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exel0.sharepoint.com/sites/CNHPGrantAdminTrainingTools/Shared Documents/General/Resources Pre-Award Proposal Development/"/>
    </mc:Choice>
  </mc:AlternateContent>
  <xr:revisionPtr revIDLastSave="1678" documentId="8_{A45F9ADF-FE0A-4E16-B26B-7CFE740EB8AA}" xr6:coauthVersionLast="47" xr6:coauthVersionMax="47" xr10:uidLastSave="{1950300E-1BB7-4682-94E8-D648D4D6D464}"/>
  <bookViews>
    <workbookView xWindow="-120" yWindow="-120" windowWidth="25440" windowHeight="15270" activeTab="5" xr2:uid="{E4227F43-63EE-473B-BAD4-4B0C8613EF49}"/>
  </bookViews>
  <sheets>
    <sheet name="Instructions" sheetId="19" r:id="rId1"/>
    <sheet name="1.Salaries Rates Dates" sheetId="2" r:id="rId2"/>
    <sheet name="Sheet1" sheetId="3" state="hidden" r:id="rId3"/>
    <sheet name="Compiled Budget" sheetId="37" r:id="rId4"/>
    <sheet name="2. Budget PI" sheetId="1" r:id="rId5"/>
    <sheet name="2. Budget Investigator 2" sheetId="56" r:id="rId6"/>
    <sheet name="2. Budget  Investigator 3" sheetId="57" r:id="rId7"/>
    <sheet name="2. Budget Investigator 4" sheetId="58" r:id="rId8"/>
    <sheet name="2. Budget Investigator 5" sheetId="59" r:id="rId9"/>
    <sheet name="2. Budget Investigator 6" sheetId="60" r:id="rId10"/>
    <sheet name="2. Budget Investigator 7" sheetId="61" r:id="rId11"/>
    <sheet name="2. Budget Investigator 8" sheetId="62" r:id="rId12"/>
    <sheet name="2. Budget Investigator 9" sheetId="63" r:id="rId13"/>
    <sheet name="2. Budget Investigator 10" sheetId="64" r:id="rId14"/>
    <sheet name="Subaward Information" sheetId="26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G30" i="2"/>
  <c r="G36" i="2"/>
  <c r="G35" i="2"/>
  <c r="G34" i="2"/>
  <c r="G33" i="2"/>
  <c r="G32" i="2"/>
  <c r="G31" i="2"/>
  <c r="H30" i="2"/>
  <c r="D36" i="2"/>
  <c r="D35" i="2"/>
  <c r="D34" i="2"/>
  <c r="D33" i="2"/>
  <c r="D32" i="2"/>
  <c r="E33" i="2"/>
  <c r="N43" i="64" l="1"/>
  <c r="W43" i="64" s="1"/>
  <c r="AF43" i="64" s="1"/>
  <c r="AO43" i="64" s="1"/>
  <c r="AX43" i="64" s="1"/>
  <c r="BG43" i="64" s="1"/>
  <c r="N42" i="64"/>
  <c r="W42" i="64" s="1"/>
  <c r="AF42" i="64" s="1"/>
  <c r="AO42" i="64" s="1"/>
  <c r="AX42" i="64" s="1"/>
  <c r="BG42" i="64" s="1"/>
  <c r="N41" i="64"/>
  <c r="W41" i="64" s="1"/>
  <c r="AF41" i="64" s="1"/>
  <c r="AO41" i="64" s="1"/>
  <c r="AX41" i="64" s="1"/>
  <c r="BG41" i="64" s="1"/>
  <c r="N40" i="64"/>
  <c r="W40" i="64" s="1"/>
  <c r="AF40" i="64" s="1"/>
  <c r="AO40" i="64" s="1"/>
  <c r="AX40" i="64" s="1"/>
  <c r="BG40" i="64" s="1"/>
  <c r="N39" i="64"/>
  <c r="W39" i="64" s="1"/>
  <c r="AF39" i="64" s="1"/>
  <c r="AO39" i="64" s="1"/>
  <c r="AX39" i="64" s="1"/>
  <c r="BG39" i="64" s="1"/>
  <c r="N43" i="63"/>
  <c r="W43" i="63" s="1"/>
  <c r="AF43" i="63" s="1"/>
  <c r="AO43" i="63" s="1"/>
  <c r="AX43" i="63" s="1"/>
  <c r="BG43" i="63" s="1"/>
  <c r="N42" i="63"/>
  <c r="W42" i="63" s="1"/>
  <c r="AF42" i="63" s="1"/>
  <c r="AO42" i="63" s="1"/>
  <c r="AX42" i="63" s="1"/>
  <c r="BG42" i="63" s="1"/>
  <c r="N41" i="63"/>
  <c r="W41" i="63" s="1"/>
  <c r="AF41" i="63" s="1"/>
  <c r="AO41" i="63" s="1"/>
  <c r="AX41" i="63" s="1"/>
  <c r="BG41" i="63" s="1"/>
  <c r="N40" i="63"/>
  <c r="W40" i="63" s="1"/>
  <c r="AF40" i="63" s="1"/>
  <c r="AO40" i="63" s="1"/>
  <c r="AX40" i="63" s="1"/>
  <c r="BG40" i="63" s="1"/>
  <c r="N39" i="63"/>
  <c r="W39" i="63" s="1"/>
  <c r="AF39" i="63" s="1"/>
  <c r="AO39" i="63" s="1"/>
  <c r="AX39" i="63" s="1"/>
  <c r="BG39" i="63" s="1"/>
  <c r="W43" i="62"/>
  <c r="AF43" i="62" s="1"/>
  <c r="AO43" i="62" s="1"/>
  <c r="AX43" i="62" s="1"/>
  <c r="BG43" i="62" s="1"/>
  <c r="W42" i="62"/>
  <c r="AF42" i="62" s="1"/>
  <c r="AO42" i="62" s="1"/>
  <c r="AX42" i="62" s="1"/>
  <c r="BG42" i="62" s="1"/>
  <c r="W40" i="62"/>
  <c r="AF40" i="62" s="1"/>
  <c r="AO40" i="62" s="1"/>
  <c r="AX40" i="62" s="1"/>
  <c r="BG40" i="62" s="1"/>
  <c r="W39" i="62"/>
  <c r="AF39" i="62" s="1"/>
  <c r="AO39" i="62" s="1"/>
  <c r="AX39" i="62" s="1"/>
  <c r="BG39" i="62" s="1"/>
  <c r="N43" i="62"/>
  <c r="N42" i="62"/>
  <c r="N41" i="62"/>
  <c r="W41" i="62" s="1"/>
  <c r="AF41" i="62" s="1"/>
  <c r="AO41" i="62" s="1"/>
  <c r="AX41" i="62" s="1"/>
  <c r="BG41" i="62" s="1"/>
  <c r="N40" i="62"/>
  <c r="N39" i="62"/>
  <c r="W39" i="61"/>
  <c r="AF39" i="61" s="1"/>
  <c r="AO39" i="61" s="1"/>
  <c r="AX39" i="61" s="1"/>
  <c r="BG39" i="61" s="1"/>
  <c r="N43" i="61"/>
  <c r="W43" i="61" s="1"/>
  <c r="AF43" i="61" s="1"/>
  <c r="AO43" i="61" s="1"/>
  <c r="AX43" i="61" s="1"/>
  <c r="BG43" i="61" s="1"/>
  <c r="N42" i="61"/>
  <c r="W42" i="61" s="1"/>
  <c r="AF42" i="61" s="1"/>
  <c r="AO42" i="61" s="1"/>
  <c r="AX42" i="61" s="1"/>
  <c r="BG42" i="61" s="1"/>
  <c r="N41" i="61"/>
  <c r="W41" i="61" s="1"/>
  <c r="AF41" i="61" s="1"/>
  <c r="AO41" i="61" s="1"/>
  <c r="AX41" i="61" s="1"/>
  <c r="BG41" i="61" s="1"/>
  <c r="N40" i="61"/>
  <c r="W40" i="61" s="1"/>
  <c r="AF40" i="61" s="1"/>
  <c r="AO40" i="61" s="1"/>
  <c r="AX40" i="61" s="1"/>
  <c r="BG40" i="61" s="1"/>
  <c r="N39" i="61"/>
  <c r="W41" i="60"/>
  <c r="AF41" i="60" s="1"/>
  <c r="AO41" i="60" s="1"/>
  <c r="AX41" i="60" s="1"/>
  <c r="BG41" i="60" s="1"/>
  <c r="W40" i="60"/>
  <c r="AF40" i="60" s="1"/>
  <c r="AO40" i="60" s="1"/>
  <c r="AX40" i="60" s="1"/>
  <c r="BG40" i="60" s="1"/>
  <c r="N43" i="60"/>
  <c r="W43" i="60" s="1"/>
  <c r="AF43" i="60" s="1"/>
  <c r="AO43" i="60" s="1"/>
  <c r="AX43" i="60" s="1"/>
  <c r="BG43" i="60" s="1"/>
  <c r="N42" i="60"/>
  <c r="W42" i="60" s="1"/>
  <c r="AF42" i="60" s="1"/>
  <c r="AO42" i="60" s="1"/>
  <c r="AX42" i="60" s="1"/>
  <c r="BG42" i="60" s="1"/>
  <c r="N41" i="60"/>
  <c r="N40" i="60"/>
  <c r="N39" i="60"/>
  <c r="W39" i="60" s="1"/>
  <c r="AF39" i="60" s="1"/>
  <c r="AO39" i="60" s="1"/>
  <c r="AX39" i="60" s="1"/>
  <c r="BG39" i="60" s="1"/>
  <c r="N43" i="59"/>
  <c r="W43" i="59" s="1"/>
  <c r="AF43" i="59" s="1"/>
  <c r="AO43" i="59" s="1"/>
  <c r="AX43" i="59" s="1"/>
  <c r="BG43" i="59" s="1"/>
  <c r="N42" i="59"/>
  <c r="W42" i="59" s="1"/>
  <c r="AF42" i="59" s="1"/>
  <c r="AO42" i="59" s="1"/>
  <c r="AX42" i="59" s="1"/>
  <c r="BG42" i="59" s="1"/>
  <c r="N41" i="59"/>
  <c r="W41" i="59" s="1"/>
  <c r="AF41" i="59" s="1"/>
  <c r="AO41" i="59" s="1"/>
  <c r="AX41" i="59" s="1"/>
  <c r="BG41" i="59" s="1"/>
  <c r="N40" i="59"/>
  <c r="W40" i="59" s="1"/>
  <c r="AF40" i="59" s="1"/>
  <c r="AO40" i="59" s="1"/>
  <c r="AX40" i="59" s="1"/>
  <c r="BG40" i="59" s="1"/>
  <c r="N39" i="59"/>
  <c r="W39" i="59" s="1"/>
  <c r="AF39" i="59" s="1"/>
  <c r="AO39" i="59" s="1"/>
  <c r="AX39" i="59" s="1"/>
  <c r="BG39" i="59" s="1"/>
  <c r="BG43" i="58"/>
  <c r="N43" i="58"/>
  <c r="W43" i="58" s="1"/>
  <c r="AF43" i="58" s="1"/>
  <c r="AO43" i="58" s="1"/>
  <c r="AX43" i="58" s="1"/>
  <c r="N42" i="58"/>
  <c r="W42" i="58" s="1"/>
  <c r="AF42" i="58" s="1"/>
  <c r="AO42" i="58" s="1"/>
  <c r="AX42" i="58" s="1"/>
  <c r="BG42" i="58" s="1"/>
  <c r="N41" i="58"/>
  <c r="W41" i="58" s="1"/>
  <c r="AF41" i="58" s="1"/>
  <c r="AO41" i="58" s="1"/>
  <c r="AX41" i="58" s="1"/>
  <c r="BG41" i="58" s="1"/>
  <c r="N40" i="58"/>
  <c r="W40" i="58" s="1"/>
  <c r="AF40" i="58" s="1"/>
  <c r="AO40" i="58" s="1"/>
  <c r="AX40" i="58" s="1"/>
  <c r="BG40" i="58" s="1"/>
  <c r="N39" i="58"/>
  <c r="W39" i="58" s="1"/>
  <c r="AF39" i="58" s="1"/>
  <c r="AO39" i="58" s="1"/>
  <c r="AX39" i="58" s="1"/>
  <c r="BG39" i="58" s="1"/>
  <c r="W43" i="57"/>
  <c r="AF43" i="57" s="1"/>
  <c r="AO43" i="57" s="1"/>
  <c r="AX43" i="57" s="1"/>
  <c r="BG43" i="57" s="1"/>
  <c r="N43" i="57"/>
  <c r="N42" i="57"/>
  <c r="W42" i="57" s="1"/>
  <c r="AF42" i="57" s="1"/>
  <c r="AO42" i="57" s="1"/>
  <c r="AX42" i="57" s="1"/>
  <c r="BG42" i="57" s="1"/>
  <c r="N41" i="57"/>
  <c r="W41" i="57" s="1"/>
  <c r="AF41" i="57" s="1"/>
  <c r="AO41" i="57" s="1"/>
  <c r="AX41" i="57" s="1"/>
  <c r="BG41" i="57" s="1"/>
  <c r="N40" i="57"/>
  <c r="W40" i="57" s="1"/>
  <c r="AF40" i="57" s="1"/>
  <c r="AO40" i="57" s="1"/>
  <c r="AX40" i="57" s="1"/>
  <c r="BG40" i="57" s="1"/>
  <c r="N39" i="57"/>
  <c r="W39" i="57" s="1"/>
  <c r="AF39" i="57" s="1"/>
  <c r="AO39" i="57" s="1"/>
  <c r="AX39" i="57" s="1"/>
  <c r="BG39" i="57" s="1"/>
  <c r="N43" i="56"/>
  <c r="W43" i="56" s="1"/>
  <c r="AF43" i="56" s="1"/>
  <c r="AO43" i="56" s="1"/>
  <c r="AX43" i="56" s="1"/>
  <c r="BG43" i="56" s="1"/>
  <c r="N42" i="56"/>
  <c r="W42" i="56" s="1"/>
  <c r="AF42" i="56" s="1"/>
  <c r="AO42" i="56" s="1"/>
  <c r="AX42" i="56" s="1"/>
  <c r="BG42" i="56" s="1"/>
  <c r="N41" i="56"/>
  <c r="W41" i="56" s="1"/>
  <c r="AF41" i="56" s="1"/>
  <c r="AO41" i="56" s="1"/>
  <c r="AX41" i="56" s="1"/>
  <c r="BG41" i="56" s="1"/>
  <c r="N40" i="56"/>
  <c r="W40" i="56" s="1"/>
  <c r="AF40" i="56" s="1"/>
  <c r="AO40" i="56" s="1"/>
  <c r="AX40" i="56" s="1"/>
  <c r="BG40" i="56" s="1"/>
  <c r="N39" i="56"/>
  <c r="W39" i="56" s="1"/>
  <c r="AF39" i="56" s="1"/>
  <c r="AO39" i="56" s="1"/>
  <c r="AX39" i="56" s="1"/>
  <c r="BG39" i="56" s="1"/>
  <c r="N43" i="1"/>
  <c r="W43" i="1" s="1"/>
  <c r="AF43" i="1" s="1"/>
  <c r="AO43" i="1" s="1"/>
  <c r="AX43" i="1" s="1"/>
  <c r="BG43" i="1" s="1"/>
  <c r="N42" i="1"/>
  <c r="W42" i="1" s="1"/>
  <c r="AF42" i="1" s="1"/>
  <c r="AO42" i="1" s="1"/>
  <c r="AX42" i="1" s="1"/>
  <c r="BG42" i="1" s="1"/>
  <c r="N41" i="1"/>
  <c r="W41" i="1" s="1"/>
  <c r="AF41" i="1" s="1"/>
  <c r="AO41" i="1" s="1"/>
  <c r="AX41" i="1" s="1"/>
  <c r="BG41" i="1" s="1"/>
  <c r="N40" i="1"/>
  <c r="W40" i="1" s="1"/>
  <c r="AF40" i="1" s="1"/>
  <c r="AO40" i="1" s="1"/>
  <c r="AX40" i="1" s="1"/>
  <c r="BG40" i="1" s="1"/>
  <c r="N39" i="1"/>
  <c r="W39" i="1" s="1"/>
  <c r="AF39" i="1" s="1"/>
  <c r="AO39" i="1" s="1"/>
  <c r="AX39" i="1" s="1"/>
  <c r="BG39" i="1" s="1"/>
  <c r="S39" i="64"/>
  <c r="BU39" i="64" s="1"/>
  <c r="BS43" i="64"/>
  <c r="BP43" i="64"/>
  <c r="BL43" i="64"/>
  <c r="BZ43" i="64" s="1"/>
  <c r="BK43" i="64"/>
  <c r="BC43" i="64"/>
  <c r="BY43" i="64" s="1"/>
  <c r="BB43" i="64"/>
  <c r="AT43" i="64"/>
  <c r="AV43" i="64" s="1"/>
  <c r="AS43" i="64"/>
  <c r="AK43" i="64"/>
  <c r="BW43" i="64" s="1"/>
  <c r="AJ43" i="64"/>
  <c r="AB43" i="64"/>
  <c r="BV43" i="64" s="1"/>
  <c r="AA43" i="64"/>
  <c r="S43" i="64"/>
  <c r="BU43" i="64" s="1"/>
  <c r="R43" i="64"/>
  <c r="J43" i="64"/>
  <c r="BT43" i="64" s="1"/>
  <c r="I43" i="64"/>
  <c r="BW42" i="64"/>
  <c r="BS42" i="64"/>
  <c r="BP42" i="64"/>
  <c r="BL42" i="64"/>
  <c r="BN42" i="64" s="1"/>
  <c r="BK42" i="64"/>
  <c r="BC42" i="64"/>
  <c r="BE42" i="64" s="1"/>
  <c r="BB42" i="64"/>
  <c r="AT42" i="64"/>
  <c r="AV42" i="64" s="1"/>
  <c r="AS42" i="64"/>
  <c r="AK42" i="64"/>
  <c r="AM42" i="64" s="1"/>
  <c r="AJ42" i="64"/>
  <c r="AB42" i="64"/>
  <c r="AD42" i="64" s="1"/>
  <c r="AA42" i="64"/>
  <c r="S42" i="64"/>
  <c r="U42" i="64" s="1"/>
  <c r="R42" i="64"/>
  <c r="J42" i="64"/>
  <c r="BT42" i="64" s="1"/>
  <c r="I42" i="64"/>
  <c r="BS41" i="64"/>
  <c r="BP41" i="64"/>
  <c r="BL41" i="64"/>
  <c r="BN41" i="64" s="1"/>
  <c r="BK41" i="64"/>
  <c r="BC41" i="64"/>
  <c r="BY41" i="64" s="1"/>
  <c r="BB41" i="64"/>
  <c r="AT41" i="64"/>
  <c r="BX41" i="64" s="1"/>
  <c r="AS41" i="64"/>
  <c r="AK41" i="64"/>
  <c r="BW41" i="64" s="1"/>
  <c r="AJ41" i="64"/>
  <c r="AB41" i="64"/>
  <c r="BV41" i="64" s="1"/>
  <c r="AA41" i="64"/>
  <c r="S41" i="64"/>
  <c r="R41" i="64"/>
  <c r="J41" i="64"/>
  <c r="L41" i="64" s="1"/>
  <c r="I41" i="64"/>
  <c r="BV40" i="64"/>
  <c r="BT40" i="64"/>
  <c r="BS40" i="64"/>
  <c r="BP40" i="64"/>
  <c r="BL40" i="64"/>
  <c r="BZ40" i="64" s="1"/>
  <c r="BK40" i="64"/>
  <c r="BC40" i="64"/>
  <c r="BE40" i="64" s="1"/>
  <c r="BB40" i="64"/>
  <c r="AT40" i="64"/>
  <c r="BX40" i="64" s="1"/>
  <c r="AS40" i="64"/>
  <c r="AK40" i="64"/>
  <c r="BW40" i="64" s="1"/>
  <c r="AJ40" i="64"/>
  <c r="AB40" i="64"/>
  <c r="AD40" i="64" s="1"/>
  <c r="AA40" i="64"/>
  <c r="S40" i="64"/>
  <c r="U40" i="64" s="1"/>
  <c r="R40" i="64"/>
  <c r="J40" i="64"/>
  <c r="I40" i="64"/>
  <c r="BW39" i="64"/>
  <c r="BS39" i="64"/>
  <c r="BP39" i="64"/>
  <c r="BL39" i="64"/>
  <c r="BN39" i="64" s="1"/>
  <c r="BK39" i="64"/>
  <c r="BC39" i="64"/>
  <c r="BE39" i="64" s="1"/>
  <c r="BB39" i="64"/>
  <c r="AT39" i="64"/>
  <c r="AV39" i="64" s="1"/>
  <c r="AS39" i="64"/>
  <c r="AK39" i="64"/>
  <c r="AM39" i="64" s="1"/>
  <c r="AJ39" i="64"/>
  <c r="AB39" i="64"/>
  <c r="BV39" i="64" s="1"/>
  <c r="AA39" i="64"/>
  <c r="R39" i="64"/>
  <c r="J39" i="64"/>
  <c r="BT39" i="64" s="1"/>
  <c r="I39" i="64"/>
  <c r="BS43" i="63"/>
  <c r="BP43" i="63"/>
  <c r="BL43" i="63"/>
  <c r="BZ43" i="63" s="1"/>
  <c r="BK43" i="63"/>
  <c r="BC43" i="63"/>
  <c r="BE43" i="63" s="1"/>
  <c r="BB43" i="63"/>
  <c r="AT43" i="63"/>
  <c r="BX43" i="63" s="1"/>
  <c r="AS43" i="63"/>
  <c r="AK43" i="63"/>
  <c r="BW43" i="63" s="1"/>
  <c r="AJ43" i="63"/>
  <c r="AB43" i="63"/>
  <c r="BV43" i="63" s="1"/>
  <c r="AA43" i="63"/>
  <c r="S43" i="63"/>
  <c r="BU43" i="63" s="1"/>
  <c r="R43" i="63"/>
  <c r="J43" i="63"/>
  <c r="BT43" i="63" s="1"/>
  <c r="I43" i="63"/>
  <c r="BS42" i="63"/>
  <c r="BP42" i="63"/>
  <c r="BL42" i="63"/>
  <c r="BN42" i="63" s="1"/>
  <c r="BK42" i="63"/>
  <c r="BC42" i="63"/>
  <c r="BE42" i="63" s="1"/>
  <c r="BB42" i="63"/>
  <c r="AT42" i="63"/>
  <c r="BX42" i="63" s="1"/>
  <c r="AS42" i="63"/>
  <c r="AK42" i="63"/>
  <c r="BW42" i="63" s="1"/>
  <c r="AJ42" i="63"/>
  <c r="AB42" i="63"/>
  <c r="AD42" i="63" s="1"/>
  <c r="AA42" i="63"/>
  <c r="S42" i="63"/>
  <c r="U42" i="63" s="1"/>
  <c r="R42" i="63"/>
  <c r="J42" i="63"/>
  <c r="BT42" i="63" s="1"/>
  <c r="I42" i="63"/>
  <c r="BS41" i="63"/>
  <c r="BP41" i="63"/>
  <c r="BL41" i="63"/>
  <c r="BN41" i="63" s="1"/>
  <c r="BK41" i="63"/>
  <c r="BC41" i="63"/>
  <c r="BY41" i="63" s="1"/>
  <c r="BB41" i="63"/>
  <c r="AT41" i="63"/>
  <c r="BX41" i="63" s="1"/>
  <c r="AS41" i="63"/>
  <c r="AK41" i="63"/>
  <c r="BW41" i="63" s="1"/>
  <c r="AJ41" i="63"/>
  <c r="AB41" i="63"/>
  <c r="BV41" i="63" s="1"/>
  <c r="AA41" i="63"/>
  <c r="S41" i="63"/>
  <c r="U41" i="63" s="1"/>
  <c r="R41" i="63"/>
  <c r="J41" i="63"/>
  <c r="BT41" i="63" s="1"/>
  <c r="I41" i="63"/>
  <c r="BS40" i="63"/>
  <c r="BP40" i="63"/>
  <c r="BL40" i="63"/>
  <c r="BN40" i="63" s="1"/>
  <c r="BK40" i="63"/>
  <c r="BC40" i="63"/>
  <c r="BY40" i="63" s="1"/>
  <c r="BB40" i="63"/>
  <c r="AT40" i="63"/>
  <c r="BX40" i="63" s="1"/>
  <c r="AS40" i="63"/>
  <c r="AK40" i="63"/>
  <c r="BW40" i="63" s="1"/>
  <c r="AJ40" i="63"/>
  <c r="AB40" i="63"/>
  <c r="AD40" i="63" s="1"/>
  <c r="AA40" i="63"/>
  <c r="S40" i="63"/>
  <c r="R40" i="63"/>
  <c r="J40" i="63"/>
  <c r="BT40" i="63" s="1"/>
  <c r="I40" i="63"/>
  <c r="BS39" i="63"/>
  <c r="BP39" i="63"/>
  <c r="BL39" i="63"/>
  <c r="BN39" i="63" s="1"/>
  <c r="BK39" i="63"/>
  <c r="BC39" i="63"/>
  <c r="BE39" i="63" s="1"/>
  <c r="BB39" i="63"/>
  <c r="AT39" i="63"/>
  <c r="AV39" i="63" s="1"/>
  <c r="AS39" i="63"/>
  <c r="AK39" i="63"/>
  <c r="BW39" i="63" s="1"/>
  <c r="AJ39" i="63"/>
  <c r="AB39" i="63"/>
  <c r="BV39" i="63" s="1"/>
  <c r="AA39" i="63"/>
  <c r="S39" i="63"/>
  <c r="BU39" i="63" s="1"/>
  <c r="R39" i="63"/>
  <c r="J39" i="63"/>
  <c r="L39" i="63" s="1"/>
  <c r="I39" i="63"/>
  <c r="BS43" i="62"/>
  <c r="BP43" i="62"/>
  <c r="BL43" i="62"/>
  <c r="BZ43" i="62" s="1"/>
  <c r="BK43" i="62"/>
  <c r="BC43" i="62"/>
  <c r="BE43" i="62" s="1"/>
  <c r="BB43" i="62"/>
  <c r="AT43" i="62"/>
  <c r="BX43" i="62" s="1"/>
  <c r="AS43" i="62"/>
  <c r="AK43" i="62"/>
  <c r="BW43" i="62" s="1"/>
  <c r="AJ43" i="62"/>
  <c r="AB43" i="62"/>
  <c r="BV43" i="62" s="1"/>
  <c r="AA43" i="62"/>
  <c r="S43" i="62"/>
  <c r="BU43" i="62" s="1"/>
  <c r="R43" i="62"/>
  <c r="J43" i="62"/>
  <c r="L43" i="62" s="1"/>
  <c r="I43" i="62"/>
  <c r="BS42" i="62"/>
  <c r="BP42" i="62"/>
  <c r="BL42" i="62"/>
  <c r="BZ42" i="62" s="1"/>
  <c r="BK42" i="62"/>
  <c r="BC42" i="62"/>
  <c r="BE42" i="62" s="1"/>
  <c r="BB42" i="62"/>
  <c r="AT42" i="62"/>
  <c r="BX42" i="62" s="1"/>
  <c r="AS42" i="62"/>
  <c r="AK42" i="62"/>
  <c r="AM42" i="62" s="1"/>
  <c r="AJ42" i="62"/>
  <c r="AB42" i="62"/>
  <c r="BV42" i="62" s="1"/>
  <c r="AA42" i="62"/>
  <c r="S42" i="62"/>
  <c r="U42" i="62" s="1"/>
  <c r="R42" i="62"/>
  <c r="J42" i="62"/>
  <c r="BT42" i="62" s="1"/>
  <c r="I42" i="62"/>
  <c r="BS41" i="62"/>
  <c r="BP41" i="62"/>
  <c r="BL41" i="62"/>
  <c r="BN41" i="62" s="1"/>
  <c r="BK41" i="62"/>
  <c r="BC41" i="62"/>
  <c r="BY41" i="62" s="1"/>
  <c r="BB41" i="62"/>
  <c r="AT41" i="62"/>
  <c r="BX41" i="62" s="1"/>
  <c r="AS41" i="62"/>
  <c r="AK41" i="62"/>
  <c r="BW41" i="62" s="1"/>
  <c r="AJ41" i="62"/>
  <c r="AB41" i="62"/>
  <c r="BV41" i="62" s="1"/>
  <c r="AA41" i="62"/>
  <c r="S41" i="62"/>
  <c r="U41" i="62" s="1"/>
  <c r="R41" i="62"/>
  <c r="J41" i="62"/>
  <c r="L41" i="62" s="1"/>
  <c r="I41" i="62"/>
  <c r="BS40" i="62"/>
  <c r="BP40" i="62"/>
  <c r="BL40" i="62"/>
  <c r="BN40" i="62" s="1"/>
  <c r="BK40" i="62"/>
  <c r="BC40" i="62"/>
  <c r="BE40" i="62" s="1"/>
  <c r="BB40" i="62"/>
  <c r="AT40" i="62"/>
  <c r="AV40" i="62" s="1"/>
  <c r="AS40" i="62"/>
  <c r="AK40" i="62"/>
  <c r="BW40" i="62" s="1"/>
  <c r="AJ40" i="62"/>
  <c r="AB40" i="62"/>
  <c r="AD40" i="62" s="1"/>
  <c r="AA40" i="62"/>
  <c r="U40" i="62"/>
  <c r="S40" i="62"/>
  <c r="BU40" i="62" s="1"/>
  <c r="R40" i="62"/>
  <c r="J40" i="62"/>
  <c r="L40" i="62" s="1"/>
  <c r="I40" i="62"/>
  <c r="BS39" i="62"/>
  <c r="BP39" i="62"/>
  <c r="BL39" i="62"/>
  <c r="BN39" i="62" s="1"/>
  <c r="BK39" i="62"/>
  <c r="BC39" i="62"/>
  <c r="BE39" i="62" s="1"/>
  <c r="BB39" i="62"/>
  <c r="AT39" i="62"/>
  <c r="AV39" i="62" s="1"/>
  <c r="AS39" i="62"/>
  <c r="AK39" i="62"/>
  <c r="BW39" i="62" s="1"/>
  <c r="AJ39" i="62"/>
  <c r="AB39" i="62"/>
  <c r="BV39" i="62" s="1"/>
  <c r="AA39" i="62"/>
  <c r="S39" i="62"/>
  <c r="BU39" i="62" s="1"/>
  <c r="R39" i="62"/>
  <c r="J39" i="62"/>
  <c r="L39" i="62" s="1"/>
  <c r="I39" i="62"/>
  <c r="BS43" i="61"/>
  <c r="BP43" i="61"/>
  <c r="BL43" i="61"/>
  <c r="BZ43" i="61" s="1"/>
  <c r="BK43" i="61"/>
  <c r="BC43" i="61"/>
  <c r="BY43" i="61" s="1"/>
  <c r="BB43" i="61"/>
  <c r="AT43" i="61"/>
  <c r="BX43" i="61" s="1"/>
  <c r="AS43" i="61"/>
  <c r="AK43" i="61"/>
  <c r="BW43" i="61" s="1"/>
  <c r="AJ43" i="61"/>
  <c r="AB43" i="61"/>
  <c r="BV43" i="61" s="1"/>
  <c r="AA43" i="61"/>
  <c r="S43" i="61"/>
  <c r="BU43" i="61" s="1"/>
  <c r="R43" i="61"/>
  <c r="J43" i="61"/>
  <c r="L43" i="61" s="1"/>
  <c r="I43" i="61"/>
  <c r="BS42" i="61"/>
  <c r="BP42" i="61"/>
  <c r="BL42" i="61"/>
  <c r="BN42" i="61" s="1"/>
  <c r="BK42" i="61"/>
  <c r="BC42" i="61"/>
  <c r="BE42" i="61" s="1"/>
  <c r="BB42" i="61"/>
  <c r="AT42" i="61"/>
  <c r="BX42" i="61" s="1"/>
  <c r="AS42" i="61"/>
  <c r="AK42" i="61"/>
  <c r="BW42" i="61" s="1"/>
  <c r="AJ42" i="61"/>
  <c r="AB42" i="61"/>
  <c r="AD42" i="61" s="1"/>
  <c r="AA42" i="61"/>
  <c r="S42" i="61"/>
  <c r="BU42" i="61" s="1"/>
  <c r="R42" i="61"/>
  <c r="J42" i="61"/>
  <c r="BT42" i="61" s="1"/>
  <c r="I42" i="61"/>
  <c r="BS41" i="61"/>
  <c r="BP41" i="61"/>
  <c r="BL41" i="61"/>
  <c r="BN41" i="61" s="1"/>
  <c r="BK41" i="61"/>
  <c r="BC41" i="61"/>
  <c r="BY41" i="61" s="1"/>
  <c r="BB41" i="61"/>
  <c r="AT41" i="61"/>
  <c r="BX41" i="61" s="1"/>
  <c r="AS41" i="61"/>
  <c r="AK41" i="61"/>
  <c r="BW41" i="61" s="1"/>
  <c r="AJ41" i="61"/>
  <c r="AB41" i="61"/>
  <c r="BV41" i="61" s="1"/>
  <c r="AA41" i="61"/>
  <c r="S41" i="61"/>
  <c r="U41" i="61" s="1"/>
  <c r="R41" i="61"/>
  <c r="J41" i="61"/>
  <c r="L41" i="61" s="1"/>
  <c r="I41" i="61"/>
  <c r="BS40" i="61"/>
  <c r="BP40" i="61"/>
  <c r="BL40" i="61"/>
  <c r="BZ40" i="61" s="1"/>
  <c r="BK40" i="61"/>
  <c r="BC40" i="61"/>
  <c r="BY40" i="61" s="1"/>
  <c r="BB40" i="61"/>
  <c r="AT40" i="61"/>
  <c r="BX40" i="61" s="1"/>
  <c r="AS40" i="61"/>
  <c r="AK40" i="61"/>
  <c r="AJ40" i="61"/>
  <c r="AB40" i="61"/>
  <c r="AD40" i="61" s="1"/>
  <c r="AA40" i="61"/>
  <c r="S40" i="61"/>
  <c r="BU40" i="61" s="1"/>
  <c r="R40" i="61"/>
  <c r="J40" i="61"/>
  <c r="BT40" i="61" s="1"/>
  <c r="I40" i="61"/>
  <c r="BS39" i="61"/>
  <c r="BP39" i="61"/>
  <c r="BL39" i="61"/>
  <c r="BN39" i="61" s="1"/>
  <c r="BK39" i="61"/>
  <c r="BC39" i="61"/>
  <c r="BE39" i="61" s="1"/>
  <c r="BB39" i="61"/>
  <c r="AT39" i="61"/>
  <c r="AV39" i="61" s="1"/>
  <c r="AS39" i="61"/>
  <c r="AK39" i="61"/>
  <c r="AM39" i="61" s="1"/>
  <c r="AJ39" i="61"/>
  <c r="AB39" i="61"/>
  <c r="BV39" i="61" s="1"/>
  <c r="AA39" i="61"/>
  <c r="S39" i="61"/>
  <c r="BU39" i="61" s="1"/>
  <c r="R39" i="61"/>
  <c r="J39" i="61"/>
  <c r="BT39" i="61" s="1"/>
  <c r="I39" i="61"/>
  <c r="BS43" i="60"/>
  <c r="BP43" i="60"/>
  <c r="BL43" i="60"/>
  <c r="BZ43" i="60" s="1"/>
  <c r="BK43" i="60"/>
  <c r="BC43" i="60"/>
  <c r="BE43" i="60" s="1"/>
  <c r="BB43" i="60"/>
  <c r="AT43" i="60"/>
  <c r="BX43" i="60" s="1"/>
  <c r="AS43" i="60"/>
  <c r="AK43" i="60"/>
  <c r="AM43" i="60" s="1"/>
  <c r="AJ43" i="60"/>
  <c r="AB43" i="60"/>
  <c r="BV43" i="60" s="1"/>
  <c r="AA43" i="60"/>
  <c r="S43" i="60"/>
  <c r="U43" i="60" s="1"/>
  <c r="R43" i="60"/>
  <c r="J43" i="60"/>
  <c r="BT43" i="60" s="1"/>
  <c r="I43" i="60"/>
  <c r="BV42" i="60"/>
  <c r="BS42" i="60"/>
  <c r="BP42" i="60"/>
  <c r="BL42" i="60"/>
  <c r="BN42" i="60" s="1"/>
  <c r="BK42" i="60"/>
  <c r="BC42" i="60"/>
  <c r="BE42" i="60" s="1"/>
  <c r="BB42" i="60"/>
  <c r="AT42" i="60"/>
  <c r="BX42" i="60" s="1"/>
  <c r="AS42" i="60"/>
  <c r="AK42" i="60"/>
  <c r="BW42" i="60" s="1"/>
  <c r="AJ42" i="60"/>
  <c r="AB42" i="60"/>
  <c r="AD42" i="60" s="1"/>
  <c r="AA42" i="60"/>
  <c r="S42" i="60"/>
  <c r="U42" i="60" s="1"/>
  <c r="R42" i="60"/>
  <c r="J42" i="60"/>
  <c r="I42" i="60"/>
  <c r="BS41" i="60"/>
  <c r="BP41" i="60"/>
  <c r="BL41" i="60"/>
  <c r="BN41" i="60" s="1"/>
  <c r="BK41" i="60"/>
  <c r="BC41" i="60"/>
  <c r="BY41" i="60" s="1"/>
  <c r="BB41" i="60"/>
  <c r="AT41" i="60"/>
  <c r="BX41" i="60" s="1"/>
  <c r="AS41" i="60"/>
  <c r="AK41" i="60"/>
  <c r="BW41" i="60" s="1"/>
  <c r="AJ41" i="60"/>
  <c r="AB41" i="60"/>
  <c r="BV41" i="60" s="1"/>
  <c r="AA41" i="60"/>
  <c r="S41" i="60"/>
  <c r="BU41" i="60" s="1"/>
  <c r="R41" i="60"/>
  <c r="J41" i="60"/>
  <c r="L41" i="60" s="1"/>
  <c r="I41" i="60"/>
  <c r="BS40" i="60"/>
  <c r="BP40" i="60"/>
  <c r="BL40" i="60"/>
  <c r="BN40" i="60" s="1"/>
  <c r="BK40" i="60"/>
  <c r="BC40" i="60"/>
  <c r="BE40" i="60" s="1"/>
  <c r="BB40" i="60"/>
  <c r="AT40" i="60"/>
  <c r="AV40" i="60" s="1"/>
  <c r="AS40" i="60"/>
  <c r="AK40" i="60"/>
  <c r="BW40" i="60" s="1"/>
  <c r="AJ40" i="60"/>
  <c r="AB40" i="60"/>
  <c r="AD40" i="60" s="1"/>
  <c r="AA40" i="60"/>
  <c r="S40" i="60"/>
  <c r="U40" i="60" s="1"/>
  <c r="R40" i="60"/>
  <c r="J40" i="60"/>
  <c r="BT40" i="60" s="1"/>
  <c r="I40" i="60"/>
  <c r="BS39" i="60"/>
  <c r="BP39" i="60"/>
  <c r="BL39" i="60"/>
  <c r="BN39" i="60" s="1"/>
  <c r="BK39" i="60"/>
  <c r="BC39" i="60"/>
  <c r="BE39" i="60" s="1"/>
  <c r="BB39" i="60"/>
  <c r="AT39" i="60"/>
  <c r="AV39" i="60" s="1"/>
  <c r="AS39" i="60"/>
  <c r="AK39" i="60"/>
  <c r="BW39" i="60" s="1"/>
  <c r="AJ39" i="60"/>
  <c r="AB39" i="60"/>
  <c r="AD39" i="60" s="1"/>
  <c r="AA39" i="60"/>
  <c r="S39" i="60"/>
  <c r="BU39" i="60" s="1"/>
  <c r="R39" i="60"/>
  <c r="J39" i="60"/>
  <c r="L39" i="60" s="1"/>
  <c r="I39" i="60"/>
  <c r="BS43" i="59"/>
  <c r="BP43" i="59"/>
  <c r="BL43" i="59"/>
  <c r="BZ43" i="59" s="1"/>
  <c r="BK43" i="59"/>
  <c r="BC43" i="59"/>
  <c r="BY43" i="59" s="1"/>
  <c r="BB43" i="59"/>
  <c r="AT43" i="59"/>
  <c r="BX43" i="59" s="1"/>
  <c r="AS43" i="59"/>
  <c r="AK43" i="59"/>
  <c r="AM43" i="59" s="1"/>
  <c r="AJ43" i="59"/>
  <c r="AB43" i="59"/>
  <c r="BV43" i="59" s="1"/>
  <c r="AA43" i="59"/>
  <c r="S43" i="59"/>
  <c r="BU43" i="59" s="1"/>
  <c r="R43" i="59"/>
  <c r="J43" i="59"/>
  <c r="L43" i="59" s="1"/>
  <c r="I43" i="59"/>
  <c r="BS42" i="59"/>
  <c r="BP42" i="59"/>
  <c r="BL42" i="59"/>
  <c r="BZ42" i="59" s="1"/>
  <c r="BK42" i="59"/>
  <c r="BC42" i="59"/>
  <c r="BE42" i="59" s="1"/>
  <c r="BB42" i="59"/>
  <c r="AT42" i="59"/>
  <c r="BX42" i="59" s="1"/>
  <c r="AS42" i="59"/>
  <c r="AK42" i="59"/>
  <c r="AM42" i="59" s="1"/>
  <c r="AJ42" i="59"/>
  <c r="AB42" i="59"/>
  <c r="BV42" i="59" s="1"/>
  <c r="AA42" i="59"/>
  <c r="S42" i="59"/>
  <c r="U42" i="59" s="1"/>
  <c r="R42" i="59"/>
  <c r="J42" i="59"/>
  <c r="BT42" i="59" s="1"/>
  <c r="I42" i="59"/>
  <c r="BS41" i="59"/>
  <c r="BP41" i="59"/>
  <c r="BL41" i="59"/>
  <c r="BN41" i="59" s="1"/>
  <c r="BK41" i="59"/>
  <c r="BC41" i="59"/>
  <c r="BY41" i="59" s="1"/>
  <c r="BB41" i="59"/>
  <c r="AT41" i="59"/>
  <c r="BX41" i="59" s="1"/>
  <c r="AS41" i="59"/>
  <c r="AK41" i="59"/>
  <c r="AM41" i="59" s="1"/>
  <c r="AJ41" i="59"/>
  <c r="AB41" i="59"/>
  <c r="BV41" i="59" s="1"/>
  <c r="AA41" i="59"/>
  <c r="S41" i="59"/>
  <c r="R41" i="59"/>
  <c r="J41" i="59"/>
  <c r="L41" i="59" s="1"/>
  <c r="I41" i="59"/>
  <c r="BS40" i="59"/>
  <c r="BP40" i="59"/>
  <c r="BL40" i="59"/>
  <c r="BN40" i="59" s="1"/>
  <c r="BK40" i="59"/>
  <c r="BC40" i="59"/>
  <c r="BY40" i="59" s="1"/>
  <c r="BB40" i="59"/>
  <c r="AT40" i="59"/>
  <c r="BX40" i="59" s="1"/>
  <c r="AS40" i="59"/>
  <c r="AK40" i="59"/>
  <c r="BW40" i="59" s="1"/>
  <c r="AJ40" i="59"/>
  <c r="AB40" i="59"/>
  <c r="AA40" i="59"/>
  <c r="S40" i="59"/>
  <c r="BU40" i="59" s="1"/>
  <c r="R40" i="59"/>
  <c r="J40" i="59"/>
  <c r="L40" i="59" s="1"/>
  <c r="I40" i="59"/>
  <c r="BS39" i="59"/>
  <c r="BP39" i="59"/>
  <c r="BL39" i="59"/>
  <c r="BN39" i="59" s="1"/>
  <c r="BK39" i="59"/>
  <c r="BC39" i="59"/>
  <c r="BE39" i="59" s="1"/>
  <c r="BB39" i="59"/>
  <c r="AT39" i="59"/>
  <c r="AV39" i="59" s="1"/>
  <c r="AS39" i="59"/>
  <c r="AK39" i="59"/>
  <c r="BW39" i="59" s="1"/>
  <c r="AJ39" i="59"/>
  <c r="AB39" i="59"/>
  <c r="BV39" i="59" s="1"/>
  <c r="AA39" i="59"/>
  <c r="S39" i="59"/>
  <c r="BU39" i="59" s="1"/>
  <c r="R39" i="59"/>
  <c r="J39" i="59"/>
  <c r="BT39" i="59" s="1"/>
  <c r="I39" i="59"/>
  <c r="BW43" i="58"/>
  <c r="BS43" i="58"/>
  <c r="BP43" i="58"/>
  <c r="BL43" i="58"/>
  <c r="BN43" i="58" s="1"/>
  <c r="BK43" i="58"/>
  <c r="BC43" i="58"/>
  <c r="BE43" i="58" s="1"/>
  <c r="BB43" i="58"/>
  <c r="AT43" i="58"/>
  <c r="AV43" i="58" s="1"/>
  <c r="AS43" i="58"/>
  <c r="AK43" i="58"/>
  <c r="AM43" i="58" s="1"/>
  <c r="AJ43" i="58"/>
  <c r="AB43" i="58"/>
  <c r="BV43" i="58" s="1"/>
  <c r="AA43" i="58"/>
  <c r="S43" i="58"/>
  <c r="U43" i="58" s="1"/>
  <c r="R43" i="58"/>
  <c r="J43" i="58"/>
  <c r="BT43" i="58" s="1"/>
  <c r="I43" i="58"/>
  <c r="BS42" i="58"/>
  <c r="BP42" i="58"/>
  <c r="BL42" i="58"/>
  <c r="BN42" i="58" s="1"/>
  <c r="BK42" i="58"/>
  <c r="BC42" i="58"/>
  <c r="BY42" i="58" s="1"/>
  <c r="BB42" i="58"/>
  <c r="AT42" i="58"/>
  <c r="BX42" i="58" s="1"/>
  <c r="AS42" i="58"/>
  <c r="AK42" i="58"/>
  <c r="BW42" i="58" s="1"/>
  <c r="AJ42" i="58"/>
  <c r="AB42" i="58"/>
  <c r="AD42" i="58" s="1"/>
  <c r="AA42" i="58"/>
  <c r="S42" i="58"/>
  <c r="BU42" i="58" s="1"/>
  <c r="R42" i="58"/>
  <c r="J42" i="58"/>
  <c r="I42" i="58"/>
  <c r="BX41" i="58"/>
  <c r="BS41" i="58"/>
  <c r="BP41" i="58"/>
  <c r="BL41" i="58"/>
  <c r="BN41" i="58" s="1"/>
  <c r="BK41" i="58"/>
  <c r="BC41" i="58"/>
  <c r="BY41" i="58" s="1"/>
  <c r="BB41" i="58"/>
  <c r="AT41" i="58"/>
  <c r="AV41" i="58" s="1"/>
  <c r="AS41" i="58"/>
  <c r="AK41" i="58"/>
  <c r="BW41" i="58" s="1"/>
  <c r="AJ41" i="58"/>
  <c r="AB41" i="58"/>
  <c r="AD41" i="58" s="1"/>
  <c r="AA41" i="58"/>
  <c r="S41" i="58"/>
  <c r="BU41" i="58" s="1"/>
  <c r="R41" i="58"/>
  <c r="J41" i="58"/>
  <c r="L41" i="58" s="1"/>
  <c r="I41" i="58"/>
  <c r="BX40" i="58"/>
  <c r="BS40" i="58"/>
  <c r="BP40" i="58"/>
  <c r="BL40" i="58"/>
  <c r="BN40" i="58" s="1"/>
  <c r="BK40" i="58"/>
  <c r="BC40" i="58"/>
  <c r="BE40" i="58" s="1"/>
  <c r="BB40" i="58"/>
  <c r="AT40" i="58"/>
  <c r="AV40" i="58" s="1"/>
  <c r="AS40" i="58"/>
  <c r="AK40" i="58"/>
  <c r="BW40" i="58" s="1"/>
  <c r="AJ40" i="58"/>
  <c r="AB40" i="58"/>
  <c r="BV40" i="58" s="1"/>
  <c r="AA40" i="58"/>
  <c r="S40" i="58"/>
  <c r="R40" i="58"/>
  <c r="J40" i="58"/>
  <c r="L40" i="58" s="1"/>
  <c r="I40" i="58"/>
  <c r="BS39" i="58"/>
  <c r="BP39" i="58"/>
  <c r="BL39" i="58"/>
  <c r="BZ39" i="58" s="1"/>
  <c r="BK39" i="58"/>
  <c r="BC39" i="58"/>
  <c r="BY39" i="58" s="1"/>
  <c r="BB39" i="58"/>
  <c r="AT39" i="58"/>
  <c r="AV39" i="58" s="1"/>
  <c r="AS39" i="58"/>
  <c r="AK39" i="58"/>
  <c r="AM39" i="58" s="1"/>
  <c r="AJ39" i="58"/>
  <c r="AB39" i="58"/>
  <c r="BV39" i="58" s="1"/>
  <c r="AA39" i="58"/>
  <c r="S39" i="58"/>
  <c r="BU39" i="58" s="1"/>
  <c r="R39" i="58"/>
  <c r="J39" i="58"/>
  <c r="L39" i="58" s="1"/>
  <c r="I39" i="58"/>
  <c r="BS43" i="57"/>
  <c r="BP43" i="57"/>
  <c r="BL43" i="57"/>
  <c r="BZ43" i="57" s="1"/>
  <c r="BK43" i="57"/>
  <c r="BC43" i="57"/>
  <c r="BE43" i="57" s="1"/>
  <c r="BB43" i="57"/>
  <c r="AT43" i="57"/>
  <c r="BX43" i="57" s="1"/>
  <c r="AS43" i="57"/>
  <c r="AK43" i="57"/>
  <c r="BW43" i="57" s="1"/>
  <c r="AJ43" i="57"/>
  <c r="AB43" i="57"/>
  <c r="BV43" i="57" s="1"/>
  <c r="AA43" i="57"/>
  <c r="S43" i="57"/>
  <c r="U43" i="57" s="1"/>
  <c r="R43" i="57"/>
  <c r="J43" i="57"/>
  <c r="BT43" i="57" s="1"/>
  <c r="I43" i="57"/>
  <c r="BT42" i="57"/>
  <c r="BS42" i="57"/>
  <c r="BP42" i="57"/>
  <c r="BL42" i="57"/>
  <c r="BN42" i="57" s="1"/>
  <c r="BK42" i="57"/>
  <c r="BC42" i="57"/>
  <c r="BY42" i="57" s="1"/>
  <c r="BB42" i="57"/>
  <c r="AT42" i="57"/>
  <c r="BX42" i="57" s="1"/>
  <c r="AS42" i="57"/>
  <c r="AK42" i="57"/>
  <c r="AM42" i="57" s="1"/>
  <c r="AJ42" i="57"/>
  <c r="AB42" i="57"/>
  <c r="AD42" i="57" s="1"/>
  <c r="AA42" i="57"/>
  <c r="S42" i="57"/>
  <c r="BU42" i="57" s="1"/>
  <c r="R42" i="57"/>
  <c r="J42" i="57"/>
  <c r="L42" i="57" s="1"/>
  <c r="I42" i="57"/>
  <c r="BS41" i="57"/>
  <c r="BP41" i="57"/>
  <c r="BL41" i="57"/>
  <c r="BN41" i="57" s="1"/>
  <c r="BK41" i="57"/>
  <c r="BC41" i="57"/>
  <c r="BY41" i="57" s="1"/>
  <c r="BB41" i="57"/>
  <c r="AT41" i="57"/>
  <c r="BX41" i="57" s="1"/>
  <c r="AS41" i="57"/>
  <c r="AK41" i="57"/>
  <c r="BW41" i="57" s="1"/>
  <c r="AJ41" i="57"/>
  <c r="AB41" i="57"/>
  <c r="BV41" i="57" s="1"/>
  <c r="AA41" i="57"/>
  <c r="S41" i="57"/>
  <c r="BU41" i="57" s="1"/>
  <c r="R41" i="57"/>
  <c r="J41" i="57"/>
  <c r="BT41" i="57" s="1"/>
  <c r="I41" i="57"/>
  <c r="BS40" i="57"/>
  <c r="BP40" i="57"/>
  <c r="BL40" i="57"/>
  <c r="BN40" i="57" s="1"/>
  <c r="BK40" i="57"/>
  <c r="BC40" i="57"/>
  <c r="BY40" i="57" s="1"/>
  <c r="BB40" i="57"/>
  <c r="AT40" i="57"/>
  <c r="BX40" i="57" s="1"/>
  <c r="AS40" i="57"/>
  <c r="AK40" i="57"/>
  <c r="AM40" i="57" s="1"/>
  <c r="AJ40" i="57"/>
  <c r="AB40" i="57"/>
  <c r="AD40" i="57" s="1"/>
  <c r="AA40" i="57"/>
  <c r="S40" i="57"/>
  <c r="U40" i="57" s="1"/>
  <c r="R40" i="57"/>
  <c r="J40" i="57"/>
  <c r="BT40" i="57" s="1"/>
  <c r="I40" i="57"/>
  <c r="BS39" i="57"/>
  <c r="BP39" i="57"/>
  <c r="BL39" i="57"/>
  <c r="BN39" i="57" s="1"/>
  <c r="BK39" i="57"/>
  <c r="BC39" i="57"/>
  <c r="BE39" i="57" s="1"/>
  <c r="BB39" i="57"/>
  <c r="AT39" i="57"/>
  <c r="AV39" i="57" s="1"/>
  <c r="AS39" i="57"/>
  <c r="AK39" i="57"/>
  <c r="BW39" i="57" s="1"/>
  <c r="AJ39" i="57"/>
  <c r="AB39" i="57"/>
  <c r="BV39" i="57" s="1"/>
  <c r="AA39" i="57"/>
  <c r="S39" i="57"/>
  <c r="BU39" i="57" s="1"/>
  <c r="R39" i="57"/>
  <c r="J39" i="57"/>
  <c r="L39" i="57" s="1"/>
  <c r="I39" i="57"/>
  <c r="J40" i="56"/>
  <c r="BT40" i="56" s="1"/>
  <c r="BS43" i="56"/>
  <c r="BP43" i="56"/>
  <c r="BL43" i="56"/>
  <c r="BZ43" i="56" s="1"/>
  <c r="BK43" i="56"/>
  <c r="BC43" i="56"/>
  <c r="BE43" i="56" s="1"/>
  <c r="BB43" i="56"/>
  <c r="AT43" i="56"/>
  <c r="BX43" i="56" s="1"/>
  <c r="AS43" i="56"/>
  <c r="AK43" i="56"/>
  <c r="AM43" i="56" s="1"/>
  <c r="AJ43" i="56"/>
  <c r="AB43" i="56"/>
  <c r="BV43" i="56" s="1"/>
  <c r="AA43" i="56"/>
  <c r="S43" i="56"/>
  <c r="U43" i="56" s="1"/>
  <c r="R43" i="56"/>
  <c r="J43" i="56"/>
  <c r="L43" i="56" s="1"/>
  <c r="I43" i="56"/>
  <c r="BS42" i="56"/>
  <c r="BP42" i="56"/>
  <c r="BL42" i="56"/>
  <c r="BZ42" i="56" s="1"/>
  <c r="BK42" i="56"/>
  <c r="BC42" i="56"/>
  <c r="BE42" i="56" s="1"/>
  <c r="BB42" i="56"/>
  <c r="AT42" i="56"/>
  <c r="AV42" i="56" s="1"/>
  <c r="AS42" i="56"/>
  <c r="AK42" i="56"/>
  <c r="BW42" i="56" s="1"/>
  <c r="AJ42" i="56"/>
  <c r="AB42" i="56"/>
  <c r="AD42" i="56" s="1"/>
  <c r="AA42" i="56"/>
  <c r="S42" i="56"/>
  <c r="U42" i="56" s="1"/>
  <c r="R42" i="56"/>
  <c r="J42" i="56"/>
  <c r="L42" i="56" s="1"/>
  <c r="I42" i="56"/>
  <c r="BS41" i="56"/>
  <c r="BP41" i="56"/>
  <c r="BL41" i="56"/>
  <c r="BN41" i="56" s="1"/>
  <c r="BK41" i="56"/>
  <c r="BC41" i="56"/>
  <c r="BY41" i="56" s="1"/>
  <c r="BB41" i="56"/>
  <c r="AT41" i="56"/>
  <c r="BX41" i="56" s="1"/>
  <c r="AS41" i="56"/>
  <c r="AK41" i="56"/>
  <c r="AM41" i="56" s="1"/>
  <c r="AJ41" i="56"/>
  <c r="AB41" i="56"/>
  <c r="BV41" i="56" s="1"/>
  <c r="AA41" i="56"/>
  <c r="S41" i="56"/>
  <c r="BU41" i="56" s="1"/>
  <c r="R41" i="56"/>
  <c r="J41" i="56"/>
  <c r="BT41" i="56" s="1"/>
  <c r="I41" i="56"/>
  <c r="BS40" i="56"/>
  <c r="BP40" i="56"/>
  <c r="BL40" i="56"/>
  <c r="BN40" i="56" s="1"/>
  <c r="BK40" i="56"/>
  <c r="BC40" i="56"/>
  <c r="BY40" i="56" s="1"/>
  <c r="BB40" i="56"/>
  <c r="AT40" i="56"/>
  <c r="BX40" i="56" s="1"/>
  <c r="AS40" i="56"/>
  <c r="AK40" i="56"/>
  <c r="AM40" i="56" s="1"/>
  <c r="AJ40" i="56"/>
  <c r="AB40" i="56"/>
  <c r="AD40" i="56" s="1"/>
  <c r="AA40" i="56"/>
  <c r="S40" i="56"/>
  <c r="BU40" i="56" s="1"/>
  <c r="R40" i="56"/>
  <c r="I40" i="56"/>
  <c r="BS39" i="56"/>
  <c r="BP39" i="56"/>
  <c r="BL39" i="56"/>
  <c r="BN39" i="56" s="1"/>
  <c r="BK39" i="56"/>
  <c r="BC39" i="56"/>
  <c r="BE39" i="56" s="1"/>
  <c r="BB39" i="56"/>
  <c r="AT39" i="56"/>
  <c r="AV39" i="56" s="1"/>
  <c r="AS39" i="56"/>
  <c r="AK39" i="56"/>
  <c r="BW39" i="56" s="1"/>
  <c r="AJ39" i="56"/>
  <c r="AB39" i="56"/>
  <c r="AD39" i="56" s="1"/>
  <c r="AA39" i="56"/>
  <c r="S39" i="56"/>
  <c r="BU39" i="56" s="1"/>
  <c r="R39" i="56"/>
  <c r="J39" i="56"/>
  <c r="L39" i="56" s="1"/>
  <c r="I39" i="56"/>
  <c r="BL39" i="1"/>
  <c r="BL43" i="1"/>
  <c r="BL42" i="1"/>
  <c r="BL41" i="1"/>
  <c r="BL40" i="1"/>
  <c r="BC39" i="1"/>
  <c r="BC43" i="1"/>
  <c r="BC42" i="1"/>
  <c r="BC41" i="1"/>
  <c r="BC40" i="1"/>
  <c r="AT40" i="1"/>
  <c r="AT43" i="1"/>
  <c r="AT42" i="1"/>
  <c r="AT41" i="1"/>
  <c r="AT39" i="1"/>
  <c r="AK39" i="1"/>
  <c r="AK43" i="1"/>
  <c r="AK42" i="1"/>
  <c r="AK41" i="1"/>
  <c r="AK40" i="1"/>
  <c r="AB39" i="1"/>
  <c r="AB43" i="1"/>
  <c r="AB42" i="1"/>
  <c r="AB41" i="1"/>
  <c r="AB40" i="1"/>
  <c r="S39" i="1"/>
  <c r="S43" i="1"/>
  <c r="S42" i="1"/>
  <c r="S41" i="1"/>
  <c r="S40" i="1"/>
  <c r="J39" i="1"/>
  <c r="J43" i="1"/>
  <c r="J42" i="1"/>
  <c r="J41" i="1"/>
  <c r="J40" i="1"/>
  <c r="BK16" i="37"/>
  <c r="BK18" i="37"/>
  <c r="BK17" i="37"/>
  <c r="BB18" i="37"/>
  <c r="BB17" i="37"/>
  <c r="BB16" i="37"/>
  <c r="AS18" i="37"/>
  <c r="AS17" i="37"/>
  <c r="AS16" i="37"/>
  <c r="AJ18" i="37"/>
  <c r="AJ17" i="37"/>
  <c r="AJ16" i="37"/>
  <c r="AA18" i="37"/>
  <c r="AA17" i="37"/>
  <c r="AA16" i="37"/>
  <c r="R18" i="37"/>
  <c r="R17" i="37"/>
  <c r="R16" i="37"/>
  <c r="BM10" i="37"/>
  <c r="BH10" i="37"/>
  <c r="BD10" i="37"/>
  <c r="AY10" i="37"/>
  <c r="AU10" i="37"/>
  <c r="AP10" i="37"/>
  <c r="AL10" i="37"/>
  <c r="AG10" i="37"/>
  <c r="AC10" i="37"/>
  <c r="X10" i="37"/>
  <c r="T10" i="37"/>
  <c r="O10" i="37"/>
  <c r="K10" i="37"/>
  <c r="F10" i="37"/>
  <c r="I18" i="37"/>
  <c r="I17" i="37"/>
  <c r="I16" i="37"/>
  <c r="BE27" i="37"/>
  <c r="BE99" i="1" s="1"/>
  <c r="BD99" i="1" s="1"/>
  <c r="J93" i="64"/>
  <c r="J90" i="64"/>
  <c r="AB86" i="64"/>
  <c r="BZ85" i="64"/>
  <c r="BY85" i="64"/>
  <c r="BX85" i="64"/>
  <c r="CA85" i="64" s="1"/>
  <c r="BW85" i="64"/>
  <c r="BV85" i="64"/>
  <c r="BU85" i="64"/>
  <c r="BT85" i="64"/>
  <c r="BS85" i="64"/>
  <c r="BP85" i="64"/>
  <c r="BZ84" i="64"/>
  <c r="BY84" i="64"/>
  <c r="BX84" i="64"/>
  <c r="BW84" i="64"/>
  <c r="BV84" i="64"/>
  <c r="BU84" i="64"/>
  <c r="BT84" i="64"/>
  <c r="BS84" i="64"/>
  <c r="BP84" i="64"/>
  <c r="BZ83" i="64"/>
  <c r="BY83" i="64"/>
  <c r="BX83" i="64"/>
  <c r="BW83" i="64"/>
  <c r="BV83" i="64"/>
  <c r="BU83" i="64"/>
  <c r="BT83" i="64"/>
  <c r="CA83" i="64" s="1"/>
  <c r="BS83" i="64"/>
  <c r="BP83" i="64"/>
  <c r="BZ82" i="64"/>
  <c r="BY82" i="64"/>
  <c r="BX82" i="64"/>
  <c r="BW82" i="64"/>
  <c r="BV82" i="64"/>
  <c r="BU82" i="64"/>
  <c r="BT82" i="64"/>
  <c r="CA82" i="64" s="1"/>
  <c r="BS82" i="64"/>
  <c r="BP82" i="64"/>
  <c r="BZ81" i="64"/>
  <c r="BY81" i="64"/>
  <c r="BX81" i="64"/>
  <c r="BW81" i="64"/>
  <c r="BV81" i="64"/>
  <c r="BU81" i="64"/>
  <c r="BT81" i="64"/>
  <c r="CA81" i="64" s="1"/>
  <c r="BS81" i="64"/>
  <c r="BP81" i="64"/>
  <c r="CA80" i="64"/>
  <c r="BZ80" i="64"/>
  <c r="BY80" i="64"/>
  <c r="BX80" i="64"/>
  <c r="BW80" i="64"/>
  <c r="BV80" i="64"/>
  <c r="BU80" i="64"/>
  <c r="BT80" i="64"/>
  <c r="BS80" i="64"/>
  <c r="BP80" i="64"/>
  <c r="BZ79" i="64"/>
  <c r="BY79" i="64"/>
  <c r="BX79" i="64"/>
  <c r="BW79" i="64"/>
  <c r="BV79" i="64"/>
  <c r="BU79" i="64"/>
  <c r="BT79" i="64"/>
  <c r="CA79" i="64" s="1"/>
  <c r="BS79" i="64"/>
  <c r="BP79" i="64"/>
  <c r="BZ78" i="64"/>
  <c r="BY78" i="64"/>
  <c r="BX78" i="64"/>
  <c r="BW78" i="64"/>
  <c r="BV78" i="64"/>
  <c r="BU78" i="64"/>
  <c r="BT78" i="64"/>
  <c r="CA78" i="64" s="1"/>
  <c r="BS78" i="64"/>
  <c r="BP78" i="64"/>
  <c r="BZ77" i="64"/>
  <c r="BY77" i="64"/>
  <c r="BX77" i="64"/>
  <c r="CA77" i="64" s="1"/>
  <c r="BW77" i="64"/>
  <c r="BV77" i="64"/>
  <c r="BU77" i="64"/>
  <c r="BT77" i="64"/>
  <c r="BS77" i="64"/>
  <c r="BP77" i="64"/>
  <c r="BZ76" i="64"/>
  <c r="BY76" i="64"/>
  <c r="BX76" i="64"/>
  <c r="BW76" i="64"/>
  <c r="BV76" i="64"/>
  <c r="BU76" i="64"/>
  <c r="BT76" i="64"/>
  <c r="CA76" i="64" s="1"/>
  <c r="BS76" i="64"/>
  <c r="BP76" i="64"/>
  <c r="BZ75" i="64"/>
  <c r="BY75" i="64"/>
  <c r="BX75" i="64"/>
  <c r="BW75" i="64"/>
  <c r="BV75" i="64"/>
  <c r="BU75" i="64"/>
  <c r="BT75" i="64"/>
  <c r="BS75" i="64"/>
  <c r="BP75" i="64"/>
  <c r="BZ74" i="64"/>
  <c r="BY74" i="64"/>
  <c r="BX74" i="64"/>
  <c r="BW74" i="64"/>
  <c r="BV74" i="64"/>
  <c r="BT74" i="64"/>
  <c r="BS74" i="64"/>
  <c r="F74" i="64"/>
  <c r="BZ73" i="64"/>
  <c r="BY73" i="64"/>
  <c r="BX73" i="64"/>
  <c r="BV73" i="64"/>
  <c r="BS73" i="64"/>
  <c r="BW73" i="64"/>
  <c r="BU73" i="64"/>
  <c r="F73" i="64"/>
  <c r="BZ72" i="64"/>
  <c r="BX72" i="64"/>
  <c r="BS72" i="64"/>
  <c r="BY72" i="64"/>
  <c r="BW72" i="64"/>
  <c r="BV72" i="64"/>
  <c r="BU72" i="64"/>
  <c r="J86" i="64"/>
  <c r="F72" i="64"/>
  <c r="BZ71" i="64"/>
  <c r="BT71" i="64"/>
  <c r="BS71" i="64"/>
  <c r="BY71" i="64"/>
  <c r="BX71" i="64"/>
  <c r="BW71" i="64"/>
  <c r="BV71" i="64"/>
  <c r="BU71" i="64"/>
  <c r="F71" i="64"/>
  <c r="BV70" i="64"/>
  <c r="BT70" i="64"/>
  <c r="BS70" i="64"/>
  <c r="BU70" i="64"/>
  <c r="J89" i="64"/>
  <c r="F70" i="64"/>
  <c r="BZ69" i="64"/>
  <c r="BY69" i="64"/>
  <c r="BX69" i="64"/>
  <c r="BW69" i="64"/>
  <c r="BV69" i="64"/>
  <c r="BU69" i="64"/>
  <c r="BT69" i="64"/>
  <c r="BS69" i="64"/>
  <c r="BP69" i="64"/>
  <c r="BZ68" i="64"/>
  <c r="CA68" i="64" s="1"/>
  <c r="BY68" i="64"/>
  <c r="BX68" i="64"/>
  <c r="BW68" i="64"/>
  <c r="BV68" i="64"/>
  <c r="BU68" i="64"/>
  <c r="BT68" i="64"/>
  <c r="BS68" i="64"/>
  <c r="BP68" i="64"/>
  <c r="BZ67" i="64"/>
  <c r="BY67" i="64"/>
  <c r="BX67" i="64"/>
  <c r="BW67" i="64"/>
  <c r="BV67" i="64"/>
  <c r="BU67" i="64"/>
  <c r="BT67" i="64"/>
  <c r="BS67" i="64"/>
  <c r="BP67" i="64"/>
  <c r="BZ66" i="64"/>
  <c r="BY66" i="64"/>
  <c r="BX66" i="64"/>
  <c r="BW66" i="64"/>
  <c r="BV66" i="64"/>
  <c r="BU66" i="64"/>
  <c r="BT66" i="64"/>
  <c r="CA66" i="64" s="1"/>
  <c r="BS66" i="64"/>
  <c r="BP66" i="64"/>
  <c r="BL64" i="64"/>
  <c r="BC64" i="64"/>
  <c r="BP64" i="64" s="1"/>
  <c r="AT64" i="64"/>
  <c r="AK64" i="64"/>
  <c r="AB64" i="64"/>
  <c r="S64" i="64"/>
  <c r="J64" i="64"/>
  <c r="BZ63" i="64"/>
  <c r="BY63" i="64"/>
  <c r="BX63" i="64"/>
  <c r="BW63" i="64"/>
  <c r="BV63" i="64"/>
  <c r="BU63" i="64"/>
  <c r="BT63" i="64"/>
  <c r="CA63" i="64" s="1"/>
  <c r="BS63" i="64"/>
  <c r="BP63" i="64"/>
  <c r="BZ62" i="64"/>
  <c r="CA62" i="64" s="1"/>
  <c r="BY62" i="64"/>
  <c r="BX62" i="64"/>
  <c r="BW62" i="64"/>
  <c r="BV62" i="64"/>
  <c r="BU62" i="64"/>
  <c r="BT62" i="64"/>
  <c r="BS62" i="64"/>
  <c r="BP62" i="64"/>
  <c r="BZ61" i="64"/>
  <c r="BY61" i="64"/>
  <c r="BX61" i="64"/>
  <c r="BW61" i="64"/>
  <c r="BV61" i="64"/>
  <c r="BU61" i="64"/>
  <c r="BT61" i="64"/>
  <c r="BS61" i="64"/>
  <c r="BP61" i="64"/>
  <c r="BZ60" i="64"/>
  <c r="BY60" i="64"/>
  <c r="BX60" i="64"/>
  <c r="BW60" i="64"/>
  <c r="BV60" i="64"/>
  <c r="BU60" i="64"/>
  <c r="BT60" i="64"/>
  <c r="CA60" i="64" s="1"/>
  <c r="BS60" i="64"/>
  <c r="BP60" i="64"/>
  <c r="BZ59" i="64"/>
  <c r="BY59" i="64"/>
  <c r="BX59" i="64"/>
  <c r="CA59" i="64" s="1"/>
  <c r="BW59" i="64"/>
  <c r="BV59" i="64"/>
  <c r="BU59" i="64"/>
  <c r="BT59" i="64"/>
  <c r="BS59" i="64"/>
  <c r="BP59" i="64"/>
  <c r="BZ58" i="64"/>
  <c r="BY58" i="64"/>
  <c r="BX58" i="64"/>
  <c r="BW58" i="64"/>
  <c r="BV58" i="64"/>
  <c r="BU58" i="64"/>
  <c r="BT58" i="64"/>
  <c r="BS58" i="64"/>
  <c r="BP58" i="64"/>
  <c r="BL56" i="64"/>
  <c r="BC56" i="64"/>
  <c r="AT56" i="64"/>
  <c r="AK56" i="64"/>
  <c r="AB56" i="64"/>
  <c r="S56" i="64"/>
  <c r="J56" i="64"/>
  <c r="BP56" i="64" s="1"/>
  <c r="BZ55" i="64"/>
  <c r="BY55" i="64"/>
  <c r="BX55" i="64"/>
  <c r="BW55" i="64"/>
  <c r="BV55" i="64"/>
  <c r="BU55" i="64"/>
  <c r="BT55" i="64"/>
  <c r="BS55" i="64"/>
  <c r="BP55" i="64"/>
  <c r="BZ54" i="64"/>
  <c r="BY54" i="64"/>
  <c r="BX54" i="64"/>
  <c r="BW54" i="64"/>
  <c r="BV54" i="64"/>
  <c r="BU54" i="64"/>
  <c r="BT54" i="64"/>
  <c r="CA54" i="64" s="1"/>
  <c r="BS54" i="64"/>
  <c r="BP54" i="64"/>
  <c r="BL52" i="64"/>
  <c r="BC52" i="64"/>
  <c r="AT52" i="64"/>
  <c r="BP52" i="64" s="1"/>
  <c r="AK52" i="64"/>
  <c r="AB52" i="64"/>
  <c r="S52" i="64"/>
  <c r="J52" i="64"/>
  <c r="BZ51" i="64"/>
  <c r="BY51" i="64"/>
  <c r="BX51" i="64"/>
  <c r="BW51" i="64"/>
  <c r="BV51" i="64"/>
  <c r="BU51" i="64"/>
  <c r="BT51" i="64"/>
  <c r="CA51" i="64" s="1"/>
  <c r="BS51" i="64"/>
  <c r="BP51" i="64"/>
  <c r="BZ50" i="64"/>
  <c r="CA50" i="64" s="1"/>
  <c r="BY50" i="64"/>
  <c r="BX50" i="64"/>
  <c r="BW50" i="64"/>
  <c r="BV50" i="64"/>
  <c r="BU50" i="64"/>
  <c r="BT50" i="64"/>
  <c r="BS50" i="64"/>
  <c r="BP50" i="64"/>
  <c r="BZ49" i="64"/>
  <c r="BY49" i="64"/>
  <c r="BX49" i="64"/>
  <c r="BW49" i="64"/>
  <c r="BV49" i="64"/>
  <c r="BU49" i="64"/>
  <c r="BT49" i="64"/>
  <c r="BS49" i="64"/>
  <c r="BP49" i="64"/>
  <c r="BS36" i="64"/>
  <c r="BL36" i="64"/>
  <c r="BM36" i="64" s="1"/>
  <c r="BK36" i="64"/>
  <c r="BC36" i="64"/>
  <c r="BY36" i="64" s="1"/>
  <c r="BB36" i="64"/>
  <c r="AT36" i="64"/>
  <c r="BX36" i="64" s="1"/>
  <c r="AS36" i="64"/>
  <c r="AK36" i="64"/>
  <c r="AL36" i="64" s="1"/>
  <c r="AM36" i="64" s="1"/>
  <c r="AJ36" i="64"/>
  <c r="AB36" i="64"/>
  <c r="BV36" i="64" s="1"/>
  <c r="AA36" i="64"/>
  <c r="S36" i="64"/>
  <c r="T36" i="64" s="1"/>
  <c r="U36" i="64" s="1"/>
  <c r="R36" i="64"/>
  <c r="J36" i="64"/>
  <c r="I36" i="64"/>
  <c r="B36" i="64"/>
  <c r="BS35" i="64"/>
  <c r="BL35" i="64"/>
  <c r="BM35" i="64" s="1"/>
  <c r="BK35" i="64"/>
  <c r="BC35" i="64"/>
  <c r="BD35" i="64" s="1"/>
  <c r="BE35" i="64" s="1"/>
  <c r="BB35" i="64"/>
  <c r="AT35" i="64"/>
  <c r="BX35" i="64" s="1"/>
  <c r="AS35" i="64"/>
  <c r="AK35" i="64"/>
  <c r="BW35" i="64" s="1"/>
  <c r="AJ35" i="64"/>
  <c r="AB35" i="64"/>
  <c r="BV35" i="64" s="1"/>
  <c r="AA35" i="64"/>
  <c r="S35" i="64"/>
  <c r="R35" i="64"/>
  <c r="J35" i="64"/>
  <c r="I35" i="64"/>
  <c r="B35" i="64"/>
  <c r="BS34" i="64"/>
  <c r="BL34" i="64"/>
  <c r="BM34" i="64" s="1"/>
  <c r="BK34" i="64"/>
  <c r="BC34" i="64"/>
  <c r="BY34" i="64" s="1"/>
  <c r="BB34" i="64"/>
  <c r="AT34" i="64"/>
  <c r="BX34" i="64" s="1"/>
  <c r="AS34" i="64"/>
  <c r="AK34" i="64"/>
  <c r="AL34" i="64" s="1"/>
  <c r="AM34" i="64" s="1"/>
  <c r="AJ34" i="64"/>
  <c r="AB34" i="64"/>
  <c r="BV34" i="64" s="1"/>
  <c r="AA34" i="64"/>
  <c r="S34" i="64"/>
  <c r="T34" i="64" s="1"/>
  <c r="R34" i="64"/>
  <c r="J34" i="64"/>
  <c r="I34" i="64"/>
  <c r="B34" i="64"/>
  <c r="BS33" i="64"/>
  <c r="BL33" i="64"/>
  <c r="BM33" i="64" s="1"/>
  <c r="BK33" i="64"/>
  <c r="BC33" i="64"/>
  <c r="BY33" i="64" s="1"/>
  <c r="BB33" i="64"/>
  <c r="AT33" i="64"/>
  <c r="BX33" i="64" s="1"/>
  <c r="AS33" i="64"/>
  <c r="AK33" i="64"/>
  <c r="BW33" i="64" s="1"/>
  <c r="AJ33" i="64"/>
  <c r="AB33" i="64"/>
  <c r="BV33" i="64" s="1"/>
  <c r="AA33" i="64"/>
  <c r="S33" i="64"/>
  <c r="T33" i="64" s="1"/>
  <c r="R33" i="64"/>
  <c r="J33" i="64"/>
  <c r="I33" i="64"/>
  <c r="B33" i="64"/>
  <c r="BS32" i="64"/>
  <c r="BL32" i="64"/>
  <c r="BK32" i="64"/>
  <c r="BC32" i="64"/>
  <c r="BD32" i="64" s="1"/>
  <c r="BE32" i="64" s="1"/>
  <c r="BB32" i="64"/>
  <c r="AT32" i="64"/>
  <c r="BX32" i="64" s="1"/>
  <c r="AS32" i="64"/>
  <c r="AK32" i="64"/>
  <c r="AL32" i="64" s="1"/>
  <c r="AM32" i="64" s="1"/>
  <c r="AJ32" i="64"/>
  <c r="AB32" i="64"/>
  <c r="AA32" i="64"/>
  <c r="S32" i="64"/>
  <c r="BU32" i="64" s="1"/>
  <c r="R32" i="64"/>
  <c r="J32" i="64"/>
  <c r="I32" i="64"/>
  <c r="B32" i="64"/>
  <c r="BU31" i="64"/>
  <c r="BS31" i="64"/>
  <c r="BL31" i="64"/>
  <c r="BM31" i="64" s="1"/>
  <c r="BK31" i="64"/>
  <c r="BC31" i="64"/>
  <c r="BY31" i="64" s="1"/>
  <c r="BB31" i="64"/>
  <c r="AT31" i="64"/>
  <c r="BX31" i="64" s="1"/>
  <c r="AS31" i="64"/>
  <c r="AK31" i="64"/>
  <c r="AL31" i="64" s="1"/>
  <c r="AM31" i="64" s="1"/>
  <c r="AJ31" i="64"/>
  <c r="AB31" i="64"/>
  <c r="BV31" i="64" s="1"/>
  <c r="AA31" i="64"/>
  <c r="S31" i="64"/>
  <c r="R31" i="64"/>
  <c r="J31" i="64"/>
  <c r="I31" i="64"/>
  <c r="B31" i="64"/>
  <c r="BS30" i="64"/>
  <c r="BL30" i="64"/>
  <c r="BM30" i="64" s="1"/>
  <c r="BK30" i="64"/>
  <c r="BC30" i="64"/>
  <c r="BD30" i="64" s="1"/>
  <c r="BE30" i="64" s="1"/>
  <c r="BB30" i="64"/>
  <c r="AT30" i="64"/>
  <c r="BX30" i="64" s="1"/>
  <c r="AS30" i="64"/>
  <c r="AK30" i="64"/>
  <c r="AL30" i="64" s="1"/>
  <c r="AM30" i="64" s="1"/>
  <c r="AJ30" i="64"/>
  <c r="AB30" i="64"/>
  <c r="BV30" i="64" s="1"/>
  <c r="AA30" i="64"/>
  <c r="S30" i="64"/>
  <c r="BU30" i="64" s="1"/>
  <c r="R30" i="64"/>
  <c r="J30" i="64"/>
  <c r="I30" i="64"/>
  <c r="B30" i="64"/>
  <c r="BW29" i="64"/>
  <c r="BS29" i="64"/>
  <c r="BL29" i="64"/>
  <c r="BM29" i="64" s="1"/>
  <c r="BK29" i="64"/>
  <c r="BC29" i="64"/>
  <c r="BD29" i="64" s="1"/>
  <c r="BE29" i="64" s="1"/>
  <c r="BB29" i="64"/>
  <c r="AT29" i="64"/>
  <c r="BX29" i="64" s="1"/>
  <c r="AS29" i="64"/>
  <c r="AK29" i="64"/>
  <c r="AL29" i="64" s="1"/>
  <c r="AJ29" i="64"/>
  <c r="AB29" i="64"/>
  <c r="BV29" i="64" s="1"/>
  <c r="AA29" i="64"/>
  <c r="S29" i="64"/>
  <c r="R29" i="64"/>
  <c r="J29" i="64"/>
  <c r="I29" i="64"/>
  <c r="B29" i="64"/>
  <c r="BS28" i="64"/>
  <c r="BL28" i="64"/>
  <c r="BM28" i="64" s="1"/>
  <c r="BK28" i="64"/>
  <c r="BC28" i="64"/>
  <c r="BD28" i="64" s="1"/>
  <c r="BE28" i="64" s="1"/>
  <c r="BB28" i="64"/>
  <c r="AT28" i="64"/>
  <c r="BX28" i="64" s="1"/>
  <c r="AS28" i="64"/>
  <c r="AK28" i="64"/>
  <c r="BW28" i="64" s="1"/>
  <c r="AJ28" i="64"/>
  <c r="AB28" i="64"/>
  <c r="BV28" i="64" s="1"/>
  <c r="AA28" i="64"/>
  <c r="S28" i="64"/>
  <c r="R28" i="64"/>
  <c r="J28" i="64"/>
  <c r="K28" i="64" s="1"/>
  <c r="I28" i="64"/>
  <c r="B28" i="64"/>
  <c r="BS27" i="64"/>
  <c r="BL27" i="64"/>
  <c r="BM27" i="64" s="1"/>
  <c r="BK27" i="64"/>
  <c r="BC27" i="64"/>
  <c r="BY27" i="64" s="1"/>
  <c r="BB27" i="64"/>
  <c r="AT27" i="64"/>
  <c r="BX27" i="64" s="1"/>
  <c r="AS27" i="64"/>
  <c r="AK27" i="64"/>
  <c r="BW27" i="64" s="1"/>
  <c r="AJ27" i="64"/>
  <c r="AB27" i="64"/>
  <c r="BV27" i="64" s="1"/>
  <c r="AA27" i="64"/>
  <c r="S27" i="64"/>
  <c r="R27" i="64"/>
  <c r="J27" i="64"/>
  <c r="I27" i="64"/>
  <c r="B27" i="64"/>
  <c r="BS24" i="64"/>
  <c r="B24" i="64"/>
  <c r="BS23" i="64"/>
  <c r="B23" i="64"/>
  <c r="BS22" i="64"/>
  <c r="B22" i="64"/>
  <c r="BS21" i="64"/>
  <c r="B21" i="64"/>
  <c r="BS20" i="64"/>
  <c r="B20" i="64"/>
  <c r="BS19" i="64"/>
  <c r="B19" i="64"/>
  <c r="BS18" i="64"/>
  <c r="B18" i="64"/>
  <c r="BS17" i="64"/>
  <c r="B17" i="64"/>
  <c r="BS16" i="64"/>
  <c r="B16" i="64"/>
  <c r="BS15" i="64"/>
  <c r="B15" i="64"/>
  <c r="B11" i="64"/>
  <c r="BM10" i="64"/>
  <c r="BH10" i="64"/>
  <c r="BD10" i="64"/>
  <c r="AY10" i="64"/>
  <c r="AU10" i="64"/>
  <c r="AP10" i="64"/>
  <c r="AL10" i="64"/>
  <c r="AG10" i="64"/>
  <c r="AC10" i="64"/>
  <c r="X10" i="64"/>
  <c r="T10" i="64"/>
  <c r="O10" i="64"/>
  <c r="N95" i="64" s="1" a="1"/>
  <c r="N95" i="64" s="1"/>
  <c r="K10" i="64"/>
  <c r="F10" i="64"/>
  <c r="J92" i="63"/>
  <c r="J90" i="63"/>
  <c r="AK86" i="63"/>
  <c r="AB86" i="63"/>
  <c r="BZ85" i="63"/>
  <c r="BY85" i="63"/>
  <c r="CA85" i="63" s="1"/>
  <c r="BX85" i="63"/>
  <c r="BW85" i="63"/>
  <c r="BV85" i="63"/>
  <c r="BU85" i="63"/>
  <c r="BT85" i="63"/>
  <c r="BS85" i="63"/>
  <c r="BP85" i="63"/>
  <c r="BZ84" i="63"/>
  <c r="BY84" i="63"/>
  <c r="BX84" i="63"/>
  <c r="BW84" i="63"/>
  <c r="BV84" i="63"/>
  <c r="BU84" i="63"/>
  <c r="BT84" i="63"/>
  <c r="BS84" i="63"/>
  <c r="BP84" i="63"/>
  <c r="BZ83" i="63"/>
  <c r="BY83" i="63"/>
  <c r="BX83" i="63"/>
  <c r="BW83" i="63"/>
  <c r="BV83" i="63"/>
  <c r="BU83" i="63"/>
  <c r="CA83" i="63" s="1"/>
  <c r="BT83" i="63"/>
  <c r="BS83" i="63"/>
  <c r="BP83" i="63"/>
  <c r="BZ82" i="63"/>
  <c r="CA82" i="63" s="1"/>
  <c r="BY82" i="63"/>
  <c r="BX82" i="63"/>
  <c r="BW82" i="63"/>
  <c r="BV82" i="63"/>
  <c r="BU82" i="63"/>
  <c r="BT82" i="63"/>
  <c r="BS82" i="63"/>
  <c r="BP82" i="63"/>
  <c r="BZ81" i="63"/>
  <c r="BY81" i="63"/>
  <c r="BX81" i="63"/>
  <c r="BW81" i="63"/>
  <c r="BV81" i="63"/>
  <c r="BU81" i="63"/>
  <c r="BT81" i="63"/>
  <c r="CA81" i="63" s="1"/>
  <c r="BS81" i="63"/>
  <c r="BP81" i="63"/>
  <c r="CA80" i="63"/>
  <c r="BZ80" i="63"/>
  <c r="BY80" i="63"/>
  <c r="BX80" i="63"/>
  <c r="BW80" i="63"/>
  <c r="BV80" i="63"/>
  <c r="BU80" i="63"/>
  <c r="BT80" i="63"/>
  <c r="BS80" i="63"/>
  <c r="BP80" i="63"/>
  <c r="BZ79" i="63"/>
  <c r="BY79" i="63"/>
  <c r="BX79" i="63"/>
  <c r="BW79" i="63"/>
  <c r="CA79" i="63" s="1"/>
  <c r="BV79" i="63"/>
  <c r="BU79" i="63"/>
  <c r="BT79" i="63"/>
  <c r="BS79" i="63"/>
  <c r="BP79" i="63"/>
  <c r="BZ78" i="63"/>
  <c r="BY78" i="63"/>
  <c r="BX78" i="63"/>
  <c r="BW78" i="63"/>
  <c r="BV78" i="63"/>
  <c r="BU78" i="63"/>
  <c r="BT78" i="63"/>
  <c r="CA78" i="63" s="1"/>
  <c r="BS78" i="63"/>
  <c r="BP78" i="63"/>
  <c r="BZ77" i="63"/>
  <c r="CA77" i="63" s="1"/>
  <c r="BY77" i="63"/>
  <c r="BX77" i="63"/>
  <c r="BW77" i="63"/>
  <c r="BV77" i="63"/>
  <c r="BU77" i="63"/>
  <c r="BT77" i="63"/>
  <c r="BS77" i="63"/>
  <c r="BP77" i="63"/>
  <c r="BZ76" i="63"/>
  <c r="BY76" i="63"/>
  <c r="BX76" i="63"/>
  <c r="BW76" i="63"/>
  <c r="BV76" i="63"/>
  <c r="BU76" i="63"/>
  <c r="BT76" i="63"/>
  <c r="CA76" i="63" s="1"/>
  <c r="BS76" i="63"/>
  <c r="BP76" i="63"/>
  <c r="BZ75" i="63"/>
  <c r="CA75" i="63" s="1"/>
  <c r="BY75" i="63"/>
  <c r="BX75" i="63"/>
  <c r="BW75" i="63"/>
  <c r="BV75" i="63"/>
  <c r="BU75" i="63"/>
  <c r="BT75" i="63"/>
  <c r="BS75" i="63"/>
  <c r="BP75" i="63"/>
  <c r="BZ74" i="63"/>
  <c r="BY74" i="63"/>
  <c r="BX74" i="63"/>
  <c r="BW74" i="63"/>
  <c r="BV74" i="63"/>
  <c r="BS74" i="63"/>
  <c r="BU74" i="63"/>
  <c r="F74" i="63"/>
  <c r="BZ73" i="63"/>
  <c r="BY73" i="63"/>
  <c r="BX73" i="63"/>
  <c r="BS73" i="63"/>
  <c r="BW73" i="63"/>
  <c r="BV73" i="63"/>
  <c r="BU73" i="63"/>
  <c r="F73" i="63"/>
  <c r="BS72" i="63"/>
  <c r="BZ72" i="63"/>
  <c r="BY72" i="63"/>
  <c r="BX72" i="63"/>
  <c r="BW72" i="63"/>
  <c r="BV72" i="63"/>
  <c r="BU72" i="63"/>
  <c r="F72" i="63"/>
  <c r="BS71" i="63"/>
  <c r="BZ71" i="63"/>
  <c r="BY71" i="63"/>
  <c r="BX71" i="63"/>
  <c r="BW71" i="63"/>
  <c r="BV71" i="63"/>
  <c r="BU71" i="63"/>
  <c r="BT71" i="63"/>
  <c r="F71" i="63"/>
  <c r="BU70" i="63"/>
  <c r="BT70" i="63"/>
  <c r="BS70" i="63"/>
  <c r="BW70" i="63"/>
  <c r="BV70" i="63"/>
  <c r="J89" i="63"/>
  <c r="F70" i="63"/>
  <c r="BZ69" i="63"/>
  <c r="BY69" i="63"/>
  <c r="BX69" i="63"/>
  <c r="BW69" i="63"/>
  <c r="BV69" i="63"/>
  <c r="BU69" i="63"/>
  <c r="BT69" i="63"/>
  <c r="CA69" i="63" s="1"/>
  <c r="BS69" i="63"/>
  <c r="BP69" i="63"/>
  <c r="CA68" i="63"/>
  <c r="BZ68" i="63"/>
  <c r="BY68" i="63"/>
  <c r="BX68" i="63"/>
  <c r="BW68" i="63"/>
  <c r="BV68" i="63"/>
  <c r="BU68" i="63"/>
  <c r="BT68" i="63"/>
  <c r="BS68" i="63"/>
  <c r="BP68" i="63"/>
  <c r="BZ67" i="63"/>
  <c r="BY67" i="63"/>
  <c r="BX67" i="63"/>
  <c r="BW67" i="63"/>
  <c r="BV67" i="63"/>
  <c r="CA67" i="63" s="1"/>
  <c r="BU67" i="63"/>
  <c r="BT67" i="63"/>
  <c r="BS67" i="63"/>
  <c r="BP67" i="63"/>
  <c r="BZ66" i="63"/>
  <c r="BY66" i="63"/>
  <c r="BX66" i="63"/>
  <c r="BW66" i="63"/>
  <c r="BV66" i="63"/>
  <c r="BU66" i="63"/>
  <c r="BT66" i="63"/>
  <c r="CA66" i="63" s="1"/>
  <c r="BS66" i="63"/>
  <c r="BP66" i="63"/>
  <c r="BL64" i="63"/>
  <c r="BC64" i="63"/>
  <c r="BP64" i="63" s="1"/>
  <c r="AT64" i="63"/>
  <c r="AK64" i="63"/>
  <c r="AB64" i="63"/>
  <c r="S64" i="63"/>
  <c r="J64" i="63"/>
  <c r="BZ63" i="63"/>
  <c r="BY63" i="63"/>
  <c r="BX63" i="63"/>
  <c r="BW63" i="63"/>
  <c r="BV63" i="63"/>
  <c r="BU63" i="63"/>
  <c r="BT63" i="63"/>
  <c r="CA63" i="63" s="1"/>
  <c r="BS63" i="63"/>
  <c r="BP63" i="63"/>
  <c r="BZ62" i="63"/>
  <c r="CA62" i="63" s="1"/>
  <c r="BY62" i="63"/>
  <c r="BX62" i="63"/>
  <c r="BW62" i="63"/>
  <c r="BV62" i="63"/>
  <c r="BU62" i="63"/>
  <c r="BT62" i="63"/>
  <c r="BS62" i="63"/>
  <c r="BP62" i="63"/>
  <c r="BZ61" i="63"/>
  <c r="BY61" i="63"/>
  <c r="BX61" i="63"/>
  <c r="BW61" i="63"/>
  <c r="BV61" i="63"/>
  <c r="BU61" i="63"/>
  <c r="BT61" i="63"/>
  <c r="CA61" i="63" s="1"/>
  <c r="BS61" i="63"/>
  <c r="BP61" i="63"/>
  <c r="BZ60" i="63"/>
  <c r="BY60" i="63"/>
  <c r="BX60" i="63"/>
  <c r="BW60" i="63"/>
  <c r="BV60" i="63"/>
  <c r="BU60" i="63"/>
  <c r="BT60" i="63"/>
  <c r="CA60" i="63" s="1"/>
  <c r="BS60" i="63"/>
  <c r="BP60" i="63"/>
  <c r="BZ59" i="63"/>
  <c r="BY59" i="63"/>
  <c r="BX59" i="63"/>
  <c r="CA59" i="63" s="1"/>
  <c r="BW59" i="63"/>
  <c r="BV59" i="63"/>
  <c r="BU59" i="63"/>
  <c r="BT59" i="63"/>
  <c r="BS59" i="63"/>
  <c r="BP59" i="63"/>
  <c r="BZ58" i="63"/>
  <c r="BY58" i="63"/>
  <c r="BX58" i="63"/>
  <c r="BW58" i="63"/>
  <c r="BV58" i="63"/>
  <c r="BU58" i="63"/>
  <c r="BT58" i="63"/>
  <c r="CA58" i="63" s="1"/>
  <c r="BS58" i="63"/>
  <c r="BP58" i="63"/>
  <c r="BL56" i="63"/>
  <c r="BP56" i="63" s="1"/>
  <c r="BC56" i="63"/>
  <c r="AT56" i="63"/>
  <c r="AK56" i="63"/>
  <c r="AB56" i="63"/>
  <c r="S56" i="63"/>
  <c r="J56" i="63"/>
  <c r="BZ55" i="63"/>
  <c r="BY55" i="63"/>
  <c r="BX55" i="63"/>
  <c r="BW55" i="63"/>
  <c r="BV55" i="63"/>
  <c r="BU55" i="63"/>
  <c r="BT55" i="63"/>
  <c r="CA55" i="63" s="1"/>
  <c r="BS55" i="63"/>
  <c r="BP55" i="63"/>
  <c r="BZ54" i="63"/>
  <c r="BY54" i="63"/>
  <c r="BX54" i="63"/>
  <c r="BW54" i="63"/>
  <c r="BV54" i="63"/>
  <c r="BU54" i="63"/>
  <c r="BT54" i="63"/>
  <c r="BS54" i="63"/>
  <c r="BP54" i="63"/>
  <c r="BL52" i="63"/>
  <c r="BC52" i="63"/>
  <c r="AT52" i="63"/>
  <c r="BP52" i="63" s="1"/>
  <c r="AK52" i="63"/>
  <c r="AB52" i="63"/>
  <c r="S52" i="63"/>
  <c r="J52" i="63"/>
  <c r="BZ51" i="63"/>
  <c r="BY51" i="63"/>
  <c r="BX51" i="63"/>
  <c r="BW51" i="63"/>
  <c r="BV51" i="63"/>
  <c r="BU51" i="63"/>
  <c r="BT51" i="63"/>
  <c r="CA51" i="63" s="1"/>
  <c r="BS51" i="63"/>
  <c r="BP51" i="63"/>
  <c r="BZ50" i="63"/>
  <c r="CA50" i="63" s="1"/>
  <c r="BY50" i="63"/>
  <c r="BX50" i="63"/>
  <c r="BW50" i="63"/>
  <c r="BV50" i="63"/>
  <c r="BU50" i="63"/>
  <c r="BT50" i="63"/>
  <c r="BS50" i="63"/>
  <c r="BP50" i="63"/>
  <c r="BZ49" i="63"/>
  <c r="BY49" i="63"/>
  <c r="BX49" i="63"/>
  <c r="BW49" i="63"/>
  <c r="BV49" i="63"/>
  <c r="BU49" i="63"/>
  <c r="BT49" i="63"/>
  <c r="CA49" i="63" s="1"/>
  <c r="BS49" i="63"/>
  <c r="BP49" i="63"/>
  <c r="BS36" i="63"/>
  <c r="BL36" i="63"/>
  <c r="BZ36" i="63" s="1"/>
  <c r="BK36" i="63"/>
  <c r="BC36" i="63"/>
  <c r="BY36" i="63" s="1"/>
  <c r="BB36" i="63"/>
  <c r="AT36" i="63"/>
  <c r="BX36" i="63" s="1"/>
  <c r="AS36" i="63"/>
  <c r="AK36" i="63"/>
  <c r="BW36" i="63" s="1"/>
  <c r="AJ36" i="63"/>
  <c r="AB36" i="63"/>
  <c r="AA36" i="63"/>
  <c r="S36" i="63"/>
  <c r="R36" i="63"/>
  <c r="J36" i="63"/>
  <c r="K36" i="63" s="1"/>
  <c r="I36" i="63"/>
  <c r="B36" i="63"/>
  <c r="BS35" i="63"/>
  <c r="BL35" i="63"/>
  <c r="BM35" i="63" s="1"/>
  <c r="BN35" i="63" s="1"/>
  <c r="BK35" i="63"/>
  <c r="BC35" i="63"/>
  <c r="BD35" i="63" s="1"/>
  <c r="BE35" i="63" s="1"/>
  <c r="BB35" i="63"/>
  <c r="AT35" i="63"/>
  <c r="BX35" i="63" s="1"/>
  <c r="AS35" i="63"/>
  <c r="AK35" i="63"/>
  <c r="BW35" i="63" s="1"/>
  <c r="AJ35" i="63"/>
  <c r="AB35" i="63"/>
  <c r="BV35" i="63" s="1"/>
  <c r="AA35" i="63"/>
  <c r="S35" i="63"/>
  <c r="R35" i="63"/>
  <c r="J35" i="63"/>
  <c r="I35" i="63"/>
  <c r="B35" i="63"/>
  <c r="BS34" i="63"/>
  <c r="BL34" i="63"/>
  <c r="BZ34" i="63" s="1"/>
  <c r="BK34" i="63"/>
  <c r="BC34" i="63"/>
  <c r="BY34" i="63" s="1"/>
  <c r="BB34" i="63"/>
  <c r="AT34" i="63"/>
  <c r="AU34" i="63" s="1"/>
  <c r="AV34" i="63" s="1"/>
  <c r="AS34" i="63"/>
  <c r="AK34" i="63"/>
  <c r="BW34" i="63" s="1"/>
  <c r="AJ34" i="63"/>
  <c r="AB34" i="63"/>
  <c r="BV34" i="63" s="1"/>
  <c r="AA34" i="63"/>
  <c r="S34" i="63"/>
  <c r="R34" i="63"/>
  <c r="J34" i="63"/>
  <c r="I34" i="63"/>
  <c r="B34" i="63"/>
  <c r="BS33" i="63"/>
  <c r="BL33" i="63"/>
  <c r="BZ33" i="63" s="1"/>
  <c r="BK33" i="63"/>
  <c r="BC33" i="63"/>
  <c r="BY33" i="63" s="1"/>
  <c r="BB33" i="63"/>
  <c r="AT33" i="63"/>
  <c r="AS33" i="63"/>
  <c r="AK33" i="63"/>
  <c r="BW33" i="63" s="1"/>
  <c r="AJ33" i="63"/>
  <c r="AB33" i="63"/>
  <c r="BV33" i="63" s="1"/>
  <c r="AA33" i="63"/>
  <c r="S33" i="63"/>
  <c r="R33" i="63"/>
  <c r="J33" i="63"/>
  <c r="I33" i="63"/>
  <c r="B33" i="63"/>
  <c r="BS32" i="63"/>
  <c r="BL32" i="63"/>
  <c r="BZ32" i="63" s="1"/>
  <c r="BK32" i="63"/>
  <c r="BC32" i="63"/>
  <c r="BD32" i="63" s="1"/>
  <c r="BE32" i="63" s="1"/>
  <c r="BB32" i="63"/>
  <c r="AT32" i="63"/>
  <c r="AU32" i="63" s="1"/>
  <c r="AV32" i="63" s="1"/>
  <c r="AS32" i="63"/>
  <c r="AK32" i="63"/>
  <c r="BW32" i="63" s="1"/>
  <c r="AJ32" i="63"/>
  <c r="AB32" i="63"/>
  <c r="BV32" i="63" s="1"/>
  <c r="AA32" i="63"/>
  <c r="S32" i="63"/>
  <c r="R32" i="63"/>
  <c r="J32" i="63"/>
  <c r="K32" i="63" s="1"/>
  <c r="I32" i="63"/>
  <c r="B32" i="63"/>
  <c r="BS31" i="63"/>
  <c r="BL31" i="63"/>
  <c r="BK31" i="63"/>
  <c r="BC31" i="63"/>
  <c r="BY31" i="63" s="1"/>
  <c r="BB31" i="63"/>
  <c r="AT31" i="63"/>
  <c r="AS31" i="63"/>
  <c r="AK31" i="63"/>
  <c r="BW31" i="63" s="1"/>
  <c r="AJ31" i="63"/>
  <c r="AB31" i="63"/>
  <c r="BV31" i="63" s="1"/>
  <c r="AA31" i="63"/>
  <c r="S31" i="63"/>
  <c r="R31" i="63"/>
  <c r="J31" i="63"/>
  <c r="I31" i="63"/>
  <c r="B31" i="63"/>
  <c r="BS30" i="63"/>
  <c r="BL30" i="63"/>
  <c r="BZ30" i="63" s="1"/>
  <c r="BK30" i="63"/>
  <c r="BC30" i="63"/>
  <c r="BY30" i="63" s="1"/>
  <c r="BB30" i="63"/>
  <c r="AT30" i="63"/>
  <c r="BX30" i="63" s="1"/>
  <c r="AS30" i="63"/>
  <c r="AK30" i="63"/>
  <c r="BW30" i="63" s="1"/>
  <c r="AJ30" i="63"/>
  <c r="AB30" i="63"/>
  <c r="AC30" i="63" s="1"/>
  <c r="AA30" i="63"/>
  <c r="S30" i="63"/>
  <c r="R30" i="63"/>
  <c r="J30" i="63"/>
  <c r="I30" i="63"/>
  <c r="B30" i="63"/>
  <c r="BS29" i="63"/>
  <c r="BL29" i="63"/>
  <c r="BK29" i="63"/>
  <c r="BC29" i="63"/>
  <c r="BY29" i="63" s="1"/>
  <c r="BB29" i="63"/>
  <c r="AT29" i="63"/>
  <c r="BX29" i="63" s="1"/>
  <c r="AS29" i="63"/>
  <c r="AK29" i="63"/>
  <c r="BW29" i="63" s="1"/>
  <c r="AJ29" i="63"/>
  <c r="AB29" i="63"/>
  <c r="BV29" i="63" s="1"/>
  <c r="AA29" i="63"/>
  <c r="S29" i="63"/>
  <c r="R29" i="63"/>
  <c r="J29" i="63"/>
  <c r="I29" i="63"/>
  <c r="B29" i="63"/>
  <c r="BS28" i="63"/>
  <c r="BL28" i="63"/>
  <c r="BZ28" i="63" s="1"/>
  <c r="BK28" i="63"/>
  <c r="BC28" i="63"/>
  <c r="BY28" i="63" s="1"/>
  <c r="BB28" i="63"/>
  <c r="AT28" i="63"/>
  <c r="AS28" i="63"/>
  <c r="AK28" i="63"/>
  <c r="BW28" i="63" s="1"/>
  <c r="AJ28" i="63"/>
  <c r="AB28" i="63"/>
  <c r="BV28" i="63" s="1"/>
  <c r="AA28" i="63"/>
  <c r="S28" i="63"/>
  <c r="R28" i="63"/>
  <c r="J28" i="63"/>
  <c r="K28" i="63" s="1"/>
  <c r="I28" i="63"/>
  <c r="B28" i="63"/>
  <c r="BS27" i="63"/>
  <c r="BL27" i="63"/>
  <c r="BK27" i="63"/>
  <c r="BC27" i="63"/>
  <c r="BY27" i="63" s="1"/>
  <c r="BB27" i="63"/>
  <c r="AT27" i="63"/>
  <c r="BX27" i="63" s="1"/>
  <c r="AS27" i="63"/>
  <c r="AK27" i="63"/>
  <c r="BW27" i="63" s="1"/>
  <c r="AJ27" i="63"/>
  <c r="AB27" i="63"/>
  <c r="BV27" i="63" s="1"/>
  <c r="AA27" i="63"/>
  <c r="S27" i="63"/>
  <c r="R27" i="63"/>
  <c r="J27" i="63"/>
  <c r="I27" i="63"/>
  <c r="B27" i="63"/>
  <c r="BS24" i="63"/>
  <c r="B24" i="63"/>
  <c r="BS23" i="63"/>
  <c r="B23" i="63"/>
  <c r="BS22" i="63"/>
  <c r="B22" i="63"/>
  <c r="BS21" i="63"/>
  <c r="B21" i="63"/>
  <c r="BS20" i="63"/>
  <c r="B20" i="63"/>
  <c r="BS19" i="63"/>
  <c r="B19" i="63"/>
  <c r="BS18" i="63"/>
  <c r="B18" i="63"/>
  <c r="BS17" i="63"/>
  <c r="B17" i="63"/>
  <c r="BS16" i="63"/>
  <c r="B16" i="63"/>
  <c r="BS15" i="63"/>
  <c r="B15" i="63"/>
  <c r="B11" i="63"/>
  <c r="BM10" i="63"/>
  <c r="BH10" i="63"/>
  <c r="BD10" i="63"/>
  <c r="AY10" i="63"/>
  <c r="AU10" i="63"/>
  <c r="AP10" i="63"/>
  <c r="AL10" i="63"/>
  <c r="AG10" i="63"/>
  <c r="AC10" i="63"/>
  <c r="X10" i="63"/>
  <c r="T10" i="63"/>
  <c r="O10" i="63"/>
  <c r="N95" i="63" s="1" a="1"/>
  <c r="N95" i="63" s="1"/>
  <c r="K10" i="63"/>
  <c r="F10" i="63"/>
  <c r="J93" i="62"/>
  <c r="J90" i="62"/>
  <c r="BZ85" i="62"/>
  <c r="BY85" i="62"/>
  <c r="BX85" i="62"/>
  <c r="CA85" i="62" s="1"/>
  <c r="BW85" i="62"/>
  <c r="BV85" i="62"/>
  <c r="BU85" i="62"/>
  <c r="BT85" i="62"/>
  <c r="BS85" i="62"/>
  <c r="BP85" i="62"/>
  <c r="BZ84" i="62"/>
  <c r="BY84" i="62"/>
  <c r="BX84" i="62"/>
  <c r="BW84" i="62"/>
  <c r="BV84" i="62"/>
  <c r="BU84" i="62"/>
  <c r="BT84" i="62"/>
  <c r="CA84" i="62" s="1"/>
  <c r="BS84" i="62"/>
  <c r="BP84" i="62"/>
  <c r="BZ83" i="62"/>
  <c r="BY83" i="62"/>
  <c r="BX83" i="62"/>
  <c r="BW83" i="62"/>
  <c r="BV83" i="62"/>
  <c r="BU83" i="62"/>
  <c r="BT83" i="62"/>
  <c r="CA83" i="62" s="1"/>
  <c r="BS83" i="62"/>
  <c r="BP83" i="62"/>
  <c r="BZ82" i="62"/>
  <c r="BY82" i="62"/>
  <c r="BX82" i="62"/>
  <c r="BW82" i="62"/>
  <c r="BV82" i="62"/>
  <c r="BU82" i="62"/>
  <c r="BT82" i="62"/>
  <c r="CA82" i="62" s="1"/>
  <c r="BS82" i="62"/>
  <c r="BP82" i="62"/>
  <c r="BZ81" i="62"/>
  <c r="BY81" i="62"/>
  <c r="BX81" i="62"/>
  <c r="BW81" i="62"/>
  <c r="BV81" i="62"/>
  <c r="BU81" i="62"/>
  <c r="BT81" i="62"/>
  <c r="CA81" i="62" s="1"/>
  <c r="BS81" i="62"/>
  <c r="BP81" i="62"/>
  <c r="BZ80" i="62"/>
  <c r="CA80" i="62" s="1"/>
  <c r="BY80" i="62"/>
  <c r="BX80" i="62"/>
  <c r="BW80" i="62"/>
  <c r="BV80" i="62"/>
  <c r="BU80" i="62"/>
  <c r="BT80" i="62"/>
  <c r="BS80" i="62"/>
  <c r="BP80" i="62"/>
  <c r="BZ79" i="62"/>
  <c r="BY79" i="62"/>
  <c r="BX79" i="62"/>
  <c r="BW79" i="62"/>
  <c r="BV79" i="62"/>
  <c r="BU79" i="62"/>
  <c r="BT79" i="62"/>
  <c r="BS79" i="62"/>
  <c r="BP79" i="62"/>
  <c r="BZ78" i="62"/>
  <c r="BY78" i="62"/>
  <c r="BX78" i="62"/>
  <c r="BW78" i="62"/>
  <c r="BV78" i="62"/>
  <c r="CA78" i="62" s="1"/>
  <c r="BU78" i="62"/>
  <c r="BT78" i="62"/>
  <c r="BS78" i="62"/>
  <c r="BP78" i="62"/>
  <c r="BZ77" i="62"/>
  <c r="BY77" i="62"/>
  <c r="CA77" i="62" s="1"/>
  <c r="BX77" i="62"/>
  <c r="BW77" i="62"/>
  <c r="BV77" i="62"/>
  <c r="BU77" i="62"/>
  <c r="BT77" i="62"/>
  <c r="BS77" i="62"/>
  <c r="BP77" i="62"/>
  <c r="BZ76" i="62"/>
  <c r="BY76" i="62"/>
  <c r="BX76" i="62"/>
  <c r="BW76" i="62"/>
  <c r="BV76" i="62"/>
  <c r="BU76" i="62"/>
  <c r="BT76" i="62"/>
  <c r="CA76" i="62" s="1"/>
  <c r="BS76" i="62"/>
  <c r="BP76" i="62"/>
  <c r="BZ75" i="62"/>
  <c r="BY75" i="62"/>
  <c r="BX75" i="62"/>
  <c r="BW75" i="62"/>
  <c r="BV75" i="62"/>
  <c r="BU75" i="62"/>
  <c r="BT75" i="62"/>
  <c r="CA75" i="62" s="1"/>
  <c r="BS75" i="62"/>
  <c r="BP75" i="62"/>
  <c r="BZ74" i="62"/>
  <c r="BY74" i="62"/>
  <c r="BX74" i="62"/>
  <c r="BW74" i="62"/>
  <c r="BV74" i="62"/>
  <c r="BU74" i="62"/>
  <c r="BT74" i="62"/>
  <c r="CA74" i="62" s="1"/>
  <c r="BS74" i="62"/>
  <c r="BP74" i="62"/>
  <c r="F74" i="62"/>
  <c r="BZ73" i="62"/>
  <c r="BY73" i="62"/>
  <c r="BX73" i="62"/>
  <c r="BW73" i="62"/>
  <c r="BV73" i="62"/>
  <c r="BS73" i="62"/>
  <c r="BU73" i="62"/>
  <c r="F73" i="62"/>
  <c r="BZ72" i="62"/>
  <c r="BY72" i="62"/>
  <c r="BX72" i="62"/>
  <c r="BS72" i="62"/>
  <c r="BW72" i="62"/>
  <c r="BV72" i="62"/>
  <c r="BU72" i="62"/>
  <c r="J86" i="62"/>
  <c r="F72" i="62"/>
  <c r="BZ71" i="62"/>
  <c r="BT71" i="62"/>
  <c r="BS71" i="62"/>
  <c r="BY71" i="62"/>
  <c r="BX71" i="62"/>
  <c r="BW71" i="62"/>
  <c r="BV71" i="62"/>
  <c r="BU71" i="62"/>
  <c r="F71" i="62"/>
  <c r="BV70" i="62"/>
  <c r="BU70" i="62"/>
  <c r="BS70" i="62"/>
  <c r="AB86" i="62"/>
  <c r="J89" i="62"/>
  <c r="F70" i="62"/>
  <c r="BZ69" i="62"/>
  <c r="BY69" i="62"/>
  <c r="BX69" i="62"/>
  <c r="BW69" i="62"/>
  <c r="BV69" i="62"/>
  <c r="BU69" i="62"/>
  <c r="BT69" i="62"/>
  <c r="CA69" i="62" s="1"/>
  <c r="BS69" i="62"/>
  <c r="BP69" i="62"/>
  <c r="BZ68" i="62"/>
  <c r="CA68" i="62" s="1"/>
  <c r="BY68" i="62"/>
  <c r="BX68" i="62"/>
  <c r="BW68" i="62"/>
  <c r="BV68" i="62"/>
  <c r="BU68" i="62"/>
  <c r="BT68" i="62"/>
  <c r="BS68" i="62"/>
  <c r="BP68" i="62"/>
  <c r="BZ67" i="62"/>
  <c r="BY67" i="62"/>
  <c r="BX67" i="62"/>
  <c r="BW67" i="62"/>
  <c r="BV67" i="62"/>
  <c r="BU67" i="62"/>
  <c r="BT67" i="62"/>
  <c r="CA67" i="62" s="1"/>
  <c r="BS67" i="62"/>
  <c r="BP67" i="62"/>
  <c r="BZ66" i="62"/>
  <c r="BY66" i="62"/>
  <c r="BX66" i="62"/>
  <c r="BW66" i="62"/>
  <c r="BV66" i="62"/>
  <c r="CA66" i="62" s="1"/>
  <c r="BU66" i="62"/>
  <c r="BT66" i="62"/>
  <c r="BS66" i="62"/>
  <c r="BP66" i="62"/>
  <c r="BL64" i="62"/>
  <c r="BC64" i="62"/>
  <c r="AT64" i="62"/>
  <c r="BP64" i="62" s="1"/>
  <c r="AK64" i="62"/>
  <c r="AB64" i="62"/>
  <c r="S64" i="62"/>
  <c r="J64" i="62"/>
  <c r="BZ63" i="62"/>
  <c r="BY63" i="62"/>
  <c r="BX63" i="62"/>
  <c r="BW63" i="62"/>
  <c r="BV63" i="62"/>
  <c r="BU63" i="62"/>
  <c r="BT63" i="62"/>
  <c r="CA63" i="62" s="1"/>
  <c r="BS63" i="62"/>
  <c r="BP63" i="62"/>
  <c r="BZ62" i="62"/>
  <c r="CA62" i="62" s="1"/>
  <c r="BY62" i="62"/>
  <c r="BX62" i="62"/>
  <c r="BW62" i="62"/>
  <c r="BV62" i="62"/>
  <c r="BU62" i="62"/>
  <c r="BT62" i="62"/>
  <c r="BS62" i="62"/>
  <c r="BP62" i="62"/>
  <c r="BZ61" i="62"/>
  <c r="BY61" i="62"/>
  <c r="BX61" i="62"/>
  <c r="BW61" i="62"/>
  <c r="BV61" i="62"/>
  <c r="BU61" i="62"/>
  <c r="BT61" i="62"/>
  <c r="BS61" i="62"/>
  <c r="BP61" i="62"/>
  <c r="BZ60" i="62"/>
  <c r="BY60" i="62"/>
  <c r="BX60" i="62"/>
  <c r="BW60" i="62"/>
  <c r="BV60" i="62"/>
  <c r="CA60" i="62" s="1"/>
  <c r="BU60" i="62"/>
  <c r="BT60" i="62"/>
  <c r="BS60" i="62"/>
  <c r="BP60" i="62"/>
  <c r="BZ59" i="62"/>
  <c r="BY59" i="62"/>
  <c r="CA59" i="62" s="1"/>
  <c r="BX59" i="62"/>
  <c r="BW59" i="62"/>
  <c r="BV59" i="62"/>
  <c r="BU59" i="62"/>
  <c r="BT59" i="62"/>
  <c r="BS59" i="62"/>
  <c r="BP59" i="62"/>
  <c r="BZ58" i="62"/>
  <c r="BY58" i="62"/>
  <c r="BX58" i="62"/>
  <c r="BW58" i="62"/>
  <c r="BV58" i="62"/>
  <c r="BU58" i="62"/>
  <c r="BT58" i="62"/>
  <c r="BS58" i="62"/>
  <c r="BP58" i="62"/>
  <c r="BL56" i="62"/>
  <c r="BC56" i="62"/>
  <c r="AT56" i="62"/>
  <c r="AK56" i="62"/>
  <c r="AB56" i="62"/>
  <c r="S56" i="62"/>
  <c r="J56" i="62"/>
  <c r="BP56" i="62" s="1"/>
  <c r="BZ55" i="62"/>
  <c r="BY55" i="62"/>
  <c r="BX55" i="62"/>
  <c r="BW55" i="62"/>
  <c r="BV55" i="62"/>
  <c r="BU55" i="62"/>
  <c r="BT55" i="62"/>
  <c r="BS55" i="62"/>
  <c r="BP55" i="62"/>
  <c r="BZ54" i="62"/>
  <c r="BY54" i="62"/>
  <c r="BX54" i="62"/>
  <c r="BW54" i="62"/>
  <c r="BV54" i="62"/>
  <c r="CA54" i="62" s="1"/>
  <c r="BU54" i="62"/>
  <c r="BT54" i="62"/>
  <c r="BS54" i="62"/>
  <c r="BP54" i="62"/>
  <c r="BL52" i="62"/>
  <c r="BC52" i="62"/>
  <c r="AT52" i="62"/>
  <c r="BP52" i="62" s="1"/>
  <c r="AK52" i="62"/>
  <c r="AB52" i="62"/>
  <c r="S52" i="62"/>
  <c r="J52" i="62"/>
  <c r="BZ51" i="62"/>
  <c r="BY51" i="62"/>
  <c r="BX51" i="62"/>
  <c r="BW51" i="62"/>
  <c r="BV51" i="62"/>
  <c r="BU51" i="62"/>
  <c r="BT51" i="62"/>
  <c r="BS51" i="62"/>
  <c r="BP51" i="62"/>
  <c r="BZ50" i="62"/>
  <c r="CA50" i="62" s="1"/>
  <c r="BY50" i="62"/>
  <c r="BX50" i="62"/>
  <c r="BW50" i="62"/>
  <c r="BV50" i="62"/>
  <c r="BU50" i="62"/>
  <c r="BT50" i="62"/>
  <c r="BS50" i="62"/>
  <c r="BP50" i="62"/>
  <c r="BZ49" i="62"/>
  <c r="BY49" i="62"/>
  <c r="BX49" i="62"/>
  <c r="BW49" i="62"/>
  <c r="BV49" i="62"/>
  <c r="BU49" i="62"/>
  <c r="BT49" i="62"/>
  <c r="BS49" i="62"/>
  <c r="BP49" i="62"/>
  <c r="BS36" i="62"/>
  <c r="BL36" i="62"/>
  <c r="BZ36" i="62" s="1"/>
  <c r="BK36" i="62"/>
  <c r="BC36" i="62"/>
  <c r="BB36" i="62"/>
  <c r="AT36" i="62"/>
  <c r="BX36" i="62" s="1"/>
  <c r="AS36" i="62"/>
  <c r="AK36" i="62"/>
  <c r="BW36" i="62" s="1"/>
  <c r="AJ36" i="62"/>
  <c r="AB36" i="62"/>
  <c r="BV36" i="62" s="1"/>
  <c r="AA36" i="62"/>
  <c r="S36" i="62"/>
  <c r="R36" i="62"/>
  <c r="J36" i="62"/>
  <c r="I36" i="62"/>
  <c r="B36" i="62"/>
  <c r="BS35" i="62"/>
  <c r="BL35" i="62"/>
  <c r="BK35" i="62"/>
  <c r="BC35" i="62"/>
  <c r="BD35" i="62" s="1"/>
  <c r="BE35" i="62" s="1"/>
  <c r="BB35" i="62"/>
  <c r="AT35" i="62"/>
  <c r="BX35" i="62" s="1"/>
  <c r="AS35" i="62"/>
  <c r="AK35" i="62"/>
  <c r="BW35" i="62" s="1"/>
  <c r="AJ35" i="62"/>
  <c r="AB35" i="62"/>
  <c r="BV35" i="62" s="1"/>
  <c r="AA35" i="62"/>
  <c r="S35" i="62"/>
  <c r="T35" i="62" s="1"/>
  <c r="R35" i="62"/>
  <c r="J35" i="62"/>
  <c r="BT35" i="62" s="1"/>
  <c r="I35" i="62"/>
  <c r="B35" i="62"/>
  <c r="BT34" i="62"/>
  <c r="BS34" i="62"/>
  <c r="BL34" i="62"/>
  <c r="BZ34" i="62" s="1"/>
  <c r="BK34" i="62"/>
  <c r="BC34" i="62"/>
  <c r="BY34" i="62" s="1"/>
  <c r="BB34" i="62"/>
  <c r="AT34" i="62"/>
  <c r="BX34" i="62" s="1"/>
  <c r="AS34" i="62"/>
  <c r="AK34" i="62"/>
  <c r="BW34" i="62" s="1"/>
  <c r="AJ34" i="62"/>
  <c r="AB34" i="62"/>
  <c r="BV34" i="62" s="1"/>
  <c r="AA34" i="62"/>
  <c r="S34" i="62"/>
  <c r="T34" i="62" s="1"/>
  <c r="R34" i="62"/>
  <c r="K34" i="62"/>
  <c r="J34" i="62"/>
  <c r="I34" i="62"/>
  <c r="B34" i="62"/>
  <c r="BS33" i="62"/>
  <c r="BL33" i="62"/>
  <c r="BK33" i="62"/>
  <c r="BC33" i="62"/>
  <c r="BY33" i="62" s="1"/>
  <c r="BB33" i="62"/>
  <c r="AT33" i="62"/>
  <c r="BX33" i="62" s="1"/>
  <c r="AS33" i="62"/>
  <c r="AK33" i="62"/>
  <c r="BW33" i="62" s="1"/>
  <c r="AJ33" i="62"/>
  <c r="AB33" i="62"/>
  <c r="BV33" i="62" s="1"/>
  <c r="AA33" i="62"/>
  <c r="S33" i="62"/>
  <c r="T33" i="62" s="1"/>
  <c r="R33" i="62"/>
  <c r="J33" i="62"/>
  <c r="BT33" i="62" s="1"/>
  <c r="I33" i="62"/>
  <c r="B33" i="62"/>
  <c r="BS32" i="62"/>
  <c r="BL32" i="62"/>
  <c r="BZ32" i="62" s="1"/>
  <c r="BK32" i="62"/>
  <c r="BC32" i="62"/>
  <c r="BB32" i="62"/>
  <c r="AT32" i="62"/>
  <c r="BX32" i="62" s="1"/>
  <c r="AS32" i="62"/>
  <c r="AK32" i="62"/>
  <c r="AL32" i="62" s="1"/>
  <c r="AM32" i="62" s="1"/>
  <c r="AJ32" i="62"/>
  <c r="AB32" i="62"/>
  <c r="BV32" i="62" s="1"/>
  <c r="AA32" i="62"/>
  <c r="S32" i="62"/>
  <c r="R32" i="62"/>
  <c r="J32" i="62"/>
  <c r="K32" i="62" s="1"/>
  <c r="L32" i="62" s="1"/>
  <c r="I32" i="62"/>
  <c r="B32" i="62"/>
  <c r="BW31" i="62"/>
  <c r="BS31" i="62"/>
  <c r="BL31" i="62"/>
  <c r="BZ31" i="62" s="1"/>
  <c r="BK31" i="62"/>
  <c r="BC31" i="62"/>
  <c r="BD31" i="62" s="1"/>
  <c r="BE31" i="62" s="1"/>
  <c r="BB31" i="62"/>
  <c r="AT31" i="62"/>
  <c r="BX31" i="62" s="1"/>
  <c r="AS31" i="62"/>
  <c r="AK31" i="62"/>
  <c r="AJ31" i="62"/>
  <c r="AB31" i="62"/>
  <c r="BV31" i="62" s="1"/>
  <c r="AA31" i="62"/>
  <c r="S31" i="62"/>
  <c r="R31" i="62"/>
  <c r="J31" i="62"/>
  <c r="BT31" i="62" s="1"/>
  <c r="I31" i="62"/>
  <c r="B31" i="62"/>
  <c r="BS30" i="62"/>
  <c r="BL30" i="62"/>
  <c r="BZ30" i="62" s="1"/>
  <c r="BK30" i="62"/>
  <c r="BC30" i="62"/>
  <c r="BD30" i="62" s="1"/>
  <c r="BE30" i="62" s="1"/>
  <c r="BB30" i="62"/>
  <c r="AT30" i="62"/>
  <c r="BX30" i="62" s="1"/>
  <c r="AS30" i="62"/>
  <c r="AK30" i="62"/>
  <c r="AL30" i="62" s="1"/>
  <c r="AM30" i="62" s="1"/>
  <c r="AJ30" i="62"/>
  <c r="AB30" i="62"/>
  <c r="BV30" i="62" s="1"/>
  <c r="AA30" i="62"/>
  <c r="S30" i="62"/>
  <c r="R30" i="62"/>
  <c r="J30" i="62"/>
  <c r="I30" i="62"/>
  <c r="B30" i="62"/>
  <c r="BS29" i="62"/>
  <c r="BL29" i="62"/>
  <c r="BZ29" i="62" s="1"/>
  <c r="BK29" i="62"/>
  <c r="BC29" i="62"/>
  <c r="BY29" i="62" s="1"/>
  <c r="BB29" i="62"/>
  <c r="AT29" i="62"/>
  <c r="BX29" i="62" s="1"/>
  <c r="AS29" i="62"/>
  <c r="AK29" i="62"/>
  <c r="AJ29" i="62"/>
  <c r="AB29" i="62"/>
  <c r="BV29" i="62" s="1"/>
  <c r="AA29" i="62"/>
  <c r="S29" i="62"/>
  <c r="R29" i="62"/>
  <c r="J29" i="62"/>
  <c r="BT29" i="62" s="1"/>
  <c r="I29" i="62"/>
  <c r="B29" i="62"/>
  <c r="BS28" i="62"/>
  <c r="BL28" i="62"/>
  <c r="BZ28" i="62" s="1"/>
  <c r="BK28" i="62"/>
  <c r="BC28" i="62"/>
  <c r="BD28" i="62" s="1"/>
  <c r="BE28" i="62" s="1"/>
  <c r="BB28" i="62"/>
  <c r="AT28" i="62"/>
  <c r="BX28" i="62" s="1"/>
  <c r="AS28" i="62"/>
  <c r="AK28" i="62"/>
  <c r="AL28" i="62" s="1"/>
  <c r="AM28" i="62" s="1"/>
  <c r="AJ28" i="62"/>
  <c r="AB28" i="62"/>
  <c r="BV28" i="62" s="1"/>
  <c r="AA28" i="62"/>
  <c r="S28" i="62"/>
  <c r="R28" i="62"/>
  <c r="J28" i="62"/>
  <c r="BT28" i="62" s="1"/>
  <c r="I28" i="62"/>
  <c r="B28" i="62"/>
  <c r="BS27" i="62"/>
  <c r="BL27" i="62"/>
  <c r="BZ27" i="62" s="1"/>
  <c r="BK27" i="62"/>
  <c r="BC27" i="62"/>
  <c r="BY27" i="62" s="1"/>
  <c r="BB27" i="62"/>
  <c r="AT27" i="62"/>
  <c r="BX27" i="62" s="1"/>
  <c r="AS27" i="62"/>
  <c r="AK27" i="62"/>
  <c r="AL27" i="62" s="1"/>
  <c r="AM27" i="62" s="1"/>
  <c r="AJ27" i="62"/>
  <c r="AB27" i="62"/>
  <c r="BV27" i="62" s="1"/>
  <c r="AA27" i="62"/>
  <c r="S27" i="62"/>
  <c r="R27" i="62"/>
  <c r="J27" i="62"/>
  <c r="I27" i="62"/>
  <c r="B27" i="62"/>
  <c r="BS24" i="62"/>
  <c r="B24" i="62"/>
  <c r="BS23" i="62"/>
  <c r="B23" i="62"/>
  <c r="BS22" i="62"/>
  <c r="B22" i="62"/>
  <c r="BS21" i="62"/>
  <c r="B21" i="62"/>
  <c r="BS20" i="62"/>
  <c r="B20" i="62"/>
  <c r="BS19" i="62"/>
  <c r="B19" i="62"/>
  <c r="BS18" i="62"/>
  <c r="B18" i="62"/>
  <c r="BS17" i="62"/>
  <c r="B17" i="62"/>
  <c r="BS16" i="62"/>
  <c r="B16" i="62"/>
  <c r="BS15" i="62"/>
  <c r="B15" i="62"/>
  <c r="B11" i="62"/>
  <c r="BM10" i="62"/>
  <c r="BH10" i="62"/>
  <c r="BD10" i="62"/>
  <c r="AY10" i="62"/>
  <c r="AU10" i="62"/>
  <c r="AP10" i="62"/>
  <c r="AL10" i="62"/>
  <c r="AG10" i="62"/>
  <c r="AC10" i="62"/>
  <c r="X10" i="62"/>
  <c r="T10" i="62"/>
  <c r="O10" i="62"/>
  <c r="K10" i="62"/>
  <c r="F10" i="62"/>
  <c r="W95" i="61" a="1"/>
  <c r="W95" i="61" s="1"/>
  <c r="J90" i="61"/>
  <c r="S90" i="61" s="1"/>
  <c r="J89" i="61"/>
  <c r="BZ85" i="61"/>
  <c r="BY85" i="61"/>
  <c r="BX85" i="61"/>
  <c r="CA85" i="61" s="1"/>
  <c r="BW85" i="61"/>
  <c r="BV85" i="61"/>
  <c r="BU85" i="61"/>
  <c r="BT85" i="61"/>
  <c r="BS85" i="61"/>
  <c r="BP85" i="61"/>
  <c r="BZ84" i="61"/>
  <c r="BY84" i="61"/>
  <c r="BX84" i="61"/>
  <c r="BW84" i="61"/>
  <c r="BV84" i="61"/>
  <c r="BU84" i="61"/>
  <c r="BT84" i="61"/>
  <c r="CA84" i="61" s="1"/>
  <c r="BS84" i="61"/>
  <c r="BP84" i="61"/>
  <c r="BZ83" i="61"/>
  <c r="BY83" i="61"/>
  <c r="BX83" i="61"/>
  <c r="BW83" i="61"/>
  <c r="BV83" i="61"/>
  <c r="BU83" i="61"/>
  <c r="BT83" i="61"/>
  <c r="CA83" i="61" s="1"/>
  <c r="BS83" i="61"/>
  <c r="BP83" i="61"/>
  <c r="BZ82" i="61"/>
  <c r="BY82" i="61"/>
  <c r="BX82" i="61"/>
  <c r="BW82" i="61"/>
  <c r="BV82" i="61"/>
  <c r="CA82" i="61" s="1"/>
  <c r="BU82" i="61"/>
  <c r="BT82" i="61"/>
  <c r="BS82" i="61"/>
  <c r="BP82" i="61"/>
  <c r="BZ81" i="61"/>
  <c r="BY81" i="61"/>
  <c r="BX81" i="61"/>
  <c r="BW81" i="61"/>
  <c r="BV81" i="61"/>
  <c r="BU81" i="61"/>
  <c r="BT81" i="61"/>
  <c r="BS81" i="61"/>
  <c r="BP81" i="61"/>
  <c r="BZ80" i="61"/>
  <c r="CA80" i="61" s="1"/>
  <c r="BY80" i="61"/>
  <c r="BX80" i="61"/>
  <c r="BW80" i="61"/>
  <c r="BV80" i="61"/>
  <c r="BU80" i="61"/>
  <c r="BT80" i="61"/>
  <c r="BS80" i="61"/>
  <c r="BP80" i="61"/>
  <c r="BZ79" i="61"/>
  <c r="BY79" i="61"/>
  <c r="BX79" i="61"/>
  <c r="BW79" i="61"/>
  <c r="BV79" i="61"/>
  <c r="BU79" i="61"/>
  <c r="BT79" i="61"/>
  <c r="CA79" i="61" s="1"/>
  <c r="BS79" i="61"/>
  <c r="BP79" i="61"/>
  <c r="BZ78" i="61"/>
  <c r="BY78" i="61"/>
  <c r="BX78" i="61"/>
  <c r="BW78" i="61"/>
  <c r="BV78" i="61"/>
  <c r="BU78" i="61"/>
  <c r="BT78" i="61"/>
  <c r="CA78" i="61" s="1"/>
  <c r="BS78" i="61"/>
  <c r="BP78" i="61"/>
  <c r="CA77" i="61"/>
  <c r="BZ77" i="61"/>
  <c r="BY77" i="61"/>
  <c r="BX77" i="61"/>
  <c r="BW77" i="61"/>
  <c r="BV77" i="61"/>
  <c r="BU77" i="61"/>
  <c r="BT77" i="61"/>
  <c r="BS77" i="61"/>
  <c r="BP77" i="61"/>
  <c r="BZ76" i="61"/>
  <c r="BY76" i="61"/>
  <c r="BX76" i="61"/>
  <c r="BW76" i="61"/>
  <c r="BV76" i="61"/>
  <c r="BU76" i="61"/>
  <c r="BT76" i="61"/>
  <c r="BS76" i="61"/>
  <c r="BP76" i="61"/>
  <c r="BZ75" i="61"/>
  <c r="BY75" i="61"/>
  <c r="BX75" i="61"/>
  <c r="BW75" i="61"/>
  <c r="BV75" i="61"/>
  <c r="BU75" i="61"/>
  <c r="BT75" i="61"/>
  <c r="CA75" i="61" s="1"/>
  <c r="BS75" i="61"/>
  <c r="BP75" i="61"/>
  <c r="BZ74" i="61"/>
  <c r="BY74" i="61"/>
  <c r="BX74" i="61"/>
  <c r="BW74" i="61"/>
  <c r="BV74" i="61"/>
  <c r="BS74" i="61"/>
  <c r="BU74" i="61"/>
  <c r="F74" i="61"/>
  <c r="BZ73" i="61"/>
  <c r="BY73" i="61"/>
  <c r="BX73" i="61"/>
  <c r="BS73" i="61"/>
  <c r="BW73" i="61"/>
  <c r="BV73" i="61"/>
  <c r="BU73" i="61"/>
  <c r="J86" i="61"/>
  <c r="F73" i="61"/>
  <c r="BZ72" i="61"/>
  <c r="BS72" i="61"/>
  <c r="BY72" i="61"/>
  <c r="BX72" i="61"/>
  <c r="BW72" i="61"/>
  <c r="BV72" i="61"/>
  <c r="BU72" i="61"/>
  <c r="F72" i="61"/>
  <c r="BT71" i="61"/>
  <c r="BS71" i="61"/>
  <c r="BZ71" i="61"/>
  <c r="BY71" i="61"/>
  <c r="BX71" i="61"/>
  <c r="BW71" i="61"/>
  <c r="S86" i="61"/>
  <c r="F71" i="61"/>
  <c r="BV70" i="61"/>
  <c r="BT70" i="61"/>
  <c r="BS70" i="61"/>
  <c r="BU70" i="61"/>
  <c r="F70" i="61"/>
  <c r="BZ69" i="61"/>
  <c r="BY69" i="61"/>
  <c r="BX69" i="61"/>
  <c r="BW69" i="61"/>
  <c r="BV69" i="61"/>
  <c r="BU69" i="61"/>
  <c r="BT69" i="61"/>
  <c r="CA69" i="61" s="1"/>
  <c r="BS69" i="61"/>
  <c r="BP69" i="61"/>
  <c r="CA68" i="61"/>
  <c r="BZ68" i="61"/>
  <c r="BY68" i="61"/>
  <c r="BX68" i="61"/>
  <c r="BW68" i="61"/>
  <c r="BV68" i="61"/>
  <c r="BU68" i="61"/>
  <c r="BT68" i="61"/>
  <c r="BS68" i="61"/>
  <c r="BP68" i="61"/>
  <c r="BZ67" i="61"/>
  <c r="BY67" i="61"/>
  <c r="BX67" i="61"/>
  <c r="BW67" i="61"/>
  <c r="BV67" i="61"/>
  <c r="BU67" i="61"/>
  <c r="BT67" i="61"/>
  <c r="CA67" i="61" s="1"/>
  <c r="BS67" i="61"/>
  <c r="BP67" i="61"/>
  <c r="BZ66" i="61"/>
  <c r="BY66" i="61"/>
  <c r="BX66" i="61"/>
  <c r="BW66" i="61"/>
  <c r="BV66" i="61"/>
  <c r="BU66" i="61"/>
  <c r="BT66" i="61"/>
  <c r="CA66" i="61" s="1"/>
  <c r="BS66" i="61"/>
  <c r="BP66" i="61"/>
  <c r="BL64" i="61"/>
  <c r="BC64" i="61"/>
  <c r="BP64" i="61" s="1"/>
  <c r="AT64" i="61"/>
  <c r="AK64" i="61"/>
  <c r="AB64" i="61"/>
  <c r="S64" i="61"/>
  <c r="J64" i="61"/>
  <c r="BZ63" i="61"/>
  <c r="BY63" i="61"/>
  <c r="BX63" i="61"/>
  <c r="BW63" i="61"/>
  <c r="BV63" i="61"/>
  <c r="BU63" i="61"/>
  <c r="BT63" i="61"/>
  <c r="BS63" i="61"/>
  <c r="BP63" i="61"/>
  <c r="BZ62" i="61"/>
  <c r="CA62" i="61" s="1"/>
  <c r="BY62" i="61"/>
  <c r="BX62" i="61"/>
  <c r="BW62" i="61"/>
  <c r="BV62" i="61"/>
  <c r="BU62" i="61"/>
  <c r="BT62" i="61"/>
  <c r="BS62" i="61"/>
  <c r="BP62" i="61"/>
  <c r="BZ61" i="61"/>
  <c r="BY61" i="61"/>
  <c r="BX61" i="61"/>
  <c r="BW61" i="61"/>
  <c r="BV61" i="61"/>
  <c r="BU61" i="61"/>
  <c r="BT61" i="61"/>
  <c r="BS61" i="61"/>
  <c r="BP61" i="61"/>
  <c r="BZ60" i="61"/>
  <c r="BY60" i="61"/>
  <c r="BX60" i="61"/>
  <c r="BW60" i="61"/>
  <c r="BV60" i="61"/>
  <c r="BU60" i="61"/>
  <c r="BT60" i="61"/>
  <c r="CA60" i="61" s="1"/>
  <c r="BS60" i="61"/>
  <c r="BP60" i="61"/>
  <c r="BZ59" i="61"/>
  <c r="BY59" i="61"/>
  <c r="CA59" i="61" s="1"/>
  <c r="BX59" i="61"/>
  <c r="BW59" i="61"/>
  <c r="BV59" i="61"/>
  <c r="BU59" i="61"/>
  <c r="BT59" i="61"/>
  <c r="BS59" i="61"/>
  <c r="BP59" i="61"/>
  <c r="BZ58" i="61"/>
  <c r="BY58" i="61"/>
  <c r="BX58" i="61"/>
  <c r="BW58" i="61"/>
  <c r="BV58" i="61"/>
  <c r="BU58" i="61"/>
  <c r="BT58" i="61"/>
  <c r="BS58" i="61"/>
  <c r="BP58" i="61"/>
  <c r="BL56" i="61"/>
  <c r="BC56" i="61"/>
  <c r="AT56" i="61"/>
  <c r="AK56" i="61"/>
  <c r="AB56" i="61"/>
  <c r="S56" i="61"/>
  <c r="J56" i="61"/>
  <c r="BP56" i="61" s="1"/>
  <c r="BZ55" i="61"/>
  <c r="BY55" i="61"/>
  <c r="BX55" i="61"/>
  <c r="BW55" i="61"/>
  <c r="BV55" i="61"/>
  <c r="BU55" i="61"/>
  <c r="BT55" i="61"/>
  <c r="BS55" i="61"/>
  <c r="BP55" i="61"/>
  <c r="BZ54" i="61"/>
  <c r="BY54" i="61"/>
  <c r="BX54" i="61"/>
  <c r="BW54" i="61"/>
  <c r="BV54" i="61"/>
  <c r="BU54" i="61"/>
  <c r="BT54" i="61"/>
  <c r="CA54" i="61" s="1"/>
  <c r="BS54" i="61"/>
  <c r="BP54" i="61"/>
  <c r="BL52" i="61"/>
  <c r="BC52" i="61"/>
  <c r="BP52" i="61" s="1"/>
  <c r="AT52" i="61"/>
  <c r="AK52" i="61"/>
  <c r="AB52" i="61"/>
  <c r="S52" i="61"/>
  <c r="J52" i="61"/>
  <c r="BZ51" i="61"/>
  <c r="BY51" i="61"/>
  <c r="BX51" i="61"/>
  <c r="BW51" i="61"/>
  <c r="BV51" i="61"/>
  <c r="BU51" i="61"/>
  <c r="BT51" i="61"/>
  <c r="CA51" i="61" s="1"/>
  <c r="BS51" i="61"/>
  <c r="BP51" i="61"/>
  <c r="BZ50" i="61"/>
  <c r="CA50" i="61" s="1"/>
  <c r="BY50" i="61"/>
  <c r="BX50" i="61"/>
  <c r="BW50" i="61"/>
  <c r="BV50" i="61"/>
  <c r="BU50" i="61"/>
  <c r="BT50" i="61"/>
  <c r="BS50" i="61"/>
  <c r="BP50" i="61"/>
  <c r="BZ49" i="61"/>
  <c r="BY49" i="61"/>
  <c r="BX49" i="61"/>
  <c r="BW49" i="61"/>
  <c r="BV49" i="61"/>
  <c r="BU49" i="61"/>
  <c r="BT49" i="61"/>
  <c r="CA49" i="61" s="1"/>
  <c r="BS49" i="61"/>
  <c r="BP49" i="61"/>
  <c r="BS36" i="61"/>
  <c r="BL36" i="61"/>
  <c r="BM36" i="61" s="1"/>
  <c r="BK36" i="61"/>
  <c r="BC36" i="61"/>
  <c r="BD36" i="61" s="1"/>
  <c r="BE36" i="61" s="1"/>
  <c r="BB36" i="61"/>
  <c r="AT36" i="61"/>
  <c r="BX36" i="61" s="1"/>
  <c r="AS36" i="61"/>
  <c r="AK36" i="61"/>
  <c r="AJ36" i="61"/>
  <c r="AB36" i="61"/>
  <c r="BV36" i="61" s="1"/>
  <c r="AA36" i="61"/>
  <c r="S36" i="61"/>
  <c r="BU36" i="61" s="1"/>
  <c r="R36" i="61"/>
  <c r="J36" i="61"/>
  <c r="BT36" i="61" s="1"/>
  <c r="I36" i="61"/>
  <c r="B36" i="61"/>
  <c r="BS35" i="61"/>
  <c r="BL35" i="61"/>
  <c r="BZ35" i="61" s="1"/>
  <c r="BK35" i="61"/>
  <c r="BC35" i="61"/>
  <c r="BD35" i="61" s="1"/>
  <c r="BE35" i="61" s="1"/>
  <c r="BB35" i="61"/>
  <c r="AT35" i="61"/>
  <c r="BX35" i="61" s="1"/>
  <c r="AS35" i="61"/>
  <c r="AK35" i="61"/>
  <c r="AJ35" i="61"/>
  <c r="AB35" i="61"/>
  <c r="BV35" i="61" s="1"/>
  <c r="AA35" i="61"/>
  <c r="S35" i="61"/>
  <c r="R35" i="61"/>
  <c r="J35" i="61"/>
  <c r="BT35" i="61" s="1"/>
  <c r="I35" i="61"/>
  <c r="B35" i="61"/>
  <c r="BS34" i="61"/>
  <c r="BL34" i="61"/>
  <c r="BK34" i="61"/>
  <c r="BC34" i="61"/>
  <c r="BY34" i="61" s="1"/>
  <c r="BB34" i="61"/>
  <c r="AT34" i="61"/>
  <c r="BX34" i="61" s="1"/>
  <c r="AS34" i="61"/>
  <c r="AK34" i="61"/>
  <c r="AJ34" i="61"/>
  <c r="AB34" i="61"/>
  <c r="AA34" i="61"/>
  <c r="S34" i="61"/>
  <c r="R34" i="61"/>
  <c r="J34" i="61"/>
  <c r="BT34" i="61" s="1"/>
  <c r="I34" i="61"/>
  <c r="B34" i="61"/>
  <c r="BS33" i="61"/>
  <c r="BL33" i="61"/>
  <c r="BM33" i="61" s="1"/>
  <c r="BK33" i="61"/>
  <c r="BC33" i="61"/>
  <c r="BD33" i="61" s="1"/>
  <c r="BE33" i="61" s="1"/>
  <c r="BB33" i="61"/>
  <c r="AT33" i="61"/>
  <c r="BX33" i="61" s="1"/>
  <c r="AS33" i="61"/>
  <c r="AK33" i="61"/>
  <c r="AJ33" i="61"/>
  <c r="AB33" i="61"/>
  <c r="BV33" i="61" s="1"/>
  <c r="AA33" i="61"/>
  <c r="S33" i="61"/>
  <c r="T33" i="61" s="1"/>
  <c r="R33" i="61"/>
  <c r="J33" i="61"/>
  <c r="I33" i="61"/>
  <c r="B33" i="61"/>
  <c r="BS32" i="61"/>
  <c r="BL32" i="61"/>
  <c r="BK32" i="61"/>
  <c r="BC32" i="61"/>
  <c r="BY32" i="61" s="1"/>
  <c r="BB32" i="61"/>
  <c r="AT32" i="61"/>
  <c r="BX32" i="61" s="1"/>
  <c r="AS32" i="61"/>
  <c r="AK32" i="61"/>
  <c r="AJ32" i="61"/>
  <c r="AB32" i="61"/>
  <c r="BV32" i="61" s="1"/>
  <c r="AA32" i="61"/>
  <c r="S32" i="61"/>
  <c r="T32" i="61" s="1"/>
  <c r="R32" i="61"/>
  <c r="J32" i="61"/>
  <c r="I32" i="61"/>
  <c r="B32" i="61"/>
  <c r="BS31" i="61"/>
  <c r="BL31" i="61"/>
  <c r="BZ31" i="61" s="1"/>
  <c r="BK31" i="61"/>
  <c r="BC31" i="61"/>
  <c r="BY31" i="61" s="1"/>
  <c r="BB31" i="61"/>
  <c r="AT31" i="61"/>
  <c r="BX31" i="61" s="1"/>
  <c r="AS31" i="61"/>
  <c r="AK31" i="61"/>
  <c r="AJ31" i="61"/>
  <c r="AB31" i="61"/>
  <c r="BV31" i="61" s="1"/>
  <c r="AA31" i="61"/>
  <c r="S31" i="61"/>
  <c r="BU31" i="61" s="1"/>
  <c r="R31" i="61"/>
  <c r="J31" i="61"/>
  <c r="I31" i="61"/>
  <c r="B31" i="61"/>
  <c r="BS30" i="61"/>
  <c r="BL30" i="61"/>
  <c r="BZ30" i="61" s="1"/>
  <c r="BK30" i="61"/>
  <c r="BC30" i="61"/>
  <c r="BY30" i="61" s="1"/>
  <c r="BB30" i="61"/>
  <c r="AT30" i="61"/>
  <c r="BX30" i="61" s="1"/>
  <c r="AS30" i="61"/>
  <c r="AK30" i="61"/>
  <c r="AJ30" i="61"/>
  <c r="AB30" i="61"/>
  <c r="BV30" i="61" s="1"/>
  <c r="AA30" i="61"/>
  <c r="S30" i="61"/>
  <c r="T30" i="61" s="1"/>
  <c r="R30" i="61"/>
  <c r="J30" i="61"/>
  <c r="I30" i="61"/>
  <c r="B30" i="61"/>
  <c r="BS29" i="61"/>
  <c r="BL29" i="61"/>
  <c r="BK29" i="61"/>
  <c r="BC29" i="61"/>
  <c r="BY29" i="61" s="1"/>
  <c r="BB29" i="61"/>
  <c r="AT29" i="61"/>
  <c r="BX29" i="61" s="1"/>
  <c r="AS29" i="61"/>
  <c r="AK29" i="61"/>
  <c r="AL29" i="61" s="1"/>
  <c r="AJ29" i="61"/>
  <c r="AB29" i="61"/>
  <c r="BV29" i="61" s="1"/>
  <c r="AA29" i="61"/>
  <c r="S29" i="61"/>
  <c r="BU29" i="61" s="1"/>
  <c r="R29" i="61"/>
  <c r="J29" i="61"/>
  <c r="I29" i="61"/>
  <c r="B29" i="61"/>
  <c r="BS28" i="61"/>
  <c r="BM28" i="61"/>
  <c r="BN28" i="61" s="1"/>
  <c r="BL28" i="61"/>
  <c r="BZ28" i="61" s="1"/>
  <c r="BK28" i="61"/>
  <c r="BC28" i="61"/>
  <c r="BY28" i="61" s="1"/>
  <c r="BB28" i="61"/>
  <c r="AT28" i="61"/>
  <c r="BX28" i="61" s="1"/>
  <c r="AS28" i="61"/>
  <c r="AK28" i="61"/>
  <c r="AL28" i="61" s="1"/>
  <c r="AJ28" i="61"/>
  <c r="AB28" i="61"/>
  <c r="BV28" i="61" s="1"/>
  <c r="AA28" i="61"/>
  <c r="S28" i="61"/>
  <c r="BU28" i="61" s="1"/>
  <c r="R28" i="61"/>
  <c r="J28" i="61"/>
  <c r="I28" i="61"/>
  <c r="B28" i="61"/>
  <c r="BS27" i="61"/>
  <c r="BL27" i="61"/>
  <c r="BM27" i="61" s="1"/>
  <c r="BN27" i="61" s="1"/>
  <c r="BK27" i="61"/>
  <c r="BC27" i="61"/>
  <c r="BY27" i="61" s="1"/>
  <c r="BB27" i="61"/>
  <c r="AT27" i="61"/>
  <c r="AS27" i="61"/>
  <c r="AK27" i="61"/>
  <c r="AL27" i="61" s="1"/>
  <c r="AJ27" i="61"/>
  <c r="AB27" i="61"/>
  <c r="BV27" i="61" s="1"/>
  <c r="AA27" i="61"/>
  <c r="S27" i="61"/>
  <c r="R27" i="61"/>
  <c r="J27" i="61"/>
  <c r="I27" i="61"/>
  <c r="B27" i="61"/>
  <c r="BS24" i="61"/>
  <c r="B24" i="61"/>
  <c r="BS23" i="61"/>
  <c r="B23" i="61"/>
  <c r="BS22" i="61"/>
  <c r="B22" i="61"/>
  <c r="BS21" i="61"/>
  <c r="B21" i="61"/>
  <c r="BS20" i="61"/>
  <c r="B20" i="61"/>
  <c r="BS19" i="61"/>
  <c r="B19" i="61"/>
  <c r="BS18" i="61"/>
  <c r="B18" i="61"/>
  <c r="BS17" i="61"/>
  <c r="B17" i="61"/>
  <c r="BS16" i="61"/>
  <c r="B16" i="61"/>
  <c r="BS15" i="61"/>
  <c r="B15" i="61"/>
  <c r="B11" i="61"/>
  <c r="BM10" i="61"/>
  <c r="BH10" i="61"/>
  <c r="BD10" i="61"/>
  <c r="AY10" i="61"/>
  <c r="AU10" i="61"/>
  <c r="AP10" i="61"/>
  <c r="AL10" i="61"/>
  <c r="AG10" i="61"/>
  <c r="AF95" i="61" s="1" a="1"/>
  <c r="AF95" i="61" s="1"/>
  <c r="AC10" i="61"/>
  <c r="X10" i="61"/>
  <c r="T10" i="61"/>
  <c r="O10" i="61"/>
  <c r="K10" i="61"/>
  <c r="F10" i="61"/>
  <c r="J93" i="60"/>
  <c r="BZ85" i="60"/>
  <c r="BY85" i="60"/>
  <c r="BX85" i="60"/>
  <c r="CA85" i="60" s="1"/>
  <c r="BW85" i="60"/>
  <c r="BV85" i="60"/>
  <c r="BU85" i="60"/>
  <c r="BT85" i="60"/>
  <c r="BS85" i="60"/>
  <c r="BP85" i="60"/>
  <c r="BZ84" i="60"/>
  <c r="BY84" i="60"/>
  <c r="BX84" i="60"/>
  <c r="BW84" i="60"/>
  <c r="BV84" i="60"/>
  <c r="BU84" i="60"/>
  <c r="BT84" i="60"/>
  <c r="CA84" i="60" s="1"/>
  <c r="BS84" i="60"/>
  <c r="BP84" i="60"/>
  <c r="BZ83" i="60"/>
  <c r="BY83" i="60"/>
  <c r="BX83" i="60"/>
  <c r="BW83" i="60"/>
  <c r="BV83" i="60"/>
  <c r="BU83" i="60"/>
  <c r="BT83" i="60"/>
  <c r="CA83" i="60" s="1"/>
  <c r="BS83" i="60"/>
  <c r="BP83" i="60"/>
  <c r="BZ82" i="60"/>
  <c r="BY82" i="60"/>
  <c r="BX82" i="60"/>
  <c r="BW82" i="60"/>
  <c r="BV82" i="60"/>
  <c r="BU82" i="60"/>
  <c r="BT82" i="60"/>
  <c r="BS82" i="60"/>
  <c r="BP82" i="60"/>
  <c r="BZ81" i="60"/>
  <c r="BY81" i="60"/>
  <c r="BX81" i="60"/>
  <c r="BW81" i="60"/>
  <c r="BV81" i="60"/>
  <c r="CA81" i="60" s="1"/>
  <c r="BU81" i="60"/>
  <c r="BT81" i="60"/>
  <c r="BS81" i="60"/>
  <c r="BP81" i="60"/>
  <c r="BZ80" i="60"/>
  <c r="CA80" i="60" s="1"/>
  <c r="BY80" i="60"/>
  <c r="BX80" i="60"/>
  <c r="BW80" i="60"/>
  <c r="BV80" i="60"/>
  <c r="BU80" i="60"/>
  <c r="BT80" i="60"/>
  <c r="BS80" i="60"/>
  <c r="BP80" i="60"/>
  <c r="BZ79" i="60"/>
  <c r="BY79" i="60"/>
  <c r="BX79" i="60"/>
  <c r="BW79" i="60"/>
  <c r="BV79" i="60"/>
  <c r="BU79" i="60"/>
  <c r="BT79" i="60"/>
  <c r="CA79" i="60" s="1"/>
  <c r="BS79" i="60"/>
  <c r="BP79" i="60"/>
  <c r="BZ78" i="60"/>
  <c r="BY78" i="60"/>
  <c r="BX78" i="60"/>
  <c r="BW78" i="60"/>
  <c r="BV78" i="60"/>
  <c r="BU78" i="60"/>
  <c r="BT78" i="60"/>
  <c r="CA78" i="60" s="1"/>
  <c r="BS78" i="60"/>
  <c r="BP78" i="60"/>
  <c r="BZ77" i="60"/>
  <c r="BY77" i="60"/>
  <c r="BX77" i="60"/>
  <c r="BW77" i="60"/>
  <c r="BV77" i="60"/>
  <c r="BU77" i="60"/>
  <c r="BT77" i="60"/>
  <c r="BS77" i="60"/>
  <c r="BP77" i="60"/>
  <c r="BZ76" i="60"/>
  <c r="BY76" i="60"/>
  <c r="BX76" i="60"/>
  <c r="BW76" i="60"/>
  <c r="BV76" i="60"/>
  <c r="BU76" i="60"/>
  <c r="BT76" i="60"/>
  <c r="CA76" i="60" s="1"/>
  <c r="BS76" i="60"/>
  <c r="BP76" i="60"/>
  <c r="BZ75" i="60"/>
  <c r="BY75" i="60"/>
  <c r="BX75" i="60"/>
  <c r="BW75" i="60"/>
  <c r="BV75" i="60"/>
  <c r="BU75" i="60"/>
  <c r="BT75" i="60"/>
  <c r="CA75" i="60" s="1"/>
  <c r="BS75" i="60"/>
  <c r="BP75" i="60"/>
  <c r="BY74" i="60"/>
  <c r="BX74" i="60"/>
  <c r="BW74" i="60"/>
  <c r="BV74" i="60"/>
  <c r="BS74" i="60"/>
  <c r="BZ74" i="60"/>
  <c r="BU74" i="60"/>
  <c r="BT74" i="60"/>
  <c r="F74" i="60"/>
  <c r="BZ73" i="60"/>
  <c r="BY73" i="60"/>
  <c r="BX73" i="60"/>
  <c r="BU73" i="60"/>
  <c r="BS73" i="60"/>
  <c r="BW73" i="60"/>
  <c r="BV73" i="60"/>
  <c r="BT73" i="60"/>
  <c r="F73" i="60"/>
  <c r="BZ72" i="60"/>
  <c r="BW72" i="60"/>
  <c r="BS72" i="60"/>
  <c r="BY72" i="60"/>
  <c r="BX72" i="60"/>
  <c r="BV72" i="60"/>
  <c r="BU72" i="60"/>
  <c r="F72" i="60"/>
  <c r="BY71" i="60"/>
  <c r="BT71" i="60"/>
  <c r="BS71" i="60"/>
  <c r="BZ71" i="60"/>
  <c r="BX71" i="60"/>
  <c r="BW71" i="60"/>
  <c r="J90" i="60"/>
  <c r="F71" i="60"/>
  <c r="BV70" i="60"/>
  <c r="BU70" i="60"/>
  <c r="BT70" i="60"/>
  <c r="BS70" i="60"/>
  <c r="BZ70" i="60"/>
  <c r="S86" i="60"/>
  <c r="J89" i="60"/>
  <c r="F70" i="60"/>
  <c r="BZ69" i="60"/>
  <c r="BY69" i="60"/>
  <c r="BX69" i="60"/>
  <c r="BW69" i="60"/>
  <c r="BV69" i="60"/>
  <c r="CA69" i="60" s="1"/>
  <c r="BU69" i="60"/>
  <c r="BT69" i="60"/>
  <c r="BS69" i="60"/>
  <c r="BP69" i="60"/>
  <c r="BZ68" i="60"/>
  <c r="CA68" i="60" s="1"/>
  <c r="BY68" i="60"/>
  <c r="BX68" i="60"/>
  <c r="BW68" i="60"/>
  <c r="BV68" i="60"/>
  <c r="BU68" i="60"/>
  <c r="BT68" i="60"/>
  <c r="BS68" i="60"/>
  <c r="BP68" i="60"/>
  <c r="BZ67" i="60"/>
  <c r="BY67" i="60"/>
  <c r="BX67" i="60"/>
  <c r="BW67" i="60"/>
  <c r="BV67" i="60"/>
  <c r="BU67" i="60"/>
  <c r="BT67" i="60"/>
  <c r="BS67" i="60"/>
  <c r="BP67" i="60"/>
  <c r="BZ66" i="60"/>
  <c r="BY66" i="60"/>
  <c r="BX66" i="60"/>
  <c r="BW66" i="60"/>
  <c r="BV66" i="60"/>
  <c r="BU66" i="60"/>
  <c r="BT66" i="60"/>
  <c r="CA66" i="60" s="1"/>
  <c r="BS66" i="60"/>
  <c r="BP66" i="60"/>
  <c r="BL64" i="60"/>
  <c r="BC64" i="60"/>
  <c r="AT64" i="60"/>
  <c r="AK64" i="60"/>
  <c r="AB64" i="60"/>
  <c r="S64" i="60"/>
  <c r="J64" i="60"/>
  <c r="BZ63" i="60"/>
  <c r="BY63" i="60"/>
  <c r="BX63" i="60"/>
  <c r="BW63" i="60"/>
  <c r="BV63" i="60"/>
  <c r="CA63" i="60" s="1"/>
  <c r="BU63" i="60"/>
  <c r="BT63" i="60"/>
  <c r="BS63" i="60"/>
  <c r="BP63" i="60"/>
  <c r="CA62" i="60"/>
  <c r="BZ62" i="60"/>
  <c r="BY62" i="60"/>
  <c r="BX62" i="60"/>
  <c r="BW62" i="60"/>
  <c r="BV62" i="60"/>
  <c r="BU62" i="60"/>
  <c r="BT62" i="60"/>
  <c r="BS62" i="60"/>
  <c r="BP62" i="60"/>
  <c r="BZ61" i="60"/>
  <c r="BY61" i="60"/>
  <c r="BX61" i="60"/>
  <c r="BW61" i="60"/>
  <c r="BV61" i="60"/>
  <c r="BU61" i="60"/>
  <c r="BT61" i="60"/>
  <c r="BS61" i="60"/>
  <c r="BP61" i="60"/>
  <c r="BZ60" i="60"/>
  <c r="BY60" i="60"/>
  <c r="BX60" i="60"/>
  <c r="BW60" i="60"/>
  <c r="BV60" i="60"/>
  <c r="BU60" i="60"/>
  <c r="BT60" i="60"/>
  <c r="CA60" i="60" s="1"/>
  <c r="BS60" i="60"/>
  <c r="BP60" i="60"/>
  <c r="BZ59" i="60"/>
  <c r="BY59" i="60"/>
  <c r="BX59" i="60"/>
  <c r="BW59" i="60"/>
  <c r="BV59" i="60"/>
  <c r="BU59" i="60"/>
  <c r="BT59" i="60"/>
  <c r="BS59" i="60"/>
  <c r="BP59" i="60"/>
  <c r="BZ58" i="60"/>
  <c r="BY58" i="60"/>
  <c r="BX58" i="60"/>
  <c r="BW58" i="60"/>
  <c r="BV58" i="60"/>
  <c r="BU58" i="60"/>
  <c r="BT58" i="60"/>
  <c r="CA58" i="60" s="1"/>
  <c r="BS58" i="60"/>
  <c r="BP58" i="60"/>
  <c r="BL56" i="60"/>
  <c r="BC56" i="60"/>
  <c r="AT56" i="60"/>
  <c r="AK56" i="60"/>
  <c r="AB56" i="60"/>
  <c r="S56" i="60"/>
  <c r="J56" i="60"/>
  <c r="BP56" i="60" s="1"/>
  <c r="BZ55" i="60"/>
  <c r="BY55" i="60"/>
  <c r="BX55" i="60"/>
  <c r="BW55" i="60"/>
  <c r="BV55" i="60"/>
  <c r="BU55" i="60"/>
  <c r="BT55" i="60"/>
  <c r="BS55" i="60"/>
  <c r="BP55" i="60"/>
  <c r="BZ54" i="60"/>
  <c r="BY54" i="60"/>
  <c r="BX54" i="60"/>
  <c r="BW54" i="60"/>
  <c r="BV54" i="60"/>
  <c r="BU54" i="60"/>
  <c r="BT54" i="60"/>
  <c r="CA54" i="60" s="1"/>
  <c r="BS54" i="60"/>
  <c r="BP54" i="60"/>
  <c r="BL52" i="60"/>
  <c r="BC52" i="60"/>
  <c r="AT52" i="60"/>
  <c r="BP52" i="60" s="1"/>
  <c r="AK52" i="60"/>
  <c r="AB52" i="60"/>
  <c r="S52" i="60"/>
  <c r="J52" i="60"/>
  <c r="BZ51" i="60"/>
  <c r="BY51" i="60"/>
  <c r="BX51" i="60"/>
  <c r="BW51" i="60"/>
  <c r="BV51" i="60"/>
  <c r="CA51" i="60" s="1"/>
  <c r="BU51" i="60"/>
  <c r="BT51" i="60"/>
  <c r="BS51" i="60"/>
  <c r="BP51" i="60"/>
  <c r="BZ50" i="60"/>
  <c r="CA50" i="60" s="1"/>
  <c r="BY50" i="60"/>
  <c r="BX50" i="60"/>
  <c r="BW50" i="60"/>
  <c r="BV50" i="60"/>
  <c r="BU50" i="60"/>
  <c r="BT50" i="60"/>
  <c r="BS50" i="60"/>
  <c r="BP50" i="60"/>
  <c r="BZ49" i="60"/>
  <c r="BY49" i="60"/>
  <c r="BX49" i="60"/>
  <c r="BW49" i="60"/>
  <c r="BV49" i="60"/>
  <c r="BU49" i="60"/>
  <c r="BT49" i="60"/>
  <c r="CA49" i="60" s="1"/>
  <c r="BS49" i="60"/>
  <c r="BP49" i="60"/>
  <c r="BS36" i="60"/>
  <c r="BL36" i="60"/>
  <c r="BM36" i="60" s="1"/>
  <c r="BN36" i="60" s="1"/>
  <c r="BK36" i="60"/>
  <c r="BC36" i="60"/>
  <c r="BD36" i="60" s="1"/>
  <c r="BE36" i="60" s="1"/>
  <c r="BB36" i="60"/>
  <c r="AT36" i="60"/>
  <c r="AS36" i="60"/>
  <c r="AK36" i="60"/>
  <c r="BW36" i="60" s="1"/>
  <c r="AJ36" i="60"/>
  <c r="AB36" i="60"/>
  <c r="BV36" i="60" s="1"/>
  <c r="AA36" i="60"/>
  <c r="S36" i="60"/>
  <c r="T36" i="60" s="1"/>
  <c r="U36" i="60" s="1"/>
  <c r="R36" i="60"/>
  <c r="J36" i="60"/>
  <c r="BT36" i="60" s="1"/>
  <c r="I36" i="60"/>
  <c r="B36" i="60"/>
  <c r="BS35" i="60"/>
  <c r="BL35" i="60"/>
  <c r="BK35" i="60"/>
  <c r="BC35" i="60"/>
  <c r="BY35" i="60" s="1"/>
  <c r="BB35" i="60"/>
  <c r="AT35" i="60"/>
  <c r="BX35" i="60" s="1"/>
  <c r="AS35" i="60"/>
  <c r="AK35" i="60"/>
  <c r="BW35" i="60" s="1"/>
  <c r="AJ35" i="60"/>
  <c r="AB35" i="60"/>
  <c r="AC35" i="60" s="1"/>
  <c r="AA35" i="60"/>
  <c r="S35" i="60"/>
  <c r="BU35" i="60" s="1"/>
  <c r="R35" i="60"/>
  <c r="J35" i="60"/>
  <c r="BT35" i="60" s="1"/>
  <c r="I35" i="60"/>
  <c r="B35" i="60"/>
  <c r="BS34" i="60"/>
  <c r="BL34" i="60"/>
  <c r="BM34" i="60" s="1"/>
  <c r="BN34" i="60" s="1"/>
  <c r="BK34" i="60"/>
  <c r="BC34" i="60"/>
  <c r="BY34" i="60" s="1"/>
  <c r="BB34" i="60"/>
  <c r="AT34" i="60"/>
  <c r="AS34" i="60"/>
  <c r="AK34" i="60"/>
  <c r="BW34" i="60" s="1"/>
  <c r="AJ34" i="60"/>
  <c r="AB34" i="60"/>
  <c r="BV34" i="60" s="1"/>
  <c r="AA34" i="60"/>
  <c r="S34" i="60"/>
  <c r="R34" i="60"/>
  <c r="J34" i="60"/>
  <c r="BT34" i="60" s="1"/>
  <c r="I34" i="60"/>
  <c r="B34" i="60"/>
  <c r="BS33" i="60"/>
  <c r="BL33" i="60"/>
  <c r="BM33" i="60" s="1"/>
  <c r="BN33" i="60" s="1"/>
  <c r="BK33" i="60"/>
  <c r="BC33" i="60"/>
  <c r="BY33" i="60" s="1"/>
  <c r="BB33" i="60"/>
  <c r="AT33" i="60"/>
  <c r="BX33" i="60" s="1"/>
  <c r="AS33" i="60"/>
  <c r="AK33" i="60"/>
  <c r="AJ33" i="60"/>
  <c r="AB33" i="60"/>
  <c r="BV33" i="60" s="1"/>
  <c r="AA33" i="60"/>
  <c r="S33" i="60"/>
  <c r="T33" i="60" s="1"/>
  <c r="U33" i="60" s="1"/>
  <c r="R33" i="60"/>
  <c r="J33" i="60"/>
  <c r="BT33" i="60" s="1"/>
  <c r="I33" i="60"/>
  <c r="B33" i="60"/>
  <c r="BS32" i="60"/>
  <c r="BL32" i="60"/>
  <c r="BM32" i="60" s="1"/>
  <c r="BN32" i="60" s="1"/>
  <c r="BK32" i="60"/>
  <c r="BC32" i="60"/>
  <c r="BD32" i="60" s="1"/>
  <c r="BE32" i="60" s="1"/>
  <c r="BB32" i="60"/>
  <c r="AT32" i="60"/>
  <c r="BX32" i="60" s="1"/>
  <c r="AS32" i="60"/>
  <c r="AK32" i="60"/>
  <c r="BW32" i="60" s="1"/>
  <c r="AJ32" i="60"/>
  <c r="AB32" i="60"/>
  <c r="BV32" i="60" s="1"/>
  <c r="AA32" i="60"/>
  <c r="S32" i="60"/>
  <c r="T32" i="60" s="1"/>
  <c r="U32" i="60" s="1"/>
  <c r="R32" i="60"/>
  <c r="J32" i="60"/>
  <c r="BT32" i="60" s="1"/>
  <c r="I32" i="60"/>
  <c r="B32" i="60"/>
  <c r="BU31" i="60"/>
  <c r="BS31" i="60"/>
  <c r="BL31" i="60"/>
  <c r="BK31" i="60"/>
  <c r="BC31" i="60"/>
  <c r="BY31" i="60" s="1"/>
  <c r="BB31" i="60"/>
  <c r="AT31" i="60"/>
  <c r="BX31" i="60" s="1"/>
  <c r="AS31" i="60"/>
  <c r="AK31" i="60"/>
  <c r="AJ31" i="60"/>
  <c r="AB31" i="60"/>
  <c r="BV31" i="60" s="1"/>
  <c r="AA31" i="60"/>
  <c r="S31" i="60"/>
  <c r="T31" i="60" s="1"/>
  <c r="U31" i="60" s="1"/>
  <c r="R31" i="60"/>
  <c r="J31" i="60"/>
  <c r="BT31" i="60" s="1"/>
  <c r="I31" i="60"/>
  <c r="B31" i="60"/>
  <c r="BS30" i="60"/>
  <c r="BL30" i="60"/>
  <c r="BZ30" i="60" s="1"/>
  <c r="BK30" i="60"/>
  <c r="BC30" i="60"/>
  <c r="BY30" i="60" s="1"/>
  <c r="BB30" i="60"/>
  <c r="AT30" i="60"/>
  <c r="BX30" i="60" s="1"/>
  <c r="AS30" i="60"/>
  <c r="AK30" i="60"/>
  <c r="BW30" i="60" s="1"/>
  <c r="AJ30" i="60"/>
  <c r="AB30" i="60"/>
  <c r="AC30" i="60" s="1"/>
  <c r="AA30" i="60"/>
  <c r="S30" i="60"/>
  <c r="BU30" i="60" s="1"/>
  <c r="R30" i="60"/>
  <c r="J30" i="60"/>
  <c r="BT30" i="60" s="1"/>
  <c r="I30" i="60"/>
  <c r="B30" i="60"/>
  <c r="BS29" i="60"/>
  <c r="BL29" i="60"/>
  <c r="BK29" i="60"/>
  <c r="BC29" i="60"/>
  <c r="BY29" i="60" s="1"/>
  <c r="BB29" i="60"/>
  <c r="AT29" i="60"/>
  <c r="BX29" i="60" s="1"/>
  <c r="AS29" i="60"/>
  <c r="AK29" i="60"/>
  <c r="BW29" i="60" s="1"/>
  <c r="AJ29" i="60"/>
  <c r="AB29" i="60"/>
  <c r="BV29" i="60" s="1"/>
  <c r="AA29" i="60"/>
  <c r="S29" i="60"/>
  <c r="BU29" i="60" s="1"/>
  <c r="R29" i="60"/>
  <c r="J29" i="60"/>
  <c r="BT29" i="60" s="1"/>
  <c r="I29" i="60"/>
  <c r="B29" i="60"/>
  <c r="BS28" i="60"/>
  <c r="BL28" i="60"/>
  <c r="BZ28" i="60" s="1"/>
  <c r="BK28" i="60"/>
  <c r="BC28" i="60"/>
  <c r="BY28" i="60" s="1"/>
  <c r="BB28" i="60"/>
  <c r="AT28" i="60"/>
  <c r="AU28" i="60" s="1"/>
  <c r="AS28" i="60"/>
  <c r="AK28" i="60"/>
  <c r="BW28" i="60" s="1"/>
  <c r="AJ28" i="60"/>
  <c r="AB28" i="60"/>
  <c r="BV28" i="60" s="1"/>
  <c r="AA28" i="60"/>
  <c r="S28" i="60"/>
  <c r="BU28" i="60" s="1"/>
  <c r="R28" i="60"/>
  <c r="J28" i="60"/>
  <c r="BT28" i="60" s="1"/>
  <c r="I28" i="60"/>
  <c r="B28" i="60"/>
  <c r="BS27" i="60"/>
  <c r="BL27" i="60"/>
  <c r="BM27" i="60" s="1"/>
  <c r="BN27" i="60" s="1"/>
  <c r="BK27" i="60"/>
  <c r="BC27" i="60"/>
  <c r="BD27" i="60" s="1"/>
  <c r="BE27" i="60" s="1"/>
  <c r="BB27" i="60"/>
  <c r="AT27" i="60"/>
  <c r="BX27" i="60" s="1"/>
  <c r="AS27" i="60"/>
  <c r="AK27" i="60"/>
  <c r="AJ27" i="60"/>
  <c r="AB27" i="60"/>
  <c r="AA27" i="60"/>
  <c r="S27" i="60"/>
  <c r="T27" i="60" s="1"/>
  <c r="U27" i="60" s="1"/>
  <c r="R27" i="60"/>
  <c r="J27" i="60"/>
  <c r="BT27" i="60" s="1"/>
  <c r="I27" i="60"/>
  <c r="B27" i="60"/>
  <c r="BS24" i="60"/>
  <c r="B24" i="60"/>
  <c r="BS23" i="60"/>
  <c r="B23" i="60"/>
  <c r="BS22" i="60"/>
  <c r="B22" i="60"/>
  <c r="BS21" i="60"/>
  <c r="B21" i="60"/>
  <c r="BS20" i="60"/>
  <c r="B20" i="60"/>
  <c r="BS19" i="60"/>
  <c r="B19" i="60"/>
  <c r="BS18" i="60"/>
  <c r="B18" i="60"/>
  <c r="BS17" i="60"/>
  <c r="B17" i="60"/>
  <c r="BS16" i="60"/>
  <c r="B16" i="60"/>
  <c r="BS15" i="60"/>
  <c r="B15" i="60"/>
  <c r="B11" i="60"/>
  <c r="BM10" i="60"/>
  <c r="BH10" i="60"/>
  <c r="BD10" i="60"/>
  <c r="AY10" i="60"/>
  <c r="AU10" i="60"/>
  <c r="AP10" i="60"/>
  <c r="AO95" i="60" s="1" a="1"/>
  <c r="AO95" i="60" s="1"/>
  <c r="AL10" i="60"/>
  <c r="AG10" i="60"/>
  <c r="AC10" i="60"/>
  <c r="X10" i="60"/>
  <c r="T10" i="60"/>
  <c r="O10" i="60"/>
  <c r="K10" i="60"/>
  <c r="F10" i="60"/>
  <c r="J90" i="59"/>
  <c r="J89" i="59"/>
  <c r="BZ85" i="59"/>
  <c r="BY85" i="59"/>
  <c r="BX85" i="59"/>
  <c r="CA85" i="59" s="1"/>
  <c r="BW85" i="59"/>
  <c r="BV85" i="59"/>
  <c r="BU85" i="59"/>
  <c r="BT85" i="59"/>
  <c r="BS85" i="59"/>
  <c r="BP85" i="59"/>
  <c r="BZ84" i="59"/>
  <c r="BY84" i="59"/>
  <c r="BX84" i="59"/>
  <c r="BW84" i="59"/>
  <c r="BV84" i="59"/>
  <c r="BU84" i="59"/>
  <c r="BT84" i="59"/>
  <c r="CA84" i="59" s="1"/>
  <c r="BS84" i="59"/>
  <c r="BP84" i="59"/>
  <c r="BZ83" i="59"/>
  <c r="BY83" i="59"/>
  <c r="BX83" i="59"/>
  <c r="BW83" i="59"/>
  <c r="BV83" i="59"/>
  <c r="BU83" i="59"/>
  <c r="BT83" i="59"/>
  <c r="CA83" i="59" s="1"/>
  <c r="BS83" i="59"/>
  <c r="BP83" i="59"/>
  <c r="BZ82" i="59"/>
  <c r="BY82" i="59"/>
  <c r="BX82" i="59"/>
  <c r="BW82" i="59"/>
  <c r="BV82" i="59"/>
  <c r="CA82" i="59" s="1"/>
  <c r="BU82" i="59"/>
  <c r="BT82" i="59"/>
  <c r="BS82" i="59"/>
  <c r="BP82" i="59"/>
  <c r="BZ81" i="59"/>
  <c r="BY81" i="59"/>
  <c r="BX81" i="59"/>
  <c r="BW81" i="59"/>
  <c r="BV81" i="59"/>
  <c r="BU81" i="59"/>
  <c r="BT81" i="59"/>
  <c r="BS81" i="59"/>
  <c r="BP81" i="59"/>
  <c r="BZ80" i="59"/>
  <c r="CA80" i="59" s="1"/>
  <c r="BY80" i="59"/>
  <c r="BX80" i="59"/>
  <c r="BW80" i="59"/>
  <c r="BV80" i="59"/>
  <c r="BU80" i="59"/>
  <c r="BT80" i="59"/>
  <c r="BS80" i="59"/>
  <c r="BP80" i="59"/>
  <c r="BZ79" i="59"/>
  <c r="BY79" i="59"/>
  <c r="BX79" i="59"/>
  <c r="BW79" i="59"/>
  <c r="BV79" i="59"/>
  <c r="BU79" i="59"/>
  <c r="BT79" i="59"/>
  <c r="BS79" i="59"/>
  <c r="BP79" i="59"/>
  <c r="BZ78" i="59"/>
  <c r="BY78" i="59"/>
  <c r="BX78" i="59"/>
  <c r="BW78" i="59"/>
  <c r="CA78" i="59" s="1"/>
  <c r="BV78" i="59"/>
  <c r="BU78" i="59"/>
  <c r="BT78" i="59"/>
  <c r="BS78" i="59"/>
  <c r="BP78" i="59"/>
  <c r="BZ77" i="59"/>
  <c r="BY77" i="59"/>
  <c r="CA77" i="59" s="1"/>
  <c r="BX77" i="59"/>
  <c r="BW77" i="59"/>
  <c r="BV77" i="59"/>
  <c r="BU77" i="59"/>
  <c r="BT77" i="59"/>
  <c r="BS77" i="59"/>
  <c r="BP77" i="59"/>
  <c r="BZ76" i="59"/>
  <c r="BY76" i="59"/>
  <c r="BX76" i="59"/>
  <c r="BW76" i="59"/>
  <c r="BV76" i="59"/>
  <c r="BU76" i="59"/>
  <c r="BT76" i="59"/>
  <c r="BS76" i="59"/>
  <c r="BP76" i="59"/>
  <c r="BZ75" i="59"/>
  <c r="BY75" i="59"/>
  <c r="BX75" i="59"/>
  <c r="BW75" i="59"/>
  <c r="BV75" i="59"/>
  <c r="BU75" i="59"/>
  <c r="BT75" i="59"/>
  <c r="CA75" i="59" s="1"/>
  <c r="BS75" i="59"/>
  <c r="BP75" i="59"/>
  <c r="BZ74" i="59"/>
  <c r="BY74" i="59"/>
  <c r="BX74" i="59"/>
  <c r="BW74" i="59"/>
  <c r="BV74" i="59"/>
  <c r="BU74" i="59"/>
  <c r="BS74" i="59"/>
  <c r="F74" i="59"/>
  <c r="BZ73" i="59"/>
  <c r="BY73" i="59"/>
  <c r="BX73" i="59"/>
  <c r="BW73" i="59"/>
  <c r="BS73" i="59"/>
  <c r="BV73" i="59"/>
  <c r="BU73" i="59"/>
  <c r="F73" i="59"/>
  <c r="BZ72" i="59"/>
  <c r="BY72" i="59"/>
  <c r="BS72" i="59"/>
  <c r="BX72" i="59"/>
  <c r="BW72" i="59"/>
  <c r="BV72" i="59"/>
  <c r="BU72" i="59"/>
  <c r="F72" i="59"/>
  <c r="BT71" i="59"/>
  <c r="BS71" i="59"/>
  <c r="BZ71" i="59"/>
  <c r="BY71" i="59"/>
  <c r="BX71" i="59"/>
  <c r="BW71" i="59"/>
  <c r="BV71" i="59"/>
  <c r="BU71" i="59"/>
  <c r="F71" i="59"/>
  <c r="BV70" i="59"/>
  <c r="BS70" i="59"/>
  <c r="AB86" i="59"/>
  <c r="BU70" i="59"/>
  <c r="BT70" i="59"/>
  <c r="F70" i="59"/>
  <c r="BZ69" i="59"/>
  <c r="BY69" i="59"/>
  <c r="BX69" i="59"/>
  <c r="BW69" i="59"/>
  <c r="BV69" i="59"/>
  <c r="BU69" i="59"/>
  <c r="BT69" i="59"/>
  <c r="CA69" i="59" s="1"/>
  <c r="BS69" i="59"/>
  <c r="BP69" i="59"/>
  <c r="BZ68" i="59"/>
  <c r="CA68" i="59" s="1"/>
  <c r="BY68" i="59"/>
  <c r="BX68" i="59"/>
  <c r="BW68" i="59"/>
  <c r="BV68" i="59"/>
  <c r="BU68" i="59"/>
  <c r="BT68" i="59"/>
  <c r="BS68" i="59"/>
  <c r="BP68" i="59"/>
  <c r="BZ67" i="59"/>
  <c r="BY67" i="59"/>
  <c r="BX67" i="59"/>
  <c r="BW67" i="59"/>
  <c r="BV67" i="59"/>
  <c r="BU67" i="59"/>
  <c r="BT67" i="59"/>
  <c r="BS67" i="59"/>
  <c r="BP67" i="59"/>
  <c r="BZ66" i="59"/>
  <c r="BY66" i="59"/>
  <c r="CA66" i="59" s="1"/>
  <c r="BX66" i="59"/>
  <c r="BW66" i="59"/>
  <c r="BV66" i="59"/>
  <c r="BU66" i="59"/>
  <c r="BT66" i="59"/>
  <c r="BS66" i="59"/>
  <c r="BP66" i="59"/>
  <c r="BL64" i="59"/>
  <c r="BC64" i="59"/>
  <c r="BP64" i="59" s="1"/>
  <c r="AT64" i="59"/>
  <c r="AK64" i="59"/>
  <c r="AB64" i="59"/>
  <c r="S64" i="59"/>
  <c r="J64" i="59"/>
  <c r="BZ63" i="59"/>
  <c r="BY63" i="59"/>
  <c r="BX63" i="59"/>
  <c r="BW63" i="59"/>
  <c r="BV63" i="59"/>
  <c r="BU63" i="59"/>
  <c r="BT63" i="59"/>
  <c r="BS63" i="59"/>
  <c r="BP63" i="59"/>
  <c r="BZ62" i="59"/>
  <c r="CA62" i="59" s="1"/>
  <c r="BY62" i="59"/>
  <c r="BX62" i="59"/>
  <c r="BW62" i="59"/>
  <c r="BV62" i="59"/>
  <c r="BU62" i="59"/>
  <c r="BT62" i="59"/>
  <c r="BS62" i="59"/>
  <c r="BP62" i="59"/>
  <c r="BZ61" i="59"/>
  <c r="BY61" i="59"/>
  <c r="BX61" i="59"/>
  <c r="BW61" i="59"/>
  <c r="BV61" i="59"/>
  <c r="BU61" i="59"/>
  <c r="BT61" i="59"/>
  <c r="BS61" i="59"/>
  <c r="BP61" i="59"/>
  <c r="BZ60" i="59"/>
  <c r="CA60" i="59" s="1"/>
  <c r="BY60" i="59"/>
  <c r="BX60" i="59"/>
  <c r="BW60" i="59"/>
  <c r="BV60" i="59"/>
  <c r="BU60" i="59"/>
  <c r="BT60" i="59"/>
  <c r="BS60" i="59"/>
  <c r="BP60" i="59"/>
  <c r="CA59" i="59"/>
  <c r="BZ59" i="59"/>
  <c r="BY59" i="59"/>
  <c r="BX59" i="59"/>
  <c r="BW59" i="59"/>
  <c r="BV59" i="59"/>
  <c r="BU59" i="59"/>
  <c r="BT59" i="59"/>
  <c r="BS59" i="59"/>
  <c r="BP59" i="59"/>
  <c r="BZ58" i="59"/>
  <c r="BY58" i="59"/>
  <c r="BX58" i="59"/>
  <c r="BW58" i="59"/>
  <c r="BV58" i="59"/>
  <c r="BU58" i="59"/>
  <c r="BT58" i="59"/>
  <c r="BS58" i="59"/>
  <c r="BP58" i="59"/>
  <c r="BL56" i="59"/>
  <c r="BC56" i="59"/>
  <c r="AT56" i="59"/>
  <c r="AK56" i="59"/>
  <c r="AB56" i="59"/>
  <c r="S56" i="59"/>
  <c r="J56" i="59"/>
  <c r="BP56" i="59" s="1"/>
  <c r="BZ55" i="59"/>
  <c r="BY55" i="59"/>
  <c r="BX55" i="59"/>
  <c r="BW55" i="59"/>
  <c r="BV55" i="59"/>
  <c r="BU55" i="59"/>
  <c r="BT55" i="59"/>
  <c r="BS55" i="59"/>
  <c r="BP55" i="59"/>
  <c r="BZ54" i="59"/>
  <c r="BY54" i="59"/>
  <c r="CA54" i="59" s="1"/>
  <c r="BX54" i="59"/>
  <c r="BW54" i="59"/>
  <c r="BV54" i="59"/>
  <c r="BU54" i="59"/>
  <c r="BT54" i="59"/>
  <c r="BS54" i="59"/>
  <c r="BP54" i="59"/>
  <c r="BL52" i="59"/>
  <c r="BP52" i="59" s="1"/>
  <c r="BC52" i="59"/>
  <c r="AT52" i="59"/>
  <c r="AK52" i="59"/>
  <c r="AB52" i="59"/>
  <c r="S52" i="59"/>
  <c r="J52" i="59"/>
  <c r="BZ51" i="59"/>
  <c r="BY51" i="59"/>
  <c r="BX51" i="59"/>
  <c r="BW51" i="59"/>
  <c r="BV51" i="59"/>
  <c r="BU51" i="59"/>
  <c r="BT51" i="59"/>
  <c r="CA51" i="59" s="1"/>
  <c r="BS51" i="59"/>
  <c r="BP51" i="59"/>
  <c r="CA50" i="59"/>
  <c r="BZ50" i="59"/>
  <c r="BY50" i="59"/>
  <c r="BX50" i="59"/>
  <c r="BW50" i="59"/>
  <c r="BV50" i="59"/>
  <c r="BU50" i="59"/>
  <c r="BT50" i="59"/>
  <c r="BS50" i="59"/>
  <c r="BP50" i="59"/>
  <c r="BZ49" i="59"/>
  <c r="BY49" i="59"/>
  <c r="BX49" i="59"/>
  <c r="BW49" i="59"/>
  <c r="BV49" i="59"/>
  <c r="BU49" i="59"/>
  <c r="BT49" i="59"/>
  <c r="BS49" i="59"/>
  <c r="BP49" i="59"/>
  <c r="BS36" i="59"/>
  <c r="BL36" i="59"/>
  <c r="BK36" i="59"/>
  <c r="BC36" i="59"/>
  <c r="BY36" i="59" s="1"/>
  <c r="BB36" i="59"/>
  <c r="AT36" i="59"/>
  <c r="AS36" i="59"/>
  <c r="AK36" i="59"/>
  <c r="AJ36" i="59"/>
  <c r="AB36" i="59"/>
  <c r="BV36" i="59" s="1"/>
  <c r="AA36" i="59"/>
  <c r="S36" i="59"/>
  <c r="R36" i="59"/>
  <c r="J36" i="59"/>
  <c r="K36" i="59" s="1"/>
  <c r="I36" i="59"/>
  <c r="B36" i="59"/>
  <c r="BS35" i="59"/>
  <c r="BL35" i="59"/>
  <c r="BK35" i="59"/>
  <c r="BC35" i="59"/>
  <c r="BY35" i="59" s="1"/>
  <c r="BB35" i="59"/>
  <c r="AT35" i="59"/>
  <c r="BX35" i="59" s="1"/>
  <c r="AS35" i="59"/>
  <c r="AK35" i="59"/>
  <c r="AJ35" i="59"/>
  <c r="AB35" i="59"/>
  <c r="BV35" i="59" s="1"/>
  <c r="AA35" i="59"/>
  <c r="S35" i="59"/>
  <c r="R35" i="59"/>
  <c r="J35" i="59"/>
  <c r="I35" i="59"/>
  <c r="B35" i="59"/>
  <c r="BS34" i="59"/>
  <c r="BL34" i="59"/>
  <c r="BK34" i="59"/>
  <c r="BC34" i="59"/>
  <c r="BY34" i="59" s="1"/>
  <c r="BB34" i="59"/>
  <c r="AT34" i="59"/>
  <c r="AU34" i="59" s="1"/>
  <c r="AS34" i="59"/>
  <c r="AK34" i="59"/>
  <c r="AJ34" i="59"/>
  <c r="AB34" i="59"/>
  <c r="AA34" i="59"/>
  <c r="S34" i="59"/>
  <c r="T34" i="59" s="1"/>
  <c r="R34" i="59"/>
  <c r="J34" i="59"/>
  <c r="BT34" i="59" s="1"/>
  <c r="I34" i="59"/>
  <c r="B34" i="59"/>
  <c r="BS33" i="59"/>
  <c r="BL33" i="59"/>
  <c r="BM33" i="59" s="1"/>
  <c r="BK33" i="59"/>
  <c r="BC33" i="59"/>
  <c r="BY33" i="59" s="1"/>
  <c r="BB33" i="59"/>
  <c r="AT33" i="59"/>
  <c r="BX33" i="59" s="1"/>
  <c r="AS33" i="59"/>
  <c r="AK33" i="59"/>
  <c r="AJ33" i="59"/>
  <c r="AB33" i="59"/>
  <c r="BV33" i="59" s="1"/>
  <c r="AA33" i="59"/>
  <c r="S33" i="59"/>
  <c r="BU33" i="59" s="1"/>
  <c r="R33" i="59"/>
  <c r="J33" i="59"/>
  <c r="K33" i="59" s="1"/>
  <c r="I33" i="59"/>
  <c r="B33" i="59"/>
  <c r="BS32" i="59"/>
  <c r="BL32" i="59"/>
  <c r="BM32" i="59" s="1"/>
  <c r="BK32" i="59"/>
  <c r="BC32" i="59"/>
  <c r="BY32" i="59" s="1"/>
  <c r="BB32" i="59"/>
  <c r="AT32" i="59"/>
  <c r="BX32" i="59" s="1"/>
  <c r="AS32" i="59"/>
  <c r="AK32" i="59"/>
  <c r="AJ32" i="59"/>
  <c r="AB32" i="59"/>
  <c r="BV32" i="59" s="1"/>
  <c r="AA32" i="59"/>
  <c r="S32" i="59"/>
  <c r="R32" i="59"/>
  <c r="J32" i="59"/>
  <c r="BT32" i="59" s="1"/>
  <c r="I32" i="59"/>
  <c r="B32" i="59"/>
  <c r="BS31" i="59"/>
  <c r="BL31" i="59"/>
  <c r="BK31" i="59"/>
  <c r="BC31" i="59"/>
  <c r="BY31" i="59" s="1"/>
  <c r="BB31" i="59"/>
  <c r="AT31" i="59"/>
  <c r="BX31" i="59" s="1"/>
  <c r="AS31" i="59"/>
  <c r="AK31" i="59"/>
  <c r="AJ31" i="59"/>
  <c r="AB31" i="59"/>
  <c r="BV31" i="59" s="1"/>
  <c r="AA31" i="59"/>
  <c r="S31" i="59"/>
  <c r="R31" i="59"/>
  <c r="J31" i="59"/>
  <c r="BT31" i="59" s="1"/>
  <c r="I31" i="59"/>
  <c r="B31" i="59"/>
  <c r="BS30" i="59"/>
  <c r="BL30" i="59"/>
  <c r="BM30" i="59" s="1"/>
  <c r="BK30" i="59"/>
  <c r="BC30" i="59"/>
  <c r="BD30" i="59" s="1"/>
  <c r="BE30" i="59" s="1"/>
  <c r="BB30" i="59"/>
  <c r="AT30" i="59"/>
  <c r="BX30" i="59" s="1"/>
  <c r="AS30" i="59"/>
  <c r="AK30" i="59"/>
  <c r="AJ30" i="59"/>
  <c r="AB30" i="59"/>
  <c r="BV30" i="59" s="1"/>
  <c r="AA30" i="59"/>
  <c r="S30" i="59"/>
  <c r="BU30" i="59" s="1"/>
  <c r="R30" i="59"/>
  <c r="J30" i="59"/>
  <c r="I30" i="59"/>
  <c r="B30" i="59"/>
  <c r="BS29" i="59"/>
  <c r="BL29" i="59"/>
  <c r="BZ29" i="59" s="1"/>
  <c r="BK29" i="59"/>
  <c r="BC29" i="59"/>
  <c r="BD29" i="59" s="1"/>
  <c r="BE29" i="59" s="1"/>
  <c r="BB29" i="59"/>
  <c r="AT29" i="59"/>
  <c r="AS29" i="59"/>
  <c r="AK29" i="59"/>
  <c r="AJ29" i="59"/>
  <c r="AB29" i="59"/>
  <c r="BV29" i="59" s="1"/>
  <c r="AA29" i="59"/>
  <c r="S29" i="59"/>
  <c r="T29" i="59" s="1"/>
  <c r="R29" i="59"/>
  <c r="J29" i="59"/>
  <c r="K29" i="59" s="1"/>
  <c r="I29" i="59"/>
  <c r="B29" i="59"/>
  <c r="BS28" i="59"/>
  <c r="BL28" i="59"/>
  <c r="BK28" i="59"/>
  <c r="BC28" i="59"/>
  <c r="BY28" i="59" s="1"/>
  <c r="BB28" i="59"/>
  <c r="AT28" i="59"/>
  <c r="BX28" i="59" s="1"/>
  <c r="AS28" i="59"/>
  <c r="AK28" i="59"/>
  <c r="AJ28" i="59"/>
  <c r="AB28" i="59"/>
  <c r="BV28" i="59" s="1"/>
  <c r="AA28" i="59"/>
  <c r="S28" i="59"/>
  <c r="T28" i="59" s="1"/>
  <c r="R28" i="59"/>
  <c r="J28" i="59"/>
  <c r="BT28" i="59" s="1"/>
  <c r="I28" i="59"/>
  <c r="B28" i="59"/>
  <c r="BS27" i="59"/>
  <c r="BL27" i="59"/>
  <c r="BZ27" i="59" s="1"/>
  <c r="BK27" i="59"/>
  <c r="BC27" i="59"/>
  <c r="BY27" i="59" s="1"/>
  <c r="BB27" i="59"/>
  <c r="AT27" i="59"/>
  <c r="BX27" i="59" s="1"/>
  <c r="AS27" i="59"/>
  <c r="AK27" i="59"/>
  <c r="AJ27" i="59"/>
  <c r="AB27" i="59"/>
  <c r="BV27" i="59" s="1"/>
  <c r="AA27" i="59"/>
  <c r="S27" i="59"/>
  <c r="R27" i="59"/>
  <c r="J27" i="59"/>
  <c r="BT27" i="59" s="1"/>
  <c r="I27" i="59"/>
  <c r="B27" i="59"/>
  <c r="BS24" i="59"/>
  <c r="B24" i="59"/>
  <c r="BS23" i="59"/>
  <c r="B23" i="59"/>
  <c r="BS22" i="59"/>
  <c r="B22" i="59"/>
  <c r="BS21" i="59"/>
  <c r="B21" i="59"/>
  <c r="BS20" i="59"/>
  <c r="B20" i="59"/>
  <c r="BS19" i="59"/>
  <c r="B19" i="59"/>
  <c r="BS18" i="59"/>
  <c r="B18" i="59"/>
  <c r="BS17" i="59"/>
  <c r="B17" i="59"/>
  <c r="BS16" i="59"/>
  <c r="B16" i="59"/>
  <c r="BS15" i="59"/>
  <c r="B15" i="59"/>
  <c r="B11" i="59"/>
  <c r="BM10" i="59"/>
  <c r="BH10" i="59"/>
  <c r="BD10" i="59"/>
  <c r="AY10" i="59"/>
  <c r="AU10" i="59"/>
  <c r="AP10" i="59"/>
  <c r="AL10" i="59"/>
  <c r="AG10" i="59"/>
  <c r="AF95" i="59" s="1" a="1"/>
  <c r="AF95" i="59" s="1"/>
  <c r="AC10" i="59"/>
  <c r="X10" i="59"/>
  <c r="W95" i="59" s="1" a="1"/>
  <c r="W95" i="59" s="1"/>
  <c r="T10" i="59"/>
  <c r="O10" i="59"/>
  <c r="K10" i="59"/>
  <c r="F10" i="59"/>
  <c r="J93" i="58"/>
  <c r="J90" i="58"/>
  <c r="J86" i="58"/>
  <c r="BZ85" i="58"/>
  <c r="BY85" i="58"/>
  <c r="BX85" i="58"/>
  <c r="CA85" i="58" s="1"/>
  <c r="BW85" i="58"/>
  <c r="BV85" i="58"/>
  <c r="BU85" i="58"/>
  <c r="BT85" i="58"/>
  <c r="BS85" i="58"/>
  <c r="BP85" i="58"/>
  <c r="BZ84" i="58"/>
  <c r="BY84" i="58"/>
  <c r="BX84" i="58"/>
  <c r="BW84" i="58"/>
  <c r="BV84" i="58"/>
  <c r="BU84" i="58"/>
  <c r="BT84" i="58"/>
  <c r="BS84" i="58"/>
  <c r="BP84" i="58"/>
  <c r="BZ83" i="58"/>
  <c r="BY83" i="58"/>
  <c r="BX83" i="58"/>
  <c r="BW83" i="58"/>
  <c r="BV83" i="58"/>
  <c r="BU83" i="58"/>
  <c r="CA83" i="58" s="1"/>
  <c r="BT83" i="58"/>
  <c r="BS83" i="58"/>
  <c r="BP83" i="58"/>
  <c r="BZ82" i="58"/>
  <c r="BY82" i="58"/>
  <c r="BX82" i="58"/>
  <c r="BW82" i="58"/>
  <c r="BV82" i="58"/>
  <c r="BU82" i="58"/>
  <c r="BT82" i="58"/>
  <c r="CA82" i="58" s="1"/>
  <c r="BS82" i="58"/>
  <c r="BP82" i="58"/>
  <c r="BZ81" i="58"/>
  <c r="BY81" i="58"/>
  <c r="BX81" i="58"/>
  <c r="BW81" i="58"/>
  <c r="BV81" i="58"/>
  <c r="BU81" i="58"/>
  <c r="BT81" i="58"/>
  <c r="BS81" i="58"/>
  <c r="BP81" i="58"/>
  <c r="BZ80" i="58"/>
  <c r="CA80" i="58" s="1"/>
  <c r="BY80" i="58"/>
  <c r="BX80" i="58"/>
  <c r="BW80" i="58"/>
  <c r="BV80" i="58"/>
  <c r="BU80" i="58"/>
  <c r="BT80" i="58"/>
  <c r="BS80" i="58"/>
  <c r="BP80" i="58"/>
  <c r="BZ79" i="58"/>
  <c r="BY79" i="58"/>
  <c r="BX79" i="58"/>
  <c r="BW79" i="58"/>
  <c r="BV79" i="58"/>
  <c r="BU79" i="58"/>
  <c r="BT79" i="58"/>
  <c r="BS79" i="58"/>
  <c r="BP79" i="58"/>
  <c r="BZ78" i="58"/>
  <c r="BY78" i="58"/>
  <c r="BX78" i="58"/>
  <c r="BW78" i="58"/>
  <c r="BV78" i="58"/>
  <c r="BU78" i="58"/>
  <c r="BT78" i="58"/>
  <c r="CA78" i="58" s="1"/>
  <c r="BS78" i="58"/>
  <c r="BP78" i="58"/>
  <c r="CA77" i="58"/>
  <c r="BZ77" i="58"/>
  <c r="BY77" i="58"/>
  <c r="BX77" i="58"/>
  <c r="BW77" i="58"/>
  <c r="BV77" i="58"/>
  <c r="BU77" i="58"/>
  <c r="BT77" i="58"/>
  <c r="BS77" i="58"/>
  <c r="BP77" i="58"/>
  <c r="BZ76" i="58"/>
  <c r="BY76" i="58"/>
  <c r="BX76" i="58"/>
  <c r="BW76" i="58"/>
  <c r="BV76" i="58"/>
  <c r="BU76" i="58"/>
  <c r="BT76" i="58"/>
  <c r="CA76" i="58" s="1"/>
  <c r="BS76" i="58"/>
  <c r="BP76" i="58"/>
  <c r="BZ75" i="58"/>
  <c r="BY75" i="58"/>
  <c r="BX75" i="58"/>
  <c r="BW75" i="58"/>
  <c r="BV75" i="58"/>
  <c r="BU75" i="58"/>
  <c r="CA75" i="58" s="1"/>
  <c r="BT75" i="58"/>
  <c r="BS75" i="58"/>
  <c r="BP75" i="58"/>
  <c r="BZ74" i="58"/>
  <c r="BY74" i="58"/>
  <c r="BX74" i="58"/>
  <c r="BW74" i="58"/>
  <c r="BV74" i="58"/>
  <c r="BT74" i="58"/>
  <c r="BS74" i="58"/>
  <c r="F74" i="58"/>
  <c r="BZ73" i="58"/>
  <c r="BY73" i="58"/>
  <c r="BX73" i="58"/>
  <c r="BV73" i="58"/>
  <c r="BS73" i="58"/>
  <c r="BW73" i="58"/>
  <c r="BU73" i="58"/>
  <c r="F73" i="58"/>
  <c r="BZ72" i="58"/>
  <c r="BX72" i="58"/>
  <c r="BS72" i="58"/>
  <c r="BY72" i="58"/>
  <c r="BW72" i="58"/>
  <c r="BV72" i="58"/>
  <c r="BU72" i="58"/>
  <c r="F72" i="58"/>
  <c r="BZ71" i="58"/>
  <c r="BS71" i="58"/>
  <c r="BY71" i="58"/>
  <c r="BX71" i="58"/>
  <c r="BW71" i="58"/>
  <c r="BV71" i="58"/>
  <c r="BU71" i="58"/>
  <c r="BT71" i="58"/>
  <c r="F71" i="58"/>
  <c r="BT70" i="58"/>
  <c r="BS70" i="58"/>
  <c r="BP70" i="58"/>
  <c r="BV70" i="58"/>
  <c r="BU70" i="58"/>
  <c r="J89" i="58"/>
  <c r="F70" i="58"/>
  <c r="BZ69" i="58"/>
  <c r="BY69" i="58"/>
  <c r="BX69" i="58"/>
  <c r="BW69" i="58"/>
  <c r="BV69" i="58"/>
  <c r="BU69" i="58"/>
  <c r="BT69" i="58"/>
  <c r="BS69" i="58"/>
  <c r="BP69" i="58"/>
  <c r="BZ68" i="58"/>
  <c r="CA68" i="58" s="1"/>
  <c r="BY68" i="58"/>
  <c r="BX68" i="58"/>
  <c r="BW68" i="58"/>
  <c r="BV68" i="58"/>
  <c r="BU68" i="58"/>
  <c r="BT68" i="58"/>
  <c r="BS68" i="58"/>
  <c r="BP68" i="58"/>
  <c r="BZ67" i="58"/>
  <c r="BY67" i="58"/>
  <c r="BX67" i="58"/>
  <c r="BW67" i="58"/>
  <c r="BV67" i="58"/>
  <c r="BU67" i="58"/>
  <c r="BT67" i="58"/>
  <c r="BS67" i="58"/>
  <c r="BP67" i="58"/>
  <c r="BZ66" i="58"/>
  <c r="BY66" i="58"/>
  <c r="BX66" i="58"/>
  <c r="BW66" i="58"/>
  <c r="BV66" i="58"/>
  <c r="BU66" i="58"/>
  <c r="BT66" i="58"/>
  <c r="CA66" i="58" s="1"/>
  <c r="BS66" i="58"/>
  <c r="BP66" i="58"/>
  <c r="BP64" i="58"/>
  <c r="BL64" i="58"/>
  <c r="BC64" i="58"/>
  <c r="AT64" i="58"/>
  <c r="AK64" i="58"/>
  <c r="AB64" i="58"/>
  <c r="S64" i="58"/>
  <c r="J64" i="58"/>
  <c r="BZ63" i="58"/>
  <c r="BY63" i="58"/>
  <c r="BX63" i="58"/>
  <c r="BW63" i="58"/>
  <c r="BV63" i="58"/>
  <c r="BU63" i="58"/>
  <c r="BT63" i="58"/>
  <c r="BS63" i="58"/>
  <c r="BP63" i="58"/>
  <c r="BZ62" i="58"/>
  <c r="CA62" i="58" s="1"/>
  <c r="BY62" i="58"/>
  <c r="BX62" i="58"/>
  <c r="BW62" i="58"/>
  <c r="BV62" i="58"/>
  <c r="BU62" i="58"/>
  <c r="BT62" i="58"/>
  <c r="BS62" i="58"/>
  <c r="BP62" i="58"/>
  <c r="BZ61" i="58"/>
  <c r="BY61" i="58"/>
  <c r="BX61" i="58"/>
  <c r="BW61" i="58"/>
  <c r="BV61" i="58"/>
  <c r="BU61" i="58"/>
  <c r="BT61" i="58"/>
  <c r="BS61" i="58"/>
  <c r="BP61" i="58"/>
  <c r="BZ60" i="58"/>
  <c r="BY60" i="58"/>
  <c r="BX60" i="58"/>
  <c r="BW60" i="58"/>
  <c r="BV60" i="58"/>
  <c r="BU60" i="58"/>
  <c r="BT60" i="58"/>
  <c r="CA60" i="58" s="1"/>
  <c r="BS60" i="58"/>
  <c r="BP60" i="58"/>
  <c r="BZ59" i="58"/>
  <c r="BY59" i="58"/>
  <c r="BX59" i="58"/>
  <c r="CA59" i="58" s="1"/>
  <c r="BW59" i="58"/>
  <c r="BV59" i="58"/>
  <c r="BU59" i="58"/>
  <c r="BT59" i="58"/>
  <c r="BS59" i="58"/>
  <c r="BP59" i="58"/>
  <c r="BZ58" i="58"/>
  <c r="BY58" i="58"/>
  <c r="BX58" i="58"/>
  <c r="BW58" i="58"/>
  <c r="BV58" i="58"/>
  <c r="BU58" i="58"/>
  <c r="BT58" i="58"/>
  <c r="BS58" i="58"/>
  <c r="BP58" i="58"/>
  <c r="BL56" i="58"/>
  <c r="BC56" i="58"/>
  <c r="AT56" i="58"/>
  <c r="AK56" i="58"/>
  <c r="AB56" i="58"/>
  <c r="S56" i="58"/>
  <c r="BP56" i="58" s="1"/>
  <c r="J56" i="58"/>
  <c r="BZ55" i="58"/>
  <c r="BY55" i="58"/>
  <c r="BX55" i="58"/>
  <c r="BW55" i="58"/>
  <c r="BV55" i="58"/>
  <c r="BU55" i="58"/>
  <c r="BT55" i="58"/>
  <c r="BS55" i="58"/>
  <c r="BP55" i="58"/>
  <c r="BZ54" i="58"/>
  <c r="BY54" i="58"/>
  <c r="BX54" i="58"/>
  <c r="BW54" i="58"/>
  <c r="BV54" i="58"/>
  <c r="BU54" i="58"/>
  <c r="BT54" i="58"/>
  <c r="CA54" i="58" s="1"/>
  <c r="BS54" i="58"/>
  <c r="BP54" i="58"/>
  <c r="BL52" i="58"/>
  <c r="BC52" i="58"/>
  <c r="AT52" i="58"/>
  <c r="AK52" i="58"/>
  <c r="AB52" i="58"/>
  <c r="S52" i="58"/>
  <c r="J52" i="58"/>
  <c r="BZ51" i="58"/>
  <c r="BY51" i="58"/>
  <c r="BX51" i="58"/>
  <c r="BW51" i="58"/>
  <c r="BV51" i="58"/>
  <c r="BU51" i="58"/>
  <c r="BT51" i="58"/>
  <c r="BS51" i="58"/>
  <c r="BP51" i="58"/>
  <c r="CA50" i="58"/>
  <c r="BZ50" i="58"/>
  <c r="BY50" i="58"/>
  <c r="BX50" i="58"/>
  <c r="BW50" i="58"/>
  <c r="BV50" i="58"/>
  <c r="BU50" i="58"/>
  <c r="BT50" i="58"/>
  <c r="BS50" i="58"/>
  <c r="BP50" i="58"/>
  <c r="BZ49" i="58"/>
  <c r="BY49" i="58"/>
  <c r="BX49" i="58"/>
  <c r="BW49" i="58"/>
  <c r="BV49" i="58"/>
  <c r="BU49" i="58"/>
  <c r="BT49" i="58"/>
  <c r="CA49" i="58" s="1"/>
  <c r="BS49" i="58"/>
  <c r="BP49" i="58"/>
  <c r="BS36" i="58"/>
  <c r="BL36" i="58"/>
  <c r="BM36" i="58" s="1"/>
  <c r="BK36" i="58"/>
  <c r="BC36" i="58"/>
  <c r="BY36" i="58" s="1"/>
  <c r="BB36" i="58"/>
  <c r="AT36" i="58"/>
  <c r="BX36" i="58" s="1"/>
  <c r="AS36" i="58"/>
  <c r="AK36" i="58"/>
  <c r="BW36" i="58" s="1"/>
  <c r="AJ36" i="58"/>
  <c r="AB36" i="58"/>
  <c r="BV36" i="58" s="1"/>
  <c r="AA36" i="58"/>
  <c r="S36" i="58"/>
  <c r="R36" i="58"/>
  <c r="J36" i="58"/>
  <c r="I36" i="58"/>
  <c r="B36" i="58"/>
  <c r="BS35" i="58"/>
  <c r="BL35" i="58"/>
  <c r="BM35" i="58" s="1"/>
  <c r="BK35" i="58"/>
  <c r="BC35" i="58"/>
  <c r="BY35" i="58" s="1"/>
  <c r="BB35" i="58"/>
  <c r="AT35" i="58"/>
  <c r="BX35" i="58" s="1"/>
  <c r="AS35" i="58"/>
  <c r="AK35" i="58"/>
  <c r="AJ35" i="58"/>
  <c r="AB35" i="58"/>
  <c r="BV35" i="58" s="1"/>
  <c r="AA35" i="58"/>
  <c r="S35" i="58"/>
  <c r="BU35" i="58" s="1"/>
  <c r="R35" i="58"/>
  <c r="J35" i="58"/>
  <c r="I35" i="58"/>
  <c r="B35" i="58"/>
  <c r="BS34" i="58"/>
  <c r="BL34" i="58"/>
  <c r="BK34" i="58"/>
  <c r="BC34" i="58"/>
  <c r="BD34" i="58" s="1"/>
  <c r="BE34" i="58" s="1"/>
  <c r="BB34" i="58"/>
  <c r="AT34" i="58"/>
  <c r="AU34" i="58" s="1"/>
  <c r="AV34" i="58" s="1"/>
  <c r="AS34" i="58"/>
  <c r="AK34" i="58"/>
  <c r="AJ34" i="58"/>
  <c r="AB34" i="58"/>
  <c r="BV34" i="58" s="1"/>
  <c r="AA34" i="58"/>
  <c r="S34" i="58"/>
  <c r="BU34" i="58" s="1"/>
  <c r="R34" i="58"/>
  <c r="J34" i="58"/>
  <c r="I34" i="58"/>
  <c r="B34" i="58"/>
  <c r="BS33" i="58"/>
  <c r="BL33" i="58"/>
  <c r="BM33" i="58" s="1"/>
  <c r="BK33" i="58"/>
  <c r="BC33" i="58"/>
  <c r="BY33" i="58" s="1"/>
  <c r="BB33" i="58"/>
  <c r="AT33" i="58"/>
  <c r="BX33" i="58" s="1"/>
  <c r="AS33" i="58"/>
  <c r="AK33" i="58"/>
  <c r="AL33" i="58" s="1"/>
  <c r="AJ33" i="58"/>
  <c r="AB33" i="58"/>
  <c r="AA33" i="58"/>
  <c r="S33" i="58"/>
  <c r="BU33" i="58" s="1"/>
  <c r="R33" i="58"/>
  <c r="J33" i="58"/>
  <c r="I33" i="58"/>
  <c r="B33" i="58"/>
  <c r="BS32" i="58"/>
  <c r="BL32" i="58"/>
  <c r="BK32" i="58"/>
  <c r="BC32" i="58"/>
  <c r="BY32" i="58" s="1"/>
  <c r="BB32" i="58"/>
  <c r="AT32" i="58"/>
  <c r="BX32" i="58" s="1"/>
  <c r="AS32" i="58"/>
  <c r="AK32" i="58"/>
  <c r="BW32" i="58" s="1"/>
  <c r="AJ32" i="58"/>
  <c r="AB32" i="58"/>
  <c r="BV32" i="58" s="1"/>
  <c r="AA32" i="58"/>
  <c r="S32" i="58"/>
  <c r="BU32" i="58" s="1"/>
  <c r="R32" i="58"/>
  <c r="J32" i="58"/>
  <c r="I32" i="58"/>
  <c r="B32" i="58"/>
  <c r="BS31" i="58"/>
  <c r="BL31" i="58"/>
  <c r="BK31" i="58"/>
  <c r="BC31" i="58"/>
  <c r="BY31" i="58" s="1"/>
  <c r="BB31" i="58"/>
  <c r="AT31" i="58"/>
  <c r="BX31" i="58" s="1"/>
  <c r="AS31" i="58"/>
  <c r="AK31" i="58"/>
  <c r="AL31" i="58" s="1"/>
  <c r="AJ31" i="58"/>
  <c r="AB31" i="58"/>
  <c r="BV31" i="58" s="1"/>
  <c r="AA31" i="58"/>
  <c r="S31" i="58"/>
  <c r="BU31" i="58" s="1"/>
  <c r="R31" i="58"/>
  <c r="J31" i="58"/>
  <c r="I31" i="58"/>
  <c r="B31" i="58"/>
  <c r="BS30" i="58"/>
  <c r="BL30" i="58"/>
  <c r="BM30" i="58" s="1"/>
  <c r="BK30" i="58"/>
  <c r="BC30" i="58"/>
  <c r="BY30" i="58" s="1"/>
  <c r="BB30" i="58"/>
  <c r="AT30" i="58"/>
  <c r="BX30" i="58" s="1"/>
  <c r="AS30" i="58"/>
  <c r="AK30" i="58"/>
  <c r="BW30" i="58" s="1"/>
  <c r="AJ30" i="58"/>
  <c r="AB30" i="58"/>
  <c r="BV30" i="58" s="1"/>
  <c r="AA30" i="58"/>
  <c r="S30" i="58"/>
  <c r="T30" i="58" s="1"/>
  <c r="R30" i="58"/>
  <c r="J30" i="58"/>
  <c r="I30" i="58"/>
  <c r="B30" i="58"/>
  <c r="BS29" i="58"/>
  <c r="BL29" i="58"/>
  <c r="BM29" i="58" s="1"/>
  <c r="BK29" i="58"/>
  <c r="BC29" i="58"/>
  <c r="BY29" i="58" s="1"/>
  <c r="BB29" i="58"/>
  <c r="AT29" i="58"/>
  <c r="AU29" i="58" s="1"/>
  <c r="AS29" i="58"/>
  <c r="AK29" i="58"/>
  <c r="AL29" i="58" s="1"/>
  <c r="AJ29" i="58"/>
  <c r="AB29" i="58"/>
  <c r="BV29" i="58" s="1"/>
  <c r="AA29" i="58"/>
  <c r="S29" i="58"/>
  <c r="BU29" i="58" s="1"/>
  <c r="R29" i="58"/>
  <c r="J29" i="58"/>
  <c r="I29" i="58"/>
  <c r="B29" i="58"/>
  <c r="BW28" i="58"/>
  <c r="BS28" i="58"/>
  <c r="BL28" i="58"/>
  <c r="BM28" i="58" s="1"/>
  <c r="BK28" i="58"/>
  <c r="BC28" i="58"/>
  <c r="BY28" i="58" s="1"/>
  <c r="BB28" i="58"/>
  <c r="AT28" i="58"/>
  <c r="BX28" i="58" s="1"/>
  <c r="AS28" i="58"/>
  <c r="AK28" i="58"/>
  <c r="AL28" i="58" s="1"/>
  <c r="AJ28" i="58"/>
  <c r="AB28" i="58"/>
  <c r="BV28" i="58" s="1"/>
  <c r="AA28" i="58"/>
  <c r="S28" i="58"/>
  <c r="T28" i="58" s="1"/>
  <c r="R28" i="58"/>
  <c r="J28" i="58"/>
  <c r="I28" i="58"/>
  <c r="B28" i="58"/>
  <c r="BS27" i="58"/>
  <c r="BL27" i="58"/>
  <c r="BM27" i="58" s="1"/>
  <c r="BK27" i="58"/>
  <c r="BC27" i="58"/>
  <c r="BD27" i="58" s="1"/>
  <c r="BE27" i="58" s="1"/>
  <c r="BB27" i="58"/>
  <c r="AT27" i="58"/>
  <c r="BX27" i="58" s="1"/>
  <c r="AS27" i="58"/>
  <c r="AK27" i="58"/>
  <c r="AJ27" i="58"/>
  <c r="AB27" i="58"/>
  <c r="BV27" i="58" s="1"/>
  <c r="AA27" i="58"/>
  <c r="S27" i="58"/>
  <c r="R27" i="58"/>
  <c r="J27" i="58"/>
  <c r="I27" i="58"/>
  <c r="B27" i="58"/>
  <c r="BS24" i="58"/>
  <c r="B24" i="58"/>
  <c r="BS23" i="58"/>
  <c r="B23" i="58"/>
  <c r="BS22" i="58"/>
  <c r="B22" i="58"/>
  <c r="BS21" i="58"/>
  <c r="B21" i="58"/>
  <c r="BS20" i="58"/>
  <c r="B20" i="58"/>
  <c r="BS19" i="58"/>
  <c r="B19" i="58"/>
  <c r="BS18" i="58"/>
  <c r="B18" i="58"/>
  <c r="BS17" i="58"/>
  <c r="B17" i="58"/>
  <c r="BS16" i="58"/>
  <c r="B16" i="58"/>
  <c r="BS15" i="58"/>
  <c r="B15" i="58"/>
  <c r="B11" i="58"/>
  <c r="BM10" i="58"/>
  <c r="BH10" i="58"/>
  <c r="BD10" i="58"/>
  <c r="AY10" i="58"/>
  <c r="AU10" i="58"/>
  <c r="AP10" i="58"/>
  <c r="AL10" i="58"/>
  <c r="AG10" i="58"/>
  <c r="AC10" i="58"/>
  <c r="X10" i="58"/>
  <c r="W95" i="58" s="1" a="1"/>
  <c r="W95" i="58" s="1"/>
  <c r="T10" i="58"/>
  <c r="O10" i="58"/>
  <c r="K10" i="58"/>
  <c r="F10" i="58"/>
  <c r="J93" i="57"/>
  <c r="J91" i="57"/>
  <c r="J90" i="57"/>
  <c r="AK86" i="57"/>
  <c r="AB86" i="57"/>
  <c r="CA85" i="57"/>
  <c r="BZ85" i="57"/>
  <c r="BY85" i="57"/>
  <c r="BX85" i="57"/>
  <c r="BW85" i="57"/>
  <c r="BV85" i="57"/>
  <c r="BU85" i="57"/>
  <c r="BT85" i="57"/>
  <c r="BS85" i="57"/>
  <c r="BP85" i="57"/>
  <c r="BZ84" i="57"/>
  <c r="BY84" i="57"/>
  <c r="BX84" i="57"/>
  <c r="BW84" i="57"/>
  <c r="BV84" i="57"/>
  <c r="BU84" i="57"/>
  <c r="CA84" i="57" s="1"/>
  <c r="BT84" i="57"/>
  <c r="BS84" i="57"/>
  <c r="BP84" i="57"/>
  <c r="BZ83" i="57"/>
  <c r="BY83" i="57"/>
  <c r="BX83" i="57"/>
  <c r="BW83" i="57"/>
  <c r="BV83" i="57"/>
  <c r="BU83" i="57"/>
  <c r="BT83" i="57"/>
  <c r="BS83" i="57"/>
  <c r="BP83" i="57"/>
  <c r="BZ82" i="57"/>
  <c r="BY82" i="57"/>
  <c r="BX82" i="57"/>
  <c r="BW82" i="57"/>
  <c r="BV82" i="57"/>
  <c r="BU82" i="57"/>
  <c r="BT82" i="57"/>
  <c r="BS82" i="57"/>
  <c r="BP82" i="57"/>
  <c r="BZ81" i="57"/>
  <c r="BY81" i="57"/>
  <c r="BX81" i="57"/>
  <c r="BW81" i="57"/>
  <c r="CA81" i="57" s="1"/>
  <c r="BV81" i="57"/>
  <c r="BU81" i="57"/>
  <c r="BT81" i="57"/>
  <c r="BS81" i="57"/>
  <c r="BP81" i="57"/>
  <c r="BZ80" i="57"/>
  <c r="CA80" i="57" s="1"/>
  <c r="BY80" i="57"/>
  <c r="BX80" i="57"/>
  <c r="BW80" i="57"/>
  <c r="BV80" i="57"/>
  <c r="BU80" i="57"/>
  <c r="BT80" i="57"/>
  <c r="BS80" i="57"/>
  <c r="BP80" i="57"/>
  <c r="BZ79" i="57"/>
  <c r="BY79" i="57"/>
  <c r="BX79" i="57"/>
  <c r="BW79" i="57"/>
  <c r="BV79" i="57"/>
  <c r="BU79" i="57"/>
  <c r="BT79" i="57"/>
  <c r="CA79" i="57" s="1"/>
  <c r="BS79" i="57"/>
  <c r="BP79" i="57"/>
  <c r="BZ78" i="57"/>
  <c r="BY78" i="57"/>
  <c r="BX78" i="57"/>
  <c r="BW78" i="57"/>
  <c r="BV78" i="57"/>
  <c r="BU78" i="57"/>
  <c r="CA78" i="57" s="1"/>
  <c r="BT78" i="57"/>
  <c r="BS78" i="57"/>
  <c r="BP78" i="57"/>
  <c r="BZ77" i="57"/>
  <c r="BY77" i="57"/>
  <c r="BX77" i="57"/>
  <c r="CA77" i="57" s="1"/>
  <c r="BW77" i="57"/>
  <c r="BV77" i="57"/>
  <c r="BU77" i="57"/>
  <c r="BT77" i="57"/>
  <c r="BS77" i="57"/>
  <c r="BP77" i="57"/>
  <c r="BZ76" i="57"/>
  <c r="BY76" i="57"/>
  <c r="BX76" i="57"/>
  <c r="BW76" i="57"/>
  <c r="BV76" i="57"/>
  <c r="BU76" i="57"/>
  <c r="BT76" i="57"/>
  <c r="CA76" i="57" s="1"/>
  <c r="BS76" i="57"/>
  <c r="BP76" i="57"/>
  <c r="BZ75" i="57"/>
  <c r="BY75" i="57"/>
  <c r="BX75" i="57"/>
  <c r="BW75" i="57"/>
  <c r="BV75" i="57"/>
  <c r="BU75" i="57"/>
  <c r="BT75" i="57"/>
  <c r="BS75" i="57"/>
  <c r="BP75" i="57"/>
  <c r="BW74" i="57"/>
  <c r="BV74" i="57"/>
  <c r="BT74" i="57"/>
  <c r="BS74" i="57"/>
  <c r="BZ74" i="57"/>
  <c r="BY74" i="57"/>
  <c r="BX74" i="57"/>
  <c r="BU74" i="57"/>
  <c r="F74" i="57"/>
  <c r="BX73" i="57"/>
  <c r="BV73" i="57"/>
  <c r="BU73" i="57"/>
  <c r="BS73" i="57"/>
  <c r="BZ73" i="57"/>
  <c r="BY73" i="57"/>
  <c r="BW73" i="57"/>
  <c r="J92" i="57"/>
  <c r="F73" i="57"/>
  <c r="BX72" i="57"/>
  <c r="BW72" i="57"/>
  <c r="BV72" i="57"/>
  <c r="BU72" i="57"/>
  <c r="BS72" i="57"/>
  <c r="BZ72" i="57"/>
  <c r="BY72" i="57"/>
  <c r="BT72" i="57"/>
  <c r="F72" i="57"/>
  <c r="BZ71" i="57"/>
  <c r="BY71" i="57"/>
  <c r="BX71" i="57"/>
  <c r="BW71" i="57"/>
  <c r="BV71" i="57"/>
  <c r="BT71" i="57"/>
  <c r="BS71" i="57"/>
  <c r="BP71" i="57"/>
  <c r="BU71" i="57"/>
  <c r="F71" i="57"/>
  <c r="BZ70" i="57"/>
  <c r="BY70" i="57"/>
  <c r="BW70" i="57"/>
  <c r="BV70" i="57"/>
  <c r="BU70" i="57"/>
  <c r="BT70" i="57"/>
  <c r="BS70" i="57"/>
  <c r="AT86" i="57"/>
  <c r="F70" i="57"/>
  <c r="BZ69" i="57"/>
  <c r="BY69" i="57"/>
  <c r="BX69" i="57"/>
  <c r="CA69" i="57" s="1"/>
  <c r="BW69" i="57"/>
  <c r="BV69" i="57"/>
  <c r="BU69" i="57"/>
  <c r="BT69" i="57"/>
  <c r="BS69" i="57"/>
  <c r="BP69" i="57"/>
  <c r="CA68" i="57"/>
  <c r="BZ68" i="57"/>
  <c r="BY68" i="57"/>
  <c r="BX68" i="57"/>
  <c r="BW68" i="57"/>
  <c r="BV68" i="57"/>
  <c r="BU68" i="57"/>
  <c r="BT68" i="57"/>
  <c r="BS68" i="57"/>
  <c r="BP68" i="57"/>
  <c r="BZ67" i="57"/>
  <c r="BY67" i="57"/>
  <c r="BX67" i="57"/>
  <c r="BW67" i="57"/>
  <c r="BV67" i="57"/>
  <c r="BU67" i="57"/>
  <c r="CA67" i="57" s="1"/>
  <c r="BT67" i="57"/>
  <c r="BS67" i="57"/>
  <c r="BP67" i="57"/>
  <c r="BZ66" i="57"/>
  <c r="BY66" i="57"/>
  <c r="BX66" i="57"/>
  <c r="BW66" i="57"/>
  <c r="BV66" i="57"/>
  <c r="BU66" i="57"/>
  <c r="BT66" i="57"/>
  <c r="BS66" i="57"/>
  <c r="BP66" i="57"/>
  <c r="BL64" i="57"/>
  <c r="BC64" i="57"/>
  <c r="AT64" i="57"/>
  <c r="AK64" i="57"/>
  <c r="AB64" i="57"/>
  <c r="S64" i="57"/>
  <c r="J64" i="57"/>
  <c r="BZ63" i="57"/>
  <c r="BY63" i="57"/>
  <c r="BX63" i="57"/>
  <c r="BW63" i="57"/>
  <c r="BV63" i="57"/>
  <c r="CA63" i="57" s="1"/>
  <c r="BU63" i="57"/>
  <c r="BT63" i="57"/>
  <c r="BS63" i="57"/>
  <c r="BP63" i="57"/>
  <c r="BZ62" i="57"/>
  <c r="CA62" i="57" s="1"/>
  <c r="BY62" i="57"/>
  <c r="BX62" i="57"/>
  <c r="BW62" i="57"/>
  <c r="BV62" i="57"/>
  <c r="BU62" i="57"/>
  <c r="BT62" i="57"/>
  <c r="BS62" i="57"/>
  <c r="BP62" i="57"/>
  <c r="BZ61" i="57"/>
  <c r="BY61" i="57"/>
  <c r="BX61" i="57"/>
  <c r="BW61" i="57"/>
  <c r="BV61" i="57"/>
  <c r="BU61" i="57"/>
  <c r="BT61" i="57"/>
  <c r="CA61" i="57" s="1"/>
  <c r="BS61" i="57"/>
  <c r="BP61" i="57"/>
  <c r="BZ60" i="57"/>
  <c r="BY60" i="57"/>
  <c r="BX60" i="57"/>
  <c r="BW60" i="57"/>
  <c r="BV60" i="57"/>
  <c r="BU60" i="57"/>
  <c r="BT60" i="57"/>
  <c r="BS60" i="57"/>
  <c r="BP60" i="57"/>
  <c r="BZ59" i="57"/>
  <c r="BY59" i="57"/>
  <c r="BX59" i="57"/>
  <c r="BW59" i="57"/>
  <c r="BV59" i="57"/>
  <c r="BU59" i="57"/>
  <c r="BT59" i="57"/>
  <c r="BS59" i="57"/>
  <c r="BP59" i="57"/>
  <c r="BZ58" i="57"/>
  <c r="BY58" i="57"/>
  <c r="CA58" i="57" s="1"/>
  <c r="BX58" i="57"/>
  <c r="BW58" i="57"/>
  <c r="BV58" i="57"/>
  <c r="BU58" i="57"/>
  <c r="BT58" i="57"/>
  <c r="BS58" i="57"/>
  <c r="BP58" i="57"/>
  <c r="BL56" i="57"/>
  <c r="BC56" i="57"/>
  <c r="AT56" i="57"/>
  <c r="AK56" i="57"/>
  <c r="AB56" i="57"/>
  <c r="S56" i="57"/>
  <c r="J56" i="57"/>
  <c r="BZ55" i="57"/>
  <c r="CA55" i="57" s="1"/>
  <c r="BY55" i="57"/>
  <c r="BX55" i="57"/>
  <c r="BW55" i="57"/>
  <c r="BV55" i="57"/>
  <c r="BU55" i="57"/>
  <c r="BT55" i="57"/>
  <c r="BS55" i="57"/>
  <c r="BP55" i="57"/>
  <c r="BZ54" i="57"/>
  <c r="BY54" i="57"/>
  <c r="BX54" i="57"/>
  <c r="BW54" i="57"/>
  <c r="BV54" i="57"/>
  <c r="BU54" i="57"/>
  <c r="BT54" i="57"/>
  <c r="BS54" i="57"/>
  <c r="BP54" i="57"/>
  <c r="BL52" i="57"/>
  <c r="BC52" i="57"/>
  <c r="AT52" i="57"/>
  <c r="AK52" i="57"/>
  <c r="AB52" i="57"/>
  <c r="S52" i="57"/>
  <c r="J52" i="57"/>
  <c r="BP52" i="57" s="1"/>
  <c r="BZ51" i="57"/>
  <c r="BY51" i="57"/>
  <c r="BX51" i="57"/>
  <c r="BW51" i="57"/>
  <c r="BV51" i="57"/>
  <c r="BU51" i="57"/>
  <c r="BT51" i="57"/>
  <c r="BS51" i="57"/>
  <c r="BP51" i="57"/>
  <c r="BZ50" i="57"/>
  <c r="BY50" i="57"/>
  <c r="BX50" i="57"/>
  <c r="BW50" i="57"/>
  <c r="BV50" i="57"/>
  <c r="BU50" i="57"/>
  <c r="BT50" i="57"/>
  <c r="CA50" i="57" s="1"/>
  <c r="BS50" i="57"/>
  <c r="BP50" i="57"/>
  <c r="BZ49" i="57"/>
  <c r="BY49" i="57"/>
  <c r="BX49" i="57"/>
  <c r="BW49" i="57"/>
  <c r="BV49" i="57"/>
  <c r="BU49" i="57"/>
  <c r="BT49" i="57"/>
  <c r="CA49" i="57" s="1"/>
  <c r="BS49" i="57"/>
  <c r="BP49" i="57"/>
  <c r="BW36" i="57"/>
  <c r="BS36" i="57"/>
  <c r="BL36" i="57"/>
  <c r="BM36" i="57" s="1"/>
  <c r="BN36" i="57" s="1"/>
  <c r="BK36" i="57"/>
  <c r="BC36" i="57"/>
  <c r="BD36" i="57" s="1"/>
  <c r="BB36" i="57"/>
  <c r="AT36" i="57"/>
  <c r="BX36" i="57" s="1"/>
  <c r="AS36" i="57"/>
  <c r="AK36" i="57"/>
  <c r="AJ36" i="57"/>
  <c r="AB36" i="57"/>
  <c r="AC36" i="57" s="1"/>
  <c r="AD36" i="57" s="1"/>
  <c r="AA36" i="57"/>
  <c r="S36" i="57"/>
  <c r="BU36" i="57" s="1"/>
  <c r="R36" i="57"/>
  <c r="J36" i="57"/>
  <c r="K36" i="57" s="1"/>
  <c r="L36" i="57" s="1"/>
  <c r="I36" i="57"/>
  <c r="B36" i="57"/>
  <c r="BS35" i="57"/>
  <c r="BL35" i="57"/>
  <c r="BM35" i="57" s="1"/>
  <c r="BN35" i="57" s="1"/>
  <c r="BK35" i="57"/>
  <c r="BC35" i="57"/>
  <c r="BD35" i="57" s="1"/>
  <c r="BE35" i="57" s="1"/>
  <c r="BB35" i="57"/>
  <c r="AT35" i="57"/>
  <c r="AS35" i="57"/>
  <c r="AK35" i="57"/>
  <c r="BW35" i="57" s="1"/>
  <c r="AJ35" i="57"/>
  <c r="AB35" i="57"/>
  <c r="AC35" i="57" s="1"/>
  <c r="AA35" i="57"/>
  <c r="S35" i="57"/>
  <c r="BU35" i="57" s="1"/>
  <c r="R35" i="57"/>
  <c r="J35" i="57"/>
  <c r="K35" i="57" s="1"/>
  <c r="I35" i="57"/>
  <c r="B35" i="57"/>
  <c r="BS34" i="57"/>
  <c r="BL34" i="57"/>
  <c r="BM34" i="57" s="1"/>
  <c r="BN34" i="57" s="1"/>
  <c r="BK34" i="57"/>
  <c r="BC34" i="57"/>
  <c r="BY34" i="57" s="1"/>
  <c r="BB34" i="57"/>
  <c r="AT34" i="57"/>
  <c r="BX34" i="57" s="1"/>
  <c r="AS34" i="57"/>
  <c r="AK34" i="57"/>
  <c r="BW34" i="57" s="1"/>
  <c r="AJ34" i="57"/>
  <c r="AB34" i="57"/>
  <c r="BV34" i="57" s="1"/>
  <c r="AA34" i="57"/>
  <c r="S34" i="57"/>
  <c r="R34" i="57"/>
  <c r="J34" i="57"/>
  <c r="BT34" i="57" s="1"/>
  <c r="I34" i="57"/>
  <c r="B34" i="57"/>
  <c r="BS33" i="57"/>
  <c r="BL33" i="57"/>
  <c r="BM33" i="57" s="1"/>
  <c r="BN33" i="57" s="1"/>
  <c r="BK33" i="57"/>
  <c r="BC33" i="57"/>
  <c r="BB33" i="57"/>
  <c r="AT33" i="57"/>
  <c r="BX33" i="57" s="1"/>
  <c r="AS33" i="57"/>
  <c r="AK33" i="57"/>
  <c r="AL33" i="57" s="1"/>
  <c r="AM33" i="57" s="1"/>
  <c r="AJ33" i="57"/>
  <c r="AB33" i="57"/>
  <c r="BV33" i="57" s="1"/>
  <c r="AA33" i="57"/>
  <c r="S33" i="57"/>
  <c r="R33" i="57"/>
  <c r="J33" i="57"/>
  <c r="I33" i="57"/>
  <c r="B33" i="57"/>
  <c r="BT32" i="57"/>
  <c r="BS32" i="57"/>
  <c r="BL32" i="57"/>
  <c r="BM32" i="57" s="1"/>
  <c r="BN32" i="57" s="1"/>
  <c r="BK32" i="57"/>
  <c r="BC32" i="57"/>
  <c r="BD32" i="57" s="1"/>
  <c r="BE32" i="57" s="1"/>
  <c r="BB32" i="57"/>
  <c r="AT32" i="57"/>
  <c r="AS32" i="57"/>
  <c r="AK32" i="57"/>
  <c r="AL32" i="57" s="1"/>
  <c r="AM32" i="57" s="1"/>
  <c r="AJ32" i="57"/>
  <c r="AB32" i="57"/>
  <c r="BV32" i="57" s="1"/>
  <c r="AA32" i="57"/>
  <c r="S32" i="57"/>
  <c r="BU32" i="57" s="1"/>
  <c r="R32" i="57"/>
  <c r="J32" i="57"/>
  <c r="I32" i="57"/>
  <c r="B32" i="57"/>
  <c r="BT31" i="57"/>
  <c r="BS31" i="57"/>
  <c r="BL31" i="57"/>
  <c r="BM31" i="57" s="1"/>
  <c r="BN31" i="57" s="1"/>
  <c r="BK31" i="57"/>
  <c r="BC31" i="57"/>
  <c r="BD31" i="57" s="1"/>
  <c r="BE31" i="57" s="1"/>
  <c r="BB31" i="57"/>
  <c r="AT31" i="57"/>
  <c r="BX31" i="57" s="1"/>
  <c r="AS31" i="57"/>
  <c r="AK31" i="57"/>
  <c r="BW31" i="57" s="1"/>
  <c r="AJ31" i="57"/>
  <c r="AB31" i="57"/>
  <c r="AA31" i="57"/>
  <c r="S31" i="57"/>
  <c r="T31" i="57" s="1"/>
  <c r="R31" i="57"/>
  <c r="J31" i="57"/>
  <c r="I31" i="57"/>
  <c r="B31" i="57"/>
  <c r="BS30" i="57"/>
  <c r="BL30" i="57"/>
  <c r="BK30" i="57"/>
  <c r="BC30" i="57"/>
  <c r="BY30" i="57" s="1"/>
  <c r="BB30" i="57"/>
  <c r="AT30" i="57"/>
  <c r="BX30" i="57" s="1"/>
  <c r="AS30" i="57"/>
  <c r="AK30" i="57"/>
  <c r="AL30" i="57" s="1"/>
  <c r="AJ30" i="57"/>
  <c r="AB30" i="57"/>
  <c r="AA30" i="57"/>
  <c r="S30" i="57"/>
  <c r="BU30" i="57" s="1"/>
  <c r="R30" i="57"/>
  <c r="J30" i="57"/>
  <c r="I30" i="57"/>
  <c r="B30" i="57"/>
  <c r="BW29" i="57"/>
  <c r="BS29" i="57"/>
  <c r="BL29" i="57"/>
  <c r="BK29" i="57"/>
  <c r="BC29" i="57"/>
  <c r="BD29" i="57" s="1"/>
  <c r="BE29" i="57" s="1"/>
  <c r="BB29" i="57"/>
  <c r="AT29" i="57"/>
  <c r="BX29" i="57" s="1"/>
  <c r="AS29" i="57"/>
  <c r="AK29" i="57"/>
  <c r="AL29" i="57" s="1"/>
  <c r="AM29" i="57" s="1"/>
  <c r="AJ29" i="57"/>
  <c r="AB29" i="57"/>
  <c r="BV29" i="57" s="1"/>
  <c r="AA29" i="57"/>
  <c r="S29" i="57"/>
  <c r="BU29" i="57" s="1"/>
  <c r="R29" i="57"/>
  <c r="J29" i="57"/>
  <c r="BT29" i="57" s="1"/>
  <c r="I29" i="57"/>
  <c r="B29" i="57"/>
  <c r="BW28" i="57"/>
  <c r="BS28" i="57"/>
  <c r="BL28" i="57"/>
  <c r="BM28" i="57" s="1"/>
  <c r="BN28" i="57" s="1"/>
  <c r="BK28" i="57"/>
  <c r="BC28" i="57"/>
  <c r="BY28" i="57" s="1"/>
  <c r="BB28" i="57"/>
  <c r="AT28" i="57"/>
  <c r="BX28" i="57" s="1"/>
  <c r="AS28" i="57"/>
  <c r="AK28" i="57"/>
  <c r="AJ28" i="57"/>
  <c r="AB28" i="57"/>
  <c r="BV28" i="57" s="1"/>
  <c r="AA28" i="57"/>
  <c r="S28" i="57"/>
  <c r="BU28" i="57" s="1"/>
  <c r="R28" i="57"/>
  <c r="J28" i="57"/>
  <c r="BT28" i="57" s="1"/>
  <c r="I28" i="57"/>
  <c r="B28" i="57"/>
  <c r="BS27" i="57"/>
  <c r="BL27" i="57"/>
  <c r="BM27" i="57" s="1"/>
  <c r="BK27" i="57"/>
  <c r="BC27" i="57"/>
  <c r="BY27" i="57" s="1"/>
  <c r="BB27" i="57"/>
  <c r="AT27" i="57"/>
  <c r="AS27" i="57"/>
  <c r="AK27" i="57"/>
  <c r="BW27" i="57" s="1"/>
  <c r="AJ27" i="57"/>
  <c r="AB27" i="57"/>
  <c r="AC27" i="57" s="1"/>
  <c r="AA27" i="57"/>
  <c r="S27" i="57"/>
  <c r="BU27" i="57" s="1"/>
  <c r="R27" i="57"/>
  <c r="J27" i="57"/>
  <c r="K27" i="57" s="1"/>
  <c r="I27" i="57"/>
  <c r="B27" i="57"/>
  <c r="BS24" i="57"/>
  <c r="B24" i="57"/>
  <c r="BS23" i="57"/>
  <c r="B23" i="57"/>
  <c r="BS22" i="57"/>
  <c r="B22" i="57"/>
  <c r="BS21" i="57"/>
  <c r="B21" i="57"/>
  <c r="BS20" i="57"/>
  <c r="B20" i="57"/>
  <c r="BS19" i="57"/>
  <c r="B19" i="57"/>
  <c r="BS18" i="57"/>
  <c r="B18" i="57"/>
  <c r="BS17" i="57"/>
  <c r="B17" i="57"/>
  <c r="BS16" i="57"/>
  <c r="B16" i="57"/>
  <c r="BS15" i="57"/>
  <c r="B15" i="57"/>
  <c r="B11" i="57"/>
  <c r="BM10" i="57"/>
  <c r="BH10" i="57"/>
  <c r="BD10" i="57"/>
  <c r="AY10" i="57"/>
  <c r="AU10" i="57"/>
  <c r="AP10" i="57"/>
  <c r="AL10" i="57"/>
  <c r="AG10" i="57"/>
  <c r="AC10" i="57"/>
  <c r="X10" i="57"/>
  <c r="T10" i="57"/>
  <c r="O10" i="57"/>
  <c r="K10" i="57"/>
  <c r="F10" i="57"/>
  <c r="E95" i="57" s="1" a="1"/>
  <c r="E95" i="57" s="1"/>
  <c r="J90" i="56"/>
  <c r="BZ85" i="56"/>
  <c r="BY85" i="56"/>
  <c r="BX85" i="56"/>
  <c r="CA85" i="56" s="1"/>
  <c r="BW85" i="56"/>
  <c r="BV85" i="56"/>
  <c r="BU85" i="56"/>
  <c r="BT85" i="56"/>
  <c r="BS85" i="56"/>
  <c r="BP85" i="56"/>
  <c r="BZ84" i="56"/>
  <c r="BY84" i="56"/>
  <c r="BX84" i="56"/>
  <c r="BW84" i="56"/>
  <c r="BV84" i="56"/>
  <c r="BU84" i="56"/>
  <c r="BT84" i="56"/>
  <c r="CA84" i="56" s="1"/>
  <c r="BS84" i="56"/>
  <c r="BP84" i="56"/>
  <c r="BZ83" i="56"/>
  <c r="BY83" i="56"/>
  <c r="BX83" i="56"/>
  <c r="BW83" i="56"/>
  <c r="BV83" i="56"/>
  <c r="BU83" i="56"/>
  <c r="BT83" i="56"/>
  <c r="CA83" i="56" s="1"/>
  <c r="BS83" i="56"/>
  <c r="BP83" i="56"/>
  <c r="BZ82" i="56"/>
  <c r="BY82" i="56"/>
  <c r="BX82" i="56"/>
  <c r="BW82" i="56"/>
  <c r="BV82" i="56"/>
  <c r="CA82" i="56" s="1"/>
  <c r="BU82" i="56"/>
  <c r="BT82" i="56"/>
  <c r="BS82" i="56"/>
  <c r="BP82" i="56"/>
  <c r="BZ81" i="56"/>
  <c r="BY81" i="56"/>
  <c r="BX81" i="56"/>
  <c r="BW81" i="56"/>
  <c r="BV81" i="56"/>
  <c r="BU81" i="56"/>
  <c r="BT81" i="56"/>
  <c r="CA81" i="56" s="1"/>
  <c r="BS81" i="56"/>
  <c r="BP81" i="56"/>
  <c r="BZ80" i="56"/>
  <c r="CA80" i="56" s="1"/>
  <c r="BY80" i="56"/>
  <c r="BX80" i="56"/>
  <c r="BW80" i="56"/>
  <c r="BV80" i="56"/>
  <c r="BU80" i="56"/>
  <c r="BT80" i="56"/>
  <c r="BS80" i="56"/>
  <c r="BP80" i="56"/>
  <c r="BZ79" i="56"/>
  <c r="BY79" i="56"/>
  <c r="BX79" i="56"/>
  <c r="BW79" i="56"/>
  <c r="BV79" i="56"/>
  <c r="BU79" i="56"/>
  <c r="BT79" i="56"/>
  <c r="CA79" i="56" s="1"/>
  <c r="BS79" i="56"/>
  <c r="BP79" i="56"/>
  <c r="BZ78" i="56"/>
  <c r="BY78" i="56"/>
  <c r="BX78" i="56"/>
  <c r="BW78" i="56"/>
  <c r="BV78" i="56"/>
  <c r="BU78" i="56"/>
  <c r="BT78" i="56"/>
  <c r="CA78" i="56" s="1"/>
  <c r="BS78" i="56"/>
  <c r="BP78" i="56"/>
  <c r="BZ77" i="56"/>
  <c r="BY77" i="56"/>
  <c r="BX77" i="56"/>
  <c r="CA77" i="56" s="1"/>
  <c r="BW77" i="56"/>
  <c r="BV77" i="56"/>
  <c r="BU77" i="56"/>
  <c r="BT77" i="56"/>
  <c r="BS77" i="56"/>
  <c r="BP77" i="56"/>
  <c r="BZ76" i="56"/>
  <c r="BY76" i="56"/>
  <c r="BX76" i="56"/>
  <c r="BW76" i="56"/>
  <c r="BV76" i="56"/>
  <c r="BU76" i="56"/>
  <c r="BT76" i="56"/>
  <c r="BS76" i="56"/>
  <c r="BP76" i="56"/>
  <c r="BZ75" i="56"/>
  <c r="BY75" i="56"/>
  <c r="BX75" i="56"/>
  <c r="BW75" i="56"/>
  <c r="BV75" i="56"/>
  <c r="BU75" i="56"/>
  <c r="BT75" i="56"/>
  <c r="BS75" i="56"/>
  <c r="BP75" i="56"/>
  <c r="BZ74" i="56"/>
  <c r="BY74" i="56"/>
  <c r="BX74" i="56"/>
  <c r="BW74" i="56"/>
  <c r="BS74" i="56"/>
  <c r="BV74" i="56"/>
  <c r="BU74" i="56"/>
  <c r="BZ73" i="56"/>
  <c r="BY73" i="56"/>
  <c r="BS73" i="56"/>
  <c r="BX73" i="56"/>
  <c r="BW73" i="56"/>
  <c r="BV73" i="56"/>
  <c r="BU73" i="56"/>
  <c r="BZ72" i="56"/>
  <c r="BS72" i="56"/>
  <c r="BY72" i="56"/>
  <c r="BX72" i="56"/>
  <c r="BW72" i="56"/>
  <c r="BV72" i="56"/>
  <c r="BU72" i="56"/>
  <c r="BT71" i="56"/>
  <c r="BS71" i="56"/>
  <c r="BZ71" i="56"/>
  <c r="BY71" i="56"/>
  <c r="BX71" i="56"/>
  <c r="BW71" i="56"/>
  <c r="BV71" i="56"/>
  <c r="BU71" i="56"/>
  <c r="BV70" i="56"/>
  <c r="BU70" i="56"/>
  <c r="BT70" i="56"/>
  <c r="BS70" i="56"/>
  <c r="BW70" i="56"/>
  <c r="J89" i="56"/>
  <c r="BZ69" i="56"/>
  <c r="BY69" i="56"/>
  <c r="BX69" i="56"/>
  <c r="BW69" i="56"/>
  <c r="BV69" i="56"/>
  <c r="BU69" i="56"/>
  <c r="BT69" i="56"/>
  <c r="CA69" i="56" s="1"/>
  <c r="BS69" i="56"/>
  <c r="BP69" i="56"/>
  <c r="BZ68" i="56"/>
  <c r="CA68" i="56" s="1"/>
  <c r="BY68" i="56"/>
  <c r="BX68" i="56"/>
  <c r="BW68" i="56"/>
  <c r="BV68" i="56"/>
  <c r="BU68" i="56"/>
  <c r="BT68" i="56"/>
  <c r="BS68" i="56"/>
  <c r="BP68" i="56"/>
  <c r="BZ67" i="56"/>
  <c r="BY67" i="56"/>
  <c r="BX67" i="56"/>
  <c r="BW67" i="56"/>
  <c r="BV67" i="56"/>
  <c r="BU67" i="56"/>
  <c r="BT67" i="56"/>
  <c r="CA67" i="56" s="1"/>
  <c r="BS67" i="56"/>
  <c r="BP67" i="56"/>
  <c r="BZ66" i="56"/>
  <c r="BY66" i="56"/>
  <c r="BX66" i="56"/>
  <c r="BW66" i="56"/>
  <c r="BV66" i="56"/>
  <c r="BU66" i="56"/>
  <c r="BT66" i="56"/>
  <c r="BS66" i="56"/>
  <c r="BP66" i="56"/>
  <c r="BL64" i="56"/>
  <c r="BC64" i="56"/>
  <c r="AT64" i="56"/>
  <c r="BP64" i="56" s="1"/>
  <c r="AK64" i="56"/>
  <c r="AB64" i="56"/>
  <c r="S64" i="56"/>
  <c r="J64" i="56"/>
  <c r="BZ63" i="56"/>
  <c r="BY63" i="56"/>
  <c r="BX63" i="56"/>
  <c r="BW63" i="56"/>
  <c r="BV63" i="56"/>
  <c r="BU63" i="56"/>
  <c r="BT63" i="56"/>
  <c r="CA63" i="56" s="1"/>
  <c r="BS63" i="56"/>
  <c r="BP63" i="56"/>
  <c r="BZ62" i="56"/>
  <c r="CA62" i="56" s="1"/>
  <c r="BY62" i="56"/>
  <c r="BX62" i="56"/>
  <c r="BW62" i="56"/>
  <c r="BV62" i="56"/>
  <c r="BU62" i="56"/>
  <c r="BT62" i="56"/>
  <c r="BS62" i="56"/>
  <c r="BP62" i="56"/>
  <c r="BZ61" i="56"/>
  <c r="BY61" i="56"/>
  <c r="BX61" i="56"/>
  <c r="BW61" i="56"/>
  <c r="BV61" i="56"/>
  <c r="BU61" i="56"/>
  <c r="BT61" i="56"/>
  <c r="CA61" i="56" s="1"/>
  <c r="BS61" i="56"/>
  <c r="BP61" i="56"/>
  <c r="BZ60" i="56"/>
  <c r="BY60" i="56"/>
  <c r="BX60" i="56"/>
  <c r="BW60" i="56"/>
  <c r="BV60" i="56"/>
  <c r="BU60" i="56"/>
  <c r="BT60" i="56"/>
  <c r="BS60" i="56"/>
  <c r="BP60" i="56"/>
  <c r="BZ59" i="56"/>
  <c r="BY59" i="56"/>
  <c r="BX59" i="56"/>
  <c r="CA59" i="56" s="1"/>
  <c r="BW59" i="56"/>
  <c r="BV59" i="56"/>
  <c r="BU59" i="56"/>
  <c r="BT59" i="56"/>
  <c r="BS59" i="56"/>
  <c r="BP59" i="56"/>
  <c r="BZ58" i="56"/>
  <c r="BY58" i="56"/>
  <c r="BX58" i="56"/>
  <c r="BW58" i="56"/>
  <c r="BV58" i="56"/>
  <c r="BU58" i="56"/>
  <c r="BT58" i="56"/>
  <c r="BS58" i="56"/>
  <c r="BP58" i="56"/>
  <c r="BL56" i="56"/>
  <c r="BC56" i="56"/>
  <c r="AT56" i="56"/>
  <c r="AK56" i="56"/>
  <c r="AB56" i="56"/>
  <c r="S56" i="56"/>
  <c r="J56" i="56"/>
  <c r="BP56" i="56" s="1"/>
  <c r="CA55" i="56"/>
  <c r="BZ55" i="56"/>
  <c r="BY55" i="56"/>
  <c r="BX55" i="56"/>
  <c r="BW55" i="56"/>
  <c r="BV55" i="56"/>
  <c r="BU55" i="56"/>
  <c r="BT55" i="56"/>
  <c r="BS55" i="56"/>
  <c r="BP55" i="56"/>
  <c r="BZ54" i="56"/>
  <c r="BY54" i="56"/>
  <c r="BX54" i="56"/>
  <c r="BW54" i="56"/>
  <c r="BV54" i="56"/>
  <c r="BU54" i="56"/>
  <c r="BT54" i="56"/>
  <c r="CA54" i="56" s="1"/>
  <c r="BS54" i="56"/>
  <c r="BP54" i="56"/>
  <c r="BL52" i="56"/>
  <c r="BC52" i="56"/>
  <c r="AT52" i="56"/>
  <c r="BP52" i="56" s="1"/>
  <c r="AK52" i="56"/>
  <c r="AB52" i="56"/>
  <c r="S52" i="56"/>
  <c r="J52" i="56"/>
  <c r="BZ51" i="56"/>
  <c r="BY51" i="56"/>
  <c r="BX51" i="56"/>
  <c r="BW51" i="56"/>
  <c r="BV51" i="56"/>
  <c r="BU51" i="56"/>
  <c r="BT51" i="56"/>
  <c r="BS51" i="56"/>
  <c r="BP51" i="56"/>
  <c r="BZ50" i="56"/>
  <c r="CA50" i="56" s="1"/>
  <c r="BY50" i="56"/>
  <c r="BX50" i="56"/>
  <c r="BW50" i="56"/>
  <c r="BV50" i="56"/>
  <c r="BU50" i="56"/>
  <c r="BT50" i="56"/>
  <c r="BS50" i="56"/>
  <c r="BP50" i="56"/>
  <c r="BZ49" i="56"/>
  <c r="BY49" i="56"/>
  <c r="CA49" i="56" s="1"/>
  <c r="BX49" i="56"/>
  <c r="BW49" i="56"/>
  <c r="BV49" i="56"/>
  <c r="BU49" i="56"/>
  <c r="BT49" i="56"/>
  <c r="BS49" i="56"/>
  <c r="BP49" i="56"/>
  <c r="BS36" i="56"/>
  <c r="BL36" i="56"/>
  <c r="BM36" i="56" s="1"/>
  <c r="BK36" i="56"/>
  <c r="BC36" i="56"/>
  <c r="BD36" i="56" s="1"/>
  <c r="BE36" i="56" s="1"/>
  <c r="BB36" i="56"/>
  <c r="AT36" i="56"/>
  <c r="AU36" i="56" s="1"/>
  <c r="AV36" i="56" s="1"/>
  <c r="AS36" i="56"/>
  <c r="AK36" i="56"/>
  <c r="BW36" i="56" s="1"/>
  <c r="AJ36" i="56"/>
  <c r="AB36" i="56"/>
  <c r="BV36" i="56" s="1"/>
  <c r="AA36" i="56"/>
  <c r="S36" i="56"/>
  <c r="R36" i="56"/>
  <c r="J36" i="56"/>
  <c r="K36" i="56" s="1"/>
  <c r="I36" i="56"/>
  <c r="B36" i="56"/>
  <c r="BS35" i="56"/>
  <c r="BL35" i="56"/>
  <c r="BM35" i="56" s="1"/>
  <c r="BK35" i="56"/>
  <c r="BC35" i="56"/>
  <c r="BD35" i="56" s="1"/>
  <c r="BB35" i="56"/>
  <c r="AT35" i="56"/>
  <c r="AU35" i="56" s="1"/>
  <c r="AV35" i="56" s="1"/>
  <c r="AS35" i="56"/>
  <c r="AK35" i="56"/>
  <c r="BW35" i="56" s="1"/>
  <c r="AJ35" i="56"/>
  <c r="AB35" i="56"/>
  <c r="BV35" i="56" s="1"/>
  <c r="AA35" i="56"/>
  <c r="S35" i="56"/>
  <c r="R35" i="56"/>
  <c r="J35" i="56"/>
  <c r="K35" i="56" s="1"/>
  <c r="I35" i="56"/>
  <c r="B35" i="56"/>
  <c r="BS34" i="56"/>
  <c r="BL34" i="56"/>
  <c r="BM34" i="56" s="1"/>
  <c r="BK34" i="56"/>
  <c r="BC34" i="56"/>
  <c r="BY34" i="56" s="1"/>
  <c r="BB34" i="56"/>
  <c r="AT34" i="56"/>
  <c r="AU34" i="56" s="1"/>
  <c r="AV34" i="56" s="1"/>
  <c r="AS34" i="56"/>
  <c r="AK34" i="56"/>
  <c r="BW34" i="56" s="1"/>
  <c r="AJ34" i="56"/>
  <c r="AB34" i="56"/>
  <c r="BV34" i="56" s="1"/>
  <c r="AA34" i="56"/>
  <c r="S34" i="56"/>
  <c r="R34" i="56"/>
  <c r="J34" i="56"/>
  <c r="K34" i="56" s="1"/>
  <c r="I34" i="56"/>
  <c r="B34" i="56"/>
  <c r="BS33" i="56"/>
  <c r="BL33" i="56"/>
  <c r="BK33" i="56"/>
  <c r="BC33" i="56"/>
  <c r="BY33" i="56" s="1"/>
  <c r="BB33" i="56"/>
  <c r="AT33" i="56"/>
  <c r="BX33" i="56" s="1"/>
  <c r="AS33" i="56"/>
  <c r="AK33" i="56"/>
  <c r="BW33" i="56" s="1"/>
  <c r="AJ33" i="56"/>
  <c r="AB33" i="56"/>
  <c r="BV33" i="56" s="1"/>
  <c r="AA33" i="56"/>
  <c r="S33" i="56"/>
  <c r="R33" i="56"/>
  <c r="J33" i="56"/>
  <c r="I33" i="56"/>
  <c r="B33" i="56"/>
  <c r="BS32" i="56"/>
  <c r="BL32" i="56"/>
  <c r="BZ32" i="56" s="1"/>
  <c r="BK32" i="56"/>
  <c r="BC32" i="56"/>
  <c r="BY32" i="56" s="1"/>
  <c r="BB32" i="56"/>
  <c r="AT32" i="56"/>
  <c r="AS32" i="56"/>
  <c r="AK32" i="56"/>
  <c r="AJ32" i="56"/>
  <c r="AB32" i="56"/>
  <c r="BV32" i="56" s="1"/>
  <c r="AA32" i="56"/>
  <c r="S32" i="56"/>
  <c r="R32" i="56"/>
  <c r="J32" i="56"/>
  <c r="K32" i="56" s="1"/>
  <c r="I32" i="56"/>
  <c r="B32" i="56"/>
  <c r="BS31" i="56"/>
  <c r="BL31" i="56"/>
  <c r="BM31" i="56" s="1"/>
  <c r="BK31" i="56"/>
  <c r="BC31" i="56"/>
  <c r="BD31" i="56" s="1"/>
  <c r="BE31" i="56" s="1"/>
  <c r="BB31" i="56"/>
  <c r="AT31" i="56"/>
  <c r="AU31" i="56" s="1"/>
  <c r="AS31" i="56"/>
  <c r="AK31" i="56"/>
  <c r="BW31" i="56" s="1"/>
  <c r="AJ31" i="56"/>
  <c r="AB31" i="56"/>
  <c r="BV31" i="56" s="1"/>
  <c r="AA31" i="56"/>
  <c r="S31" i="56"/>
  <c r="R31" i="56"/>
  <c r="J31" i="56"/>
  <c r="I31" i="56"/>
  <c r="B31" i="56"/>
  <c r="BS30" i="56"/>
  <c r="BL30" i="56"/>
  <c r="BZ30" i="56" s="1"/>
  <c r="BK30" i="56"/>
  <c r="BC30" i="56"/>
  <c r="BY30" i="56" s="1"/>
  <c r="BB30" i="56"/>
  <c r="AT30" i="56"/>
  <c r="AU30" i="56" s="1"/>
  <c r="AS30" i="56"/>
  <c r="AK30" i="56"/>
  <c r="BW30" i="56" s="1"/>
  <c r="AJ30" i="56"/>
  <c r="AB30" i="56"/>
  <c r="BV30" i="56" s="1"/>
  <c r="AA30" i="56"/>
  <c r="S30" i="56"/>
  <c r="R30" i="56"/>
  <c r="J30" i="56"/>
  <c r="K30" i="56" s="1"/>
  <c r="I30" i="56"/>
  <c r="B30" i="56"/>
  <c r="BS29" i="56"/>
  <c r="BL29" i="56"/>
  <c r="BZ29" i="56" s="1"/>
  <c r="BK29" i="56"/>
  <c r="BC29" i="56"/>
  <c r="BD29" i="56" s="1"/>
  <c r="BE29" i="56" s="1"/>
  <c r="BB29" i="56"/>
  <c r="AT29" i="56"/>
  <c r="BX29" i="56" s="1"/>
  <c r="AS29" i="56"/>
  <c r="AK29" i="56"/>
  <c r="BW29" i="56" s="1"/>
  <c r="AJ29" i="56"/>
  <c r="AB29" i="56"/>
  <c r="BV29" i="56" s="1"/>
  <c r="AA29" i="56"/>
  <c r="S29" i="56"/>
  <c r="R29" i="56"/>
  <c r="J29" i="56"/>
  <c r="I29" i="56"/>
  <c r="B29" i="56"/>
  <c r="BS28" i="56"/>
  <c r="BL28" i="56"/>
  <c r="BZ28" i="56" s="1"/>
  <c r="BK28" i="56"/>
  <c r="BC28" i="56"/>
  <c r="BD28" i="56" s="1"/>
  <c r="BE28" i="56" s="1"/>
  <c r="BB28" i="56"/>
  <c r="AT28" i="56"/>
  <c r="AS28" i="56"/>
  <c r="AK28" i="56"/>
  <c r="BW28" i="56" s="1"/>
  <c r="AJ28" i="56"/>
  <c r="AB28" i="56"/>
  <c r="BV28" i="56" s="1"/>
  <c r="AA28" i="56"/>
  <c r="S28" i="56"/>
  <c r="R28" i="56"/>
  <c r="J28" i="56"/>
  <c r="K28" i="56" s="1"/>
  <c r="I28" i="56"/>
  <c r="B28" i="56"/>
  <c r="BS27" i="56"/>
  <c r="BL27" i="56"/>
  <c r="BK27" i="56"/>
  <c r="BC27" i="56"/>
  <c r="BY27" i="56" s="1"/>
  <c r="BB27" i="56"/>
  <c r="AT27" i="56"/>
  <c r="BX27" i="56" s="1"/>
  <c r="AS27" i="56"/>
  <c r="AK27" i="56"/>
  <c r="BW27" i="56" s="1"/>
  <c r="AJ27" i="56"/>
  <c r="AB27" i="56"/>
  <c r="BV27" i="56" s="1"/>
  <c r="AA27" i="56"/>
  <c r="S27" i="56"/>
  <c r="R27" i="56"/>
  <c r="J27" i="56"/>
  <c r="K27" i="56" s="1"/>
  <c r="I27" i="56"/>
  <c r="B27" i="56"/>
  <c r="BS24" i="56"/>
  <c r="B24" i="56"/>
  <c r="BS23" i="56"/>
  <c r="B23" i="56"/>
  <c r="BS22" i="56"/>
  <c r="B22" i="56"/>
  <c r="BS21" i="56"/>
  <c r="B21" i="56"/>
  <c r="BS20" i="56"/>
  <c r="B20" i="56"/>
  <c r="BS19" i="56"/>
  <c r="B19" i="56"/>
  <c r="BS18" i="56"/>
  <c r="B18" i="56"/>
  <c r="BS17" i="56"/>
  <c r="B17" i="56"/>
  <c r="BS16" i="56"/>
  <c r="B16" i="56"/>
  <c r="BS15" i="56"/>
  <c r="B15" i="56"/>
  <c r="B11" i="56"/>
  <c r="BM10" i="56"/>
  <c r="BH10" i="56"/>
  <c r="BD10" i="56"/>
  <c r="AY10" i="56"/>
  <c r="AX95" i="56" s="1" a="1"/>
  <c r="AX95" i="56" s="1"/>
  <c r="AU10" i="56"/>
  <c r="AP10" i="56"/>
  <c r="AL10" i="56"/>
  <c r="AG10" i="56"/>
  <c r="AC10" i="56"/>
  <c r="X10" i="56"/>
  <c r="T10" i="56"/>
  <c r="O10" i="56"/>
  <c r="K10" i="56"/>
  <c r="F10" i="56"/>
  <c r="CA50" i="1"/>
  <c r="CA49" i="1"/>
  <c r="CA66" i="1"/>
  <c r="BZ66" i="1"/>
  <c r="CA85" i="1"/>
  <c r="CA84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3" i="1"/>
  <c r="CA62" i="1"/>
  <c r="CA61" i="1"/>
  <c r="CA60" i="1"/>
  <c r="CA59" i="1"/>
  <c r="CA58" i="1"/>
  <c r="CA55" i="1"/>
  <c r="CA54" i="1"/>
  <c r="CA51" i="1"/>
  <c r="BZ85" i="1"/>
  <c r="BY85" i="1"/>
  <c r="BZ84" i="1"/>
  <c r="BY84" i="1"/>
  <c r="BZ83" i="1"/>
  <c r="BY83" i="1"/>
  <c r="BZ82" i="1"/>
  <c r="BY82" i="1"/>
  <c r="BZ81" i="1"/>
  <c r="BY81" i="1"/>
  <c r="BZ80" i="1"/>
  <c r="BY80" i="1"/>
  <c r="BZ79" i="1"/>
  <c r="BY79" i="1"/>
  <c r="BZ78" i="1"/>
  <c r="BY78" i="1"/>
  <c r="BZ77" i="1"/>
  <c r="BY77" i="1"/>
  <c r="BZ76" i="1"/>
  <c r="BY76" i="1"/>
  <c r="BZ75" i="1"/>
  <c r="BY75" i="1"/>
  <c r="BZ74" i="1"/>
  <c r="BY74" i="1"/>
  <c r="BZ73" i="1"/>
  <c r="BY73" i="1"/>
  <c r="BZ72" i="1"/>
  <c r="BY72" i="1"/>
  <c r="BZ71" i="1"/>
  <c r="BY71" i="1"/>
  <c r="BZ70" i="1"/>
  <c r="BY70" i="1"/>
  <c r="BZ69" i="1"/>
  <c r="BY69" i="1"/>
  <c r="BZ68" i="1"/>
  <c r="BY68" i="1"/>
  <c r="BZ67" i="1"/>
  <c r="BY67" i="1"/>
  <c r="BY66" i="1"/>
  <c r="BZ63" i="1"/>
  <c r="BY63" i="1"/>
  <c r="BZ62" i="1"/>
  <c r="BY62" i="1"/>
  <c r="BZ61" i="1"/>
  <c r="BY61" i="1"/>
  <c r="BZ60" i="1"/>
  <c r="BY60" i="1"/>
  <c r="BZ59" i="1"/>
  <c r="BY59" i="1"/>
  <c r="BZ58" i="1"/>
  <c r="BY58" i="1"/>
  <c r="BZ55" i="1"/>
  <c r="BY55" i="1"/>
  <c r="BZ54" i="1"/>
  <c r="BY54" i="1"/>
  <c r="BZ51" i="1"/>
  <c r="BY51" i="1"/>
  <c r="BZ50" i="1"/>
  <c r="BY50" i="1"/>
  <c r="BZ49" i="1"/>
  <c r="BY49" i="1"/>
  <c r="BX49" i="1"/>
  <c r="BN27" i="37"/>
  <c r="BM27" i="37" s="1"/>
  <c r="L27" i="37"/>
  <c r="L99" i="56" s="1"/>
  <c r="K99" i="56" s="1"/>
  <c r="U27" i="37"/>
  <c r="U99" i="1" s="1"/>
  <c r="T99" i="1" s="1"/>
  <c r="BL52" i="1"/>
  <c r="BP85" i="1"/>
  <c r="BP84" i="1"/>
  <c r="BP83" i="1"/>
  <c r="BP82" i="1"/>
  <c r="BP81" i="1"/>
  <c r="BP80" i="1"/>
  <c r="BP79" i="1"/>
  <c r="BP78" i="1"/>
  <c r="BP77" i="1"/>
  <c r="BP76" i="1"/>
  <c r="BP75" i="1"/>
  <c r="BP69" i="1"/>
  <c r="BP68" i="1"/>
  <c r="BP67" i="1"/>
  <c r="BP66" i="1"/>
  <c r="BP62" i="1"/>
  <c r="BP63" i="1"/>
  <c r="BP61" i="1"/>
  <c r="BP60" i="1"/>
  <c r="BP59" i="1"/>
  <c r="BP58" i="1"/>
  <c r="BP55" i="1"/>
  <c r="BP54" i="1"/>
  <c r="BP51" i="1"/>
  <c r="BP50" i="1"/>
  <c r="BP49" i="1"/>
  <c r="BP43" i="1"/>
  <c r="BP42" i="1"/>
  <c r="BP41" i="1"/>
  <c r="BP40" i="1"/>
  <c r="BP39" i="1"/>
  <c r="BS22" i="1"/>
  <c r="BS36" i="1"/>
  <c r="BS35" i="1"/>
  <c r="BS34" i="1"/>
  <c r="BS33" i="1"/>
  <c r="BS32" i="1"/>
  <c r="BS31" i="1"/>
  <c r="BS30" i="1"/>
  <c r="BS29" i="1"/>
  <c r="BS28" i="1"/>
  <c r="BS27" i="1"/>
  <c r="BS24" i="1"/>
  <c r="BS23" i="1"/>
  <c r="BS21" i="1"/>
  <c r="BS20" i="1"/>
  <c r="BS19" i="1"/>
  <c r="BS18" i="1"/>
  <c r="BS17" i="1"/>
  <c r="BS16" i="1"/>
  <c r="BS15" i="1"/>
  <c r="CA75" i="64" l="1"/>
  <c r="CA71" i="63"/>
  <c r="CA71" i="62"/>
  <c r="CA74" i="60"/>
  <c r="CA72" i="57"/>
  <c r="CA75" i="56"/>
  <c r="L40" i="63"/>
  <c r="BT40" i="58"/>
  <c r="K35" i="62"/>
  <c r="BT41" i="61"/>
  <c r="BT32" i="62"/>
  <c r="BU40" i="57"/>
  <c r="AC29" i="61"/>
  <c r="AD29" i="61" s="1"/>
  <c r="BY31" i="62"/>
  <c r="BZ35" i="58"/>
  <c r="T31" i="61"/>
  <c r="BV40" i="61"/>
  <c r="T35" i="58"/>
  <c r="U35" i="58" s="1"/>
  <c r="BY30" i="59"/>
  <c r="BX40" i="62"/>
  <c r="BY40" i="62"/>
  <c r="BU27" i="60"/>
  <c r="AU35" i="61"/>
  <c r="AV35" i="61" s="1"/>
  <c r="BT39" i="62"/>
  <c r="L40" i="61"/>
  <c r="K29" i="62"/>
  <c r="L43" i="57"/>
  <c r="BT40" i="62"/>
  <c r="L39" i="64"/>
  <c r="L41" i="56"/>
  <c r="L43" i="64"/>
  <c r="BT33" i="59"/>
  <c r="K33" i="62"/>
  <c r="L33" i="62" s="1"/>
  <c r="L43" i="58"/>
  <c r="BT43" i="62"/>
  <c r="CA43" i="62" s="1"/>
  <c r="L39" i="59"/>
  <c r="BZ30" i="59"/>
  <c r="BZ39" i="61"/>
  <c r="BY40" i="58"/>
  <c r="BD36" i="58"/>
  <c r="BE36" i="58" s="1"/>
  <c r="BU34" i="64"/>
  <c r="BV42" i="61"/>
  <c r="BT39" i="63"/>
  <c r="AX95" i="59" a="1"/>
  <c r="AX95" i="59" s="1"/>
  <c r="BY35" i="61"/>
  <c r="BT42" i="56"/>
  <c r="BZ42" i="58"/>
  <c r="BU42" i="60"/>
  <c r="BY42" i="61"/>
  <c r="BZ39" i="63"/>
  <c r="BZ42" i="64"/>
  <c r="BX34" i="58"/>
  <c r="BY29" i="57"/>
  <c r="AC29" i="58"/>
  <c r="AD29" i="58" s="1"/>
  <c r="AC33" i="61"/>
  <c r="AD33" i="61" s="1"/>
  <c r="BY36" i="61"/>
  <c r="N95" i="62" a="1"/>
  <c r="N95" i="62" s="1"/>
  <c r="L34" i="62"/>
  <c r="BX39" i="57"/>
  <c r="BT35" i="57"/>
  <c r="AC31" i="58"/>
  <c r="BW28" i="62"/>
  <c r="BX39" i="61"/>
  <c r="L41" i="63"/>
  <c r="BX43" i="64"/>
  <c r="BX43" i="58"/>
  <c r="BT36" i="57"/>
  <c r="L39" i="61"/>
  <c r="BY39" i="61"/>
  <c r="L43" i="60"/>
  <c r="BX39" i="62"/>
  <c r="BX39" i="59"/>
  <c r="CA39" i="59" s="1"/>
  <c r="BY27" i="58"/>
  <c r="AC36" i="61"/>
  <c r="AD36" i="61" s="1"/>
  <c r="BY30" i="62"/>
  <c r="L41" i="57"/>
  <c r="BY39" i="59"/>
  <c r="L43" i="63"/>
  <c r="BW27" i="62"/>
  <c r="BZ27" i="58"/>
  <c r="BD30" i="58"/>
  <c r="BE30" i="58" s="1"/>
  <c r="BT29" i="59"/>
  <c r="AU34" i="61"/>
  <c r="AV34" i="61" s="1"/>
  <c r="BZ39" i="59"/>
  <c r="BT40" i="59"/>
  <c r="U43" i="63"/>
  <c r="K31" i="62"/>
  <c r="L31" i="62" s="1"/>
  <c r="BW41" i="59"/>
  <c r="BY33" i="61"/>
  <c r="BW32" i="62"/>
  <c r="BO40" i="58"/>
  <c r="BZ40" i="58"/>
  <c r="BZ41" i="61"/>
  <c r="BY43" i="62"/>
  <c r="I24" i="64"/>
  <c r="BD33" i="58"/>
  <c r="BE33" i="58" s="1"/>
  <c r="BU33" i="61"/>
  <c r="AM42" i="63"/>
  <c r="BT36" i="59"/>
  <c r="AL35" i="62"/>
  <c r="AM35" i="62" s="1"/>
  <c r="AF95" i="64" a="1"/>
  <c r="AF95" i="64" s="1"/>
  <c r="BU33" i="64"/>
  <c r="BT39" i="56"/>
  <c r="BV41" i="58"/>
  <c r="BT39" i="60"/>
  <c r="BU42" i="64"/>
  <c r="BX39" i="64"/>
  <c r="CA39" i="64" s="1"/>
  <c r="BW30" i="64"/>
  <c r="BD33" i="64"/>
  <c r="BE33" i="64" s="1"/>
  <c r="AM41" i="64"/>
  <c r="BN40" i="64"/>
  <c r="AC35" i="64"/>
  <c r="AD35" i="64" s="1"/>
  <c r="BY29" i="64"/>
  <c r="AL35" i="64"/>
  <c r="AM35" i="64" s="1"/>
  <c r="BW34" i="64"/>
  <c r="BZ41" i="64"/>
  <c r="U43" i="64"/>
  <c r="BO41" i="64"/>
  <c r="BY39" i="64"/>
  <c r="BZ39" i="64"/>
  <c r="BV42" i="64"/>
  <c r="BO40" i="64"/>
  <c r="BO42" i="64"/>
  <c r="BY42" i="64"/>
  <c r="BU40" i="64"/>
  <c r="CA40" i="64" s="1"/>
  <c r="BE43" i="64"/>
  <c r="AL28" i="64"/>
  <c r="AM28" i="64" s="1"/>
  <c r="AL33" i="64"/>
  <c r="AM33" i="64" s="1"/>
  <c r="AM29" i="64"/>
  <c r="BY35" i="64"/>
  <c r="BY30" i="64"/>
  <c r="BD36" i="64"/>
  <c r="BE36" i="64" s="1"/>
  <c r="T30" i="64"/>
  <c r="U30" i="64" s="1"/>
  <c r="BW31" i="64"/>
  <c r="BZ35" i="64"/>
  <c r="BN34" i="64"/>
  <c r="BW32" i="64"/>
  <c r="BW36" i="64"/>
  <c r="BY28" i="64"/>
  <c r="BO33" i="64"/>
  <c r="BD34" i="64"/>
  <c r="BE34" i="64" s="1"/>
  <c r="BY43" i="63"/>
  <c r="BZ41" i="63"/>
  <c r="AV40" i="63"/>
  <c r="AC27" i="63"/>
  <c r="AD27" i="63" s="1"/>
  <c r="BX39" i="63"/>
  <c r="CA39" i="63" s="1"/>
  <c r="BY39" i="63"/>
  <c r="BO40" i="63"/>
  <c r="AV41" i="63"/>
  <c r="AV43" i="63"/>
  <c r="BO42" i="63"/>
  <c r="BE40" i="63"/>
  <c r="AM41" i="63"/>
  <c r="BU42" i="63"/>
  <c r="BV42" i="63"/>
  <c r="U40" i="63"/>
  <c r="BU40" i="63"/>
  <c r="BY42" i="63"/>
  <c r="BZ42" i="63"/>
  <c r="BY32" i="63"/>
  <c r="BX34" i="63"/>
  <c r="BO30" i="63"/>
  <c r="AC28" i="63"/>
  <c r="AD28" i="63" s="1"/>
  <c r="BD33" i="63"/>
  <c r="BE33" i="63" s="1"/>
  <c r="BD34" i="63"/>
  <c r="BE34" i="63" s="1"/>
  <c r="AU35" i="63"/>
  <c r="AV35" i="63" s="1"/>
  <c r="AL36" i="63"/>
  <c r="AM36" i="63" s="1"/>
  <c r="BD27" i="63"/>
  <c r="BE27" i="63" s="1"/>
  <c r="BD36" i="63"/>
  <c r="BE36" i="63" s="1"/>
  <c r="BY35" i="63"/>
  <c r="BD30" i="63"/>
  <c r="BE30" i="63" s="1"/>
  <c r="BM30" i="63"/>
  <c r="BN30" i="63" s="1"/>
  <c r="U43" i="62"/>
  <c r="BY39" i="62"/>
  <c r="BY28" i="62"/>
  <c r="BD29" i="62"/>
  <c r="BE29" i="62" s="1"/>
  <c r="BZ39" i="62"/>
  <c r="AD42" i="62"/>
  <c r="BW42" i="62"/>
  <c r="BN42" i="62"/>
  <c r="BY42" i="62"/>
  <c r="BO40" i="62"/>
  <c r="BO42" i="62"/>
  <c r="BD33" i="62"/>
  <c r="BE33" i="62" s="1"/>
  <c r="BY35" i="62"/>
  <c r="BU42" i="62"/>
  <c r="BZ41" i="62"/>
  <c r="BW39" i="61"/>
  <c r="CA39" i="61" s="1"/>
  <c r="BD29" i="61"/>
  <c r="BE29" i="61" s="1"/>
  <c r="AV40" i="61"/>
  <c r="BO42" i="61"/>
  <c r="AC32" i="61"/>
  <c r="AD32" i="61" s="1"/>
  <c r="AU31" i="61"/>
  <c r="AV31" i="61" s="1"/>
  <c r="BM35" i="61"/>
  <c r="BN35" i="61" s="1"/>
  <c r="BE40" i="61"/>
  <c r="U42" i="61"/>
  <c r="BE43" i="61"/>
  <c r="BN40" i="61"/>
  <c r="AC35" i="61"/>
  <c r="AD35" i="61" s="1"/>
  <c r="U40" i="61"/>
  <c r="AM42" i="61"/>
  <c r="BZ36" i="61"/>
  <c r="U43" i="61"/>
  <c r="BZ27" i="61"/>
  <c r="BO40" i="61"/>
  <c r="BZ36" i="60"/>
  <c r="BZ41" i="60"/>
  <c r="BZ39" i="60"/>
  <c r="BY36" i="60"/>
  <c r="T35" i="60"/>
  <c r="U35" i="60" s="1"/>
  <c r="BO42" i="60"/>
  <c r="BZ42" i="60"/>
  <c r="BY27" i="60"/>
  <c r="BZ27" i="60"/>
  <c r="BU32" i="60"/>
  <c r="BU33" i="60"/>
  <c r="BV39" i="60"/>
  <c r="BX39" i="60"/>
  <c r="BO43" i="60"/>
  <c r="BZ33" i="60"/>
  <c r="BZ40" i="60"/>
  <c r="AM42" i="60"/>
  <c r="BX40" i="60"/>
  <c r="BU43" i="60"/>
  <c r="BD29" i="60"/>
  <c r="BE29" i="60" s="1"/>
  <c r="AM39" i="60"/>
  <c r="T29" i="60"/>
  <c r="U29" i="60" s="1"/>
  <c r="BM30" i="60"/>
  <c r="BN30" i="60" s="1"/>
  <c r="BW43" i="60"/>
  <c r="AD41" i="60"/>
  <c r="AV43" i="60"/>
  <c r="AU30" i="60"/>
  <c r="AV30" i="60" s="1"/>
  <c r="AU35" i="60"/>
  <c r="AV35" i="60" s="1"/>
  <c r="T30" i="60"/>
  <c r="U30" i="60" s="1"/>
  <c r="BD31" i="60"/>
  <c r="BE31" i="60" s="1"/>
  <c r="AC33" i="60"/>
  <c r="AD33" i="60" s="1"/>
  <c r="BY43" i="60"/>
  <c r="BO40" i="60"/>
  <c r="AM40" i="60"/>
  <c r="AL34" i="60"/>
  <c r="AM34" i="60" s="1"/>
  <c r="AM41" i="60"/>
  <c r="AC31" i="60"/>
  <c r="AD31" i="60" s="1"/>
  <c r="BD36" i="59"/>
  <c r="BE36" i="59" s="1"/>
  <c r="BD35" i="59"/>
  <c r="BE35" i="59" s="1"/>
  <c r="BZ41" i="59"/>
  <c r="T33" i="59"/>
  <c r="U33" i="59" s="1"/>
  <c r="AU30" i="59"/>
  <c r="AV30" i="59" s="1"/>
  <c r="BO42" i="59"/>
  <c r="BN42" i="59"/>
  <c r="BW42" i="59"/>
  <c r="BY42" i="59"/>
  <c r="AV40" i="59"/>
  <c r="BD31" i="59"/>
  <c r="BE31" i="59" s="1"/>
  <c r="BE40" i="59"/>
  <c r="BD28" i="59"/>
  <c r="BE28" i="59" s="1"/>
  <c r="BU42" i="59"/>
  <c r="BD27" i="59"/>
  <c r="BE27" i="59" s="1"/>
  <c r="AC30" i="59"/>
  <c r="AD30" i="59" s="1"/>
  <c r="AD42" i="59"/>
  <c r="BD33" i="59"/>
  <c r="BE33" i="59" s="1"/>
  <c r="BU28" i="59"/>
  <c r="BE43" i="59"/>
  <c r="U40" i="59"/>
  <c r="BO40" i="59"/>
  <c r="BU29" i="59"/>
  <c r="BY29" i="59"/>
  <c r="U43" i="59"/>
  <c r="AU27" i="59"/>
  <c r="AV27" i="59" s="1"/>
  <c r="AU31" i="59"/>
  <c r="AV31" i="59" s="1"/>
  <c r="BO41" i="59"/>
  <c r="BO43" i="58"/>
  <c r="BD29" i="58"/>
  <c r="BE29" i="58" s="1"/>
  <c r="AL36" i="58"/>
  <c r="AM36" i="58" s="1"/>
  <c r="U39" i="58"/>
  <c r="BE42" i="58"/>
  <c r="AU28" i="58"/>
  <c r="AV28" i="58" s="1"/>
  <c r="BN30" i="58"/>
  <c r="BZ36" i="58"/>
  <c r="AL32" i="58"/>
  <c r="AM32" i="58" s="1"/>
  <c r="AU35" i="58"/>
  <c r="AV35" i="58" s="1"/>
  <c r="BE39" i="58"/>
  <c r="AM42" i="58"/>
  <c r="AV29" i="58"/>
  <c r="BZ30" i="58"/>
  <c r="AD40" i="58"/>
  <c r="BU43" i="58"/>
  <c r="BY34" i="58"/>
  <c r="BN39" i="58"/>
  <c r="AD43" i="58"/>
  <c r="AC30" i="58"/>
  <c r="AD30" i="58" s="1"/>
  <c r="BD35" i="58"/>
  <c r="BE35" i="58" s="1"/>
  <c r="BO39" i="58"/>
  <c r="AU33" i="58"/>
  <c r="AV33" i="58" s="1"/>
  <c r="BZ41" i="58"/>
  <c r="BZ43" i="58"/>
  <c r="AD39" i="58"/>
  <c r="BO42" i="58"/>
  <c r="BW39" i="58"/>
  <c r="BW29" i="58"/>
  <c r="BX39" i="58"/>
  <c r="BV42" i="58"/>
  <c r="BX29" i="58"/>
  <c r="AD31" i="58"/>
  <c r="T32" i="58"/>
  <c r="U32" i="58" s="1"/>
  <c r="U42" i="58"/>
  <c r="BZ35" i="57"/>
  <c r="BY39" i="57"/>
  <c r="AM39" i="57"/>
  <c r="BZ41" i="57"/>
  <c r="BY31" i="57"/>
  <c r="AL36" i="57"/>
  <c r="AM36" i="57" s="1"/>
  <c r="BZ31" i="57"/>
  <c r="BV42" i="57"/>
  <c r="BW32" i="57"/>
  <c r="BY43" i="57"/>
  <c r="BO40" i="57"/>
  <c r="BE42" i="57"/>
  <c r="BE40" i="57"/>
  <c r="BZ39" i="57"/>
  <c r="U42" i="57"/>
  <c r="AV43" i="57"/>
  <c r="BW42" i="57"/>
  <c r="AV41" i="57"/>
  <c r="BV40" i="57"/>
  <c r="AL34" i="57"/>
  <c r="AM34" i="57" s="1"/>
  <c r="T36" i="57"/>
  <c r="U36" i="57" s="1"/>
  <c r="BD30" i="57"/>
  <c r="BE30" i="57" s="1"/>
  <c r="BY32" i="57"/>
  <c r="BZ36" i="57"/>
  <c r="BD27" i="57"/>
  <c r="BE27" i="57" s="1"/>
  <c r="BO33" i="57"/>
  <c r="BZ34" i="57"/>
  <c r="AM30" i="57"/>
  <c r="BE36" i="57"/>
  <c r="U31" i="57"/>
  <c r="AL27" i="57"/>
  <c r="AM27" i="57" s="1"/>
  <c r="AL31" i="57"/>
  <c r="AM31" i="57" s="1"/>
  <c r="AU30" i="57"/>
  <c r="AV30" i="57" s="1"/>
  <c r="AL35" i="57"/>
  <c r="AM35" i="57" s="1"/>
  <c r="AC28" i="57"/>
  <c r="AD28" i="57" s="1"/>
  <c r="BY39" i="56"/>
  <c r="BZ39" i="56"/>
  <c r="BZ41" i="56"/>
  <c r="BE40" i="56"/>
  <c r="BW41" i="56"/>
  <c r="CA41" i="56" s="1"/>
  <c r="BY36" i="56"/>
  <c r="AM42" i="56"/>
  <c r="AU33" i="56"/>
  <c r="AV33" i="56" s="1"/>
  <c r="BY31" i="56"/>
  <c r="BV39" i="56"/>
  <c r="BN42" i="56"/>
  <c r="BX39" i="56"/>
  <c r="BU42" i="56"/>
  <c r="BO40" i="56"/>
  <c r="BV42" i="56"/>
  <c r="AV41" i="56"/>
  <c r="U40" i="56"/>
  <c r="BW43" i="56"/>
  <c r="BY43" i="56"/>
  <c r="BD32" i="56"/>
  <c r="BE32" i="56" s="1"/>
  <c r="AU29" i="56"/>
  <c r="AV29" i="56" s="1"/>
  <c r="BD34" i="56"/>
  <c r="BE34" i="56" s="1"/>
  <c r="BD27" i="56"/>
  <c r="BE27" i="56" s="1"/>
  <c r="BY29" i="56"/>
  <c r="BD30" i="56"/>
  <c r="BE30" i="56" s="1"/>
  <c r="AL31" i="56"/>
  <c r="AM31" i="56" s="1"/>
  <c r="BX35" i="56"/>
  <c r="AC31" i="56"/>
  <c r="AD31" i="56" s="1"/>
  <c r="BX34" i="56"/>
  <c r="AL30" i="56"/>
  <c r="AM30" i="56" s="1"/>
  <c r="BX36" i="56"/>
  <c r="CA43" i="64"/>
  <c r="AD43" i="64"/>
  <c r="AD39" i="64"/>
  <c r="BO39" i="64"/>
  <c r="BY40" i="64"/>
  <c r="U41" i="64"/>
  <c r="BE41" i="64"/>
  <c r="AM40" i="64"/>
  <c r="U39" i="64"/>
  <c r="BN43" i="64"/>
  <c r="BO43" i="64"/>
  <c r="AD41" i="64"/>
  <c r="BX42" i="64"/>
  <c r="L40" i="64"/>
  <c r="AV40" i="64"/>
  <c r="AM43" i="64"/>
  <c r="BT41" i="64"/>
  <c r="BU41" i="64"/>
  <c r="L42" i="64"/>
  <c r="BQ42" i="64" s="1"/>
  <c r="AV41" i="64"/>
  <c r="CA43" i="63"/>
  <c r="U39" i="63"/>
  <c r="AD43" i="63"/>
  <c r="BN43" i="63"/>
  <c r="L42" i="63"/>
  <c r="AV42" i="63"/>
  <c r="BO43" i="63"/>
  <c r="BV40" i="63"/>
  <c r="AD41" i="63"/>
  <c r="BO39" i="63"/>
  <c r="AD39" i="63"/>
  <c r="AM43" i="63"/>
  <c r="BZ40" i="63"/>
  <c r="BE41" i="63"/>
  <c r="BO41" i="63"/>
  <c r="AM39" i="63"/>
  <c r="BU41" i="63"/>
  <c r="CA41" i="63" s="1"/>
  <c r="AM40" i="63"/>
  <c r="AM40" i="62"/>
  <c r="BQ40" i="62" s="1"/>
  <c r="U39" i="62"/>
  <c r="AD43" i="62"/>
  <c r="BN43" i="62"/>
  <c r="L42" i="62"/>
  <c r="AV42" i="62"/>
  <c r="BO43" i="62"/>
  <c r="BV40" i="62"/>
  <c r="CA40" i="62" s="1"/>
  <c r="AD41" i="62"/>
  <c r="AM43" i="62"/>
  <c r="BO39" i="62"/>
  <c r="BO41" i="62"/>
  <c r="AD39" i="62"/>
  <c r="BZ40" i="62"/>
  <c r="AM41" i="62"/>
  <c r="BT41" i="62"/>
  <c r="BE41" i="62"/>
  <c r="AM39" i="62"/>
  <c r="BU41" i="62"/>
  <c r="AV43" i="62"/>
  <c r="AV41" i="62"/>
  <c r="CA42" i="61"/>
  <c r="BN43" i="61"/>
  <c r="L42" i="61"/>
  <c r="AV42" i="61"/>
  <c r="BO43" i="61"/>
  <c r="U39" i="61"/>
  <c r="AD43" i="61"/>
  <c r="AD41" i="61"/>
  <c r="AD39" i="61"/>
  <c r="BZ42" i="61"/>
  <c r="AM43" i="61"/>
  <c r="BW40" i="61"/>
  <c r="CA40" i="61" s="1"/>
  <c r="BO39" i="61"/>
  <c r="BT43" i="61"/>
  <c r="CA43" i="61" s="1"/>
  <c r="AM40" i="61"/>
  <c r="AM41" i="61"/>
  <c r="BU41" i="61"/>
  <c r="CA41" i="61" s="1"/>
  <c r="AV43" i="61"/>
  <c r="BE41" i="61"/>
  <c r="BO41" i="61"/>
  <c r="AV41" i="61"/>
  <c r="BY39" i="60"/>
  <c r="U41" i="60"/>
  <c r="BE41" i="60"/>
  <c r="BT42" i="60"/>
  <c r="CA42" i="60" s="1"/>
  <c r="BN43" i="60"/>
  <c r="BU40" i="60"/>
  <c r="L42" i="60"/>
  <c r="AV42" i="60"/>
  <c r="AD43" i="60"/>
  <c r="BV40" i="60"/>
  <c r="U39" i="60"/>
  <c r="L40" i="60"/>
  <c r="BO41" i="60"/>
  <c r="BY42" i="60"/>
  <c r="BO39" i="60"/>
  <c r="BY40" i="60"/>
  <c r="BT41" i="60"/>
  <c r="CA41" i="60" s="1"/>
  <c r="AV41" i="60"/>
  <c r="U39" i="59"/>
  <c r="AD43" i="59"/>
  <c r="BN43" i="59"/>
  <c r="L42" i="59"/>
  <c r="AV42" i="59"/>
  <c r="BO43" i="59"/>
  <c r="BV40" i="59"/>
  <c r="AD41" i="59"/>
  <c r="U41" i="59"/>
  <c r="BO39" i="59"/>
  <c r="BT43" i="59"/>
  <c r="BE41" i="59"/>
  <c r="BZ40" i="59"/>
  <c r="AD39" i="59"/>
  <c r="BT41" i="59"/>
  <c r="AM39" i="59"/>
  <c r="BU41" i="59"/>
  <c r="AV43" i="59"/>
  <c r="BW43" i="59"/>
  <c r="AM40" i="59"/>
  <c r="AV41" i="59"/>
  <c r="AD40" i="59"/>
  <c r="U41" i="58"/>
  <c r="BE41" i="58"/>
  <c r="BT42" i="58"/>
  <c r="AM40" i="58"/>
  <c r="BU40" i="58"/>
  <c r="CA40" i="58" s="1"/>
  <c r="L42" i="58"/>
  <c r="AV42" i="58"/>
  <c r="BO41" i="58"/>
  <c r="AM41" i="58"/>
  <c r="U40" i="58"/>
  <c r="BT41" i="58"/>
  <c r="BT39" i="58"/>
  <c r="BY43" i="58"/>
  <c r="CA41" i="57"/>
  <c r="L40" i="57"/>
  <c r="AV40" i="57"/>
  <c r="BW40" i="57"/>
  <c r="BO41" i="57"/>
  <c r="AV42" i="57"/>
  <c r="AD39" i="57"/>
  <c r="BZ42" i="57"/>
  <c r="AM43" i="57"/>
  <c r="U41" i="57"/>
  <c r="U39" i="57"/>
  <c r="BQ39" i="57" s="1"/>
  <c r="BN43" i="57"/>
  <c r="BO43" i="57"/>
  <c r="BO39" i="57"/>
  <c r="AD43" i="57"/>
  <c r="BZ40" i="57"/>
  <c r="AM41" i="57"/>
  <c r="BU43" i="57"/>
  <c r="CA43" i="57" s="1"/>
  <c r="AD41" i="57"/>
  <c r="BT39" i="57"/>
  <c r="BO42" i="57"/>
  <c r="BE41" i="57"/>
  <c r="U41" i="56"/>
  <c r="U39" i="56"/>
  <c r="BN43" i="56"/>
  <c r="BO43" i="56"/>
  <c r="BV40" i="56"/>
  <c r="AD41" i="56"/>
  <c r="BX42" i="56"/>
  <c r="L40" i="56"/>
  <c r="AV40" i="56"/>
  <c r="BW40" i="56"/>
  <c r="BO41" i="56"/>
  <c r="BY42" i="56"/>
  <c r="AD43" i="56"/>
  <c r="BE41" i="56"/>
  <c r="BO39" i="56"/>
  <c r="BT43" i="56"/>
  <c r="BZ40" i="56"/>
  <c r="BU43" i="56"/>
  <c r="AM39" i="56"/>
  <c r="AV43" i="56"/>
  <c r="BO42" i="56"/>
  <c r="BX36" i="59"/>
  <c r="BY33" i="57"/>
  <c r="BW33" i="60"/>
  <c r="AL33" i="60"/>
  <c r="AM33" i="60" s="1"/>
  <c r="BW32" i="56"/>
  <c r="BO32" i="56"/>
  <c r="BD28" i="57"/>
  <c r="BE28" i="57" s="1"/>
  <c r="BD33" i="57"/>
  <c r="BE33" i="57" s="1"/>
  <c r="U30" i="58"/>
  <c r="BU30" i="58"/>
  <c r="AO95" i="61" a="1"/>
  <c r="AO95" i="61" s="1"/>
  <c r="BM30" i="57"/>
  <c r="BN30" i="57" s="1"/>
  <c r="BZ30" i="57"/>
  <c r="BZ28" i="59"/>
  <c r="BM28" i="59"/>
  <c r="BN28" i="59" s="1"/>
  <c r="BX29" i="59"/>
  <c r="AU29" i="59"/>
  <c r="AV29" i="59" s="1"/>
  <c r="K35" i="59"/>
  <c r="BT35" i="59"/>
  <c r="BU36" i="60"/>
  <c r="K28" i="57"/>
  <c r="L28" i="57" s="1"/>
  <c r="BD34" i="57"/>
  <c r="BE34" i="57" s="1"/>
  <c r="BW27" i="58"/>
  <c r="BW35" i="58"/>
  <c r="BY32" i="62"/>
  <c r="BD32" i="62"/>
  <c r="BE32" i="62" s="1"/>
  <c r="BV32" i="64"/>
  <c r="AC32" i="64"/>
  <c r="AD32" i="64" s="1"/>
  <c r="BN31" i="56"/>
  <c r="BZ31" i="56"/>
  <c r="AL27" i="58"/>
  <c r="AM27" i="58" s="1"/>
  <c r="BD31" i="58"/>
  <c r="BE31" i="58" s="1"/>
  <c r="AL35" i="58"/>
  <c r="AM35" i="58" s="1"/>
  <c r="K28" i="59"/>
  <c r="L28" i="59" s="1"/>
  <c r="BV27" i="60"/>
  <c r="AC27" i="60"/>
  <c r="AD27" i="60" s="1"/>
  <c r="BM34" i="58"/>
  <c r="BN34" i="58" s="1"/>
  <c r="BZ34" i="58"/>
  <c r="BM31" i="58"/>
  <c r="BN31" i="58" s="1"/>
  <c r="AL29" i="62"/>
  <c r="AM29" i="62" s="1"/>
  <c r="BW29" i="62"/>
  <c r="W95" i="64" a="1"/>
  <c r="W95" i="64" s="1"/>
  <c r="BM29" i="57"/>
  <c r="BN29" i="57" s="1"/>
  <c r="BZ29" i="57"/>
  <c r="BV36" i="57"/>
  <c r="T29" i="61"/>
  <c r="U29" i="61" s="1"/>
  <c r="BT27" i="62"/>
  <c r="BZ29" i="63"/>
  <c r="BM29" i="63"/>
  <c r="BN29" i="63" s="1"/>
  <c r="BV31" i="57"/>
  <c r="AC31" i="57"/>
  <c r="AD31" i="57" s="1"/>
  <c r="AU36" i="59"/>
  <c r="AV36" i="59" s="1"/>
  <c r="AX95" i="57" a="1"/>
  <c r="AX95" i="57" s="1"/>
  <c r="BD30" i="60"/>
  <c r="BE30" i="60" s="1"/>
  <c r="BD33" i="56"/>
  <c r="BE33" i="56" s="1"/>
  <c r="T34" i="57"/>
  <c r="U34" i="57" s="1"/>
  <c r="T31" i="58"/>
  <c r="U31" i="58" s="1"/>
  <c r="T34" i="58"/>
  <c r="U34" i="58" s="1"/>
  <c r="BD34" i="60"/>
  <c r="BE34" i="60" s="1"/>
  <c r="K27" i="62"/>
  <c r="L27" i="62" s="1"/>
  <c r="BD27" i="64"/>
  <c r="BE27" i="64" s="1"/>
  <c r="BY35" i="56"/>
  <c r="BE35" i="56"/>
  <c r="AV30" i="56"/>
  <c r="BX30" i="56"/>
  <c r="BO33" i="56"/>
  <c r="K33" i="56"/>
  <c r="L33" i="56" s="1"/>
  <c r="BX32" i="56"/>
  <c r="AU32" i="56"/>
  <c r="AV32" i="56" s="1"/>
  <c r="BX28" i="56"/>
  <c r="AU28" i="56"/>
  <c r="AV28" i="56" s="1"/>
  <c r="BZ33" i="56"/>
  <c r="BM33" i="56"/>
  <c r="BN33" i="56" s="1"/>
  <c r="BX28" i="60"/>
  <c r="CA28" i="60" s="1"/>
  <c r="AV28" i="60"/>
  <c r="BX31" i="63"/>
  <c r="BO34" i="63"/>
  <c r="BX31" i="56"/>
  <c r="BY35" i="57"/>
  <c r="BY36" i="57"/>
  <c r="BD28" i="60"/>
  <c r="BE28" i="60" s="1"/>
  <c r="BW31" i="60"/>
  <c r="AL31" i="60"/>
  <c r="AM31" i="60" s="1"/>
  <c r="K29" i="63"/>
  <c r="L29" i="63" s="1"/>
  <c r="BO29" i="63"/>
  <c r="AU31" i="63"/>
  <c r="AV31" i="63" s="1"/>
  <c r="BD31" i="64"/>
  <c r="BE31" i="64" s="1"/>
  <c r="BW30" i="57"/>
  <c r="BU35" i="59"/>
  <c r="BW27" i="60"/>
  <c r="AL27" i="60"/>
  <c r="AM27" i="60" s="1"/>
  <c r="E22" i="37" a="1"/>
  <c r="E22" i="37" s="1"/>
  <c r="AU27" i="58"/>
  <c r="AV27" i="58" s="1"/>
  <c r="BD28" i="58"/>
  <c r="BE28" i="58" s="1"/>
  <c r="T29" i="58"/>
  <c r="U29" i="58" s="1"/>
  <c r="BU36" i="58"/>
  <c r="T36" i="58"/>
  <c r="U36" i="58" s="1"/>
  <c r="K31" i="59"/>
  <c r="L31" i="59" s="1"/>
  <c r="BX34" i="59"/>
  <c r="AV34" i="59"/>
  <c r="T35" i="59"/>
  <c r="U35" i="59" s="1"/>
  <c r="AU29" i="60"/>
  <c r="AV29" i="60" s="1"/>
  <c r="BZ32" i="60"/>
  <c r="AU33" i="60"/>
  <c r="AV33" i="60" s="1"/>
  <c r="BU34" i="60"/>
  <c r="T34" i="60"/>
  <c r="U34" i="60" s="1"/>
  <c r="BD28" i="61"/>
  <c r="BE28" i="61" s="1"/>
  <c r="BD31" i="61"/>
  <c r="BE31" i="61" s="1"/>
  <c r="BW31" i="58"/>
  <c r="BW34" i="58"/>
  <c r="BY36" i="62"/>
  <c r="AO95" i="64" a="1"/>
  <c r="AO95" i="64" s="1"/>
  <c r="AL29" i="56"/>
  <c r="AM29" i="56" s="1"/>
  <c r="BM30" i="56"/>
  <c r="BN30" i="56" s="1"/>
  <c r="BN27" i="57"/>
  <c r="AC33" i="57"/>
  <c r="AD33" i="57" s="1"/>
  <c r="U28" i="58"/>
  <c r="AU32" i="58"/>
  <c r="AV32" i="58" s="1"/>
  <c r="AL34" i="58"/>
  <c r="AM34" i="58" s="1"/>
  <c r="BU31" i="59"/>
  <c r="T31" i="59"/>
  <c r="U31" i="59" s="1"/>
  <c r="BD32" i="59"/>
  <c r="BE32" i="59" s="1"/>
  <c r="AU27" i="60"/>
  <c r="AV27" i="60" s="1"/>
  <c r="BV30" i="60"/>
  <c r="CA30" i="60" s="1"/>
  <c r="AD30" i="60"/>
  <c r="BD35" i="60"/>
  <c r="BE35" i="60" s="1"/>
  <c r="AL36" i="60"/>
  <c r="AM36" i="60" s="1"/>
  <c r="AL34" i="62"/>
  <c r="AM34" i="62" s="1"/>
  <c r="BD36" i="62"/>
  <c r="BE36" i="62" s="1"/>
  <c r="AL28" i="63"/>
  <c r="AM28" i="63" s="1"/>
  <c r="BX33" i="63"/>
  <c r="AU33" i="63"/>
  <c r="AV33" i="63" s="1"/>
  <c r="BM32" i="64"/>
  <c r="BN32" i="64" s="1"/>
  <c r="BZ32" i="64"/>
  <c r="BM32" i="56"/>
  <c r="BN32" i="56" s="1"/>
  <c r="BW33" i="57"/>
  <c r="AL30" i="58"/>
  <c r="AM30" i="58" s="1"/>
  <c r="T33" i="58"/>
  <c r="U33" i="58" s="1"/>
  <c r="U29" i="59"/>
  <c r="BD34" i="59"/>
  <c r="BE34" i="59" s="1"/>
  <c r="BM35" i="60"/>
  <c r="BN35" i="60" s="1"/>
  <c r="BZ35" i="60"/>
  <c r="BX36" i="60"/>
  <c r="AU36" i="60"/>
  <c r="AV36" i="60" s="1"/>
  <c r="BD32" i="61"/>
  <c r="BE32" i="61" s="1"/>
  <c r="AL31" i="62"/>
  <c r="AM31" i="62" s="1"/>
  <c r="BV30" i="63"/>
  <c r="AD30" i="63"/>
  <c r="BO31" i="57"/>
  <c r="BU28" i="58"/>
  <c r="BZ29" i="58"/>
  <c r="BU35" i="61"/>
  <c r="BM27" i="63"/>
  <c r="BN27" i="63" s="1"/>
  <c r="BZ27" i="63"/>
  <c r="AC30" i="56"/>
  <c r="AD30" i="56" s="1"/>
  <c r="AL28" i="57"/>
  <c r="AM28" i="57" s="1"/>
  <c r="AU29" i="57"/>
  <c r="AV29" i="57" s="1"/>
  <c r="K31" i="57"/>
  <c r="L31" i="57" s="1"/>
  <c r="BZ33" i="57"/>
  <c r="AC28" i="58"/>
  <c r="AD28" i="58" s="1"/>
  <c r="BD32" i="58"/>
  <c r="BE32" i="58" s="1"/>
  <c r="K27" i="59"/>
  <c r="L27" i="59" s="1"/>
  <c r="BM27" i="59"/>
  <c r="BN27" i="59" s="1"/>
  <c r="K32" i="59"/>
  <c r="L32" i="59" s="1"/>
  <c r="T36" i="59"/>
  <c r="U36" i="59" s="1"/>
  <c r="BU36" i="59"/>
  <c r="BZ29" i="60"/>
  <c r="CA29" i="60" s="1"/>
  <c r="BZ31" i="60"/>
  <c r="BM31" i="60"/>
  <c r="BN31" i="60" s="1"/>
  <c r="AL32" i="60"/>
  <c r="AM32" i="60" s="1"/>
  <c r="T35" i="61"/>
  <c r="U35" i="61" s="1"/>
  <c r="BD27" i="62"/>
  <c r="BE27" i="62" s="1"/>
  <c r="BO27" i="57"/>
  <c r="AU27" i="56"/>
  <c r="AV27" i="56" s="1"/>
  <c r="AV31" i="56"/>
  <c r="BZ28" i="57"/>
  <c r="CA28" i="57" s="1"/>
  <c r="BY28" i="56"/>
  <c r="BZ27" i="57"/>
  <c r="BO30" i="57"/>
  <c r="BZ32" i="57"/>
  <c r="AU30" i="58"/>
  <c r="AV30" i="58" s="1"/>
  <c r="AU31" i="58"/>
  <c r="AV31" i="58" s="1"/>
  <c r="BT30" i="59"/>
  <c r="K30" i="59"/>
  <c r="L30" i="59" s="1"/>
  <c r="AU33" i="59"/>
  <c r="AV33" i="59" s="1"/>
  <c r="K34" i="59"/>
  <c r="L34" i="59" s="1"/>
  <c r="BM29" i="60"/>
  <c r="BN29" i="60" s="1"/>
  <c r="BX34" i="60"/>
  <c r="BZ32" i="61"/>
  <c r="BM32" i="61"/>
  <c r="BN32" i="61" s="1"/>
  <c r="BT36" i="62"/>
  <c r="K36" i="62"/>
  <c r="L36" i="62" s="1"/>
  <c r="BO27" i="63"/>
  <c r="AM31" i="58"/>
  <c r="BO36" i="56"/>
  <c r="K30" i="57"/>
  <c r="L30" i="57" s="1"/>
  <c r="T27" i="58"/>
  <c r="U27" i="58" s="1"/>
  <c r="BU27" i="58"/>
  <c r="AM33" i="58"/>
  <c r="BW33" i="58"/>
  <c r="AU36" i="58"/>
  <c r="AV36" i="58" s="1"/>
  <c r="BU27" i="59"/>
  <c r="T27" i="59"/>
  <c r="U27" i="59" s="1"/>
  <c r="T32" i="59"/>
  <c r="U32" i="59" s="1"/>
  <c r="BU32" i="59"/>
  <c r="W95" i="60" a="1"/>
  <c r="W95" i="60" s="1"/>
  <c r="AL28" i="60"/>
  <c r="AM28" i="60" s="1"/>
  <c r="AU34" i="60"/>
  <c r="AV34" i="60" s="1"/>
  <c r="BV35" i="60"/>
  <c r="AD35" i="60"/>
  <c r="BM29" i="61"/>
  <c r="BN29" i="61" s="1"/>
  <c r="BZ29" i="61"/>
  <c r="AU30" i="61"/>
  <c r="AV30" i="61" s="1"/>
  <c r="K30" i="62"/>
  <c r="L30" i="62" s="1"/>
  <c r="BT30" i="62"/>
  <c r="BV36" i="63"/>
  <c r="AC36" i="63"/>
  <c r="AD36" i="63" s="1"/>
  <c r="AL36" i="56"/>
  <c r="AM36" i="56" s="1"/>
  <c r="BO28" i="56"/>
  <c r="AU33" i="57"/>
  <c r="AV33" i="57" s="1"/>
  <c r="BZ28" i="58"/>
  <c r="BX27" i="61"/>
  <c r="AU27" i="61"/>
  <c r="AV27" i="61" s="1"/>
  <c r="U32" i="61"/>
  <c r="BU32" i="61"/>
  <c r="U33" i="62"/>
  <c r="BD29" i="63"/>
  <c r="BE29" i="63" s="1"/>
  <c r="T32" i="64"/>
  <c r="U32" i="64" s="1"/>
  <c r="U28" i="59"/>
  <c r="N95" i="60" a="1"/>
  <c r="N95" i="60" s="1"/>
  <c r="BY32" i="60"/>
  <c r="U31" i="61"/>
  <c r="BW30" i="62"/>
  <c r="BX32" i="63"/>
  <c r="BY32" i="64"/>
  <c r="U34" i="64"/>
  <c r="BO27" i="64"/>
  <c r="BO29" i="64"/>
  <c r="T28" i="61"/>
  <c r="U28" i="61" s="1"/>
  <c r="BD30" i="61"/>
  <c r="BE30" i="61" s="1"/>
  <c r="BM31" i="61"/>
  <c r="BN31" i="61" s="1"/>
  <c r="BD34" i="61"/>
  <c r="BE34" i="61" s="1"/>
  <c r="AC33" i="62"/>
  <c r="AD33" i="62" s="1"/>
  <c r="AU28" i="63"/>
  <c r="AV28" i="63" s="1"/>
  <c r="BD31" i="63"/>
  <c r="BE31" i="63" s="1"/>
  <c r="BO35" i="63"/>
  <c r="BU36" i="64"/>
  <c r="BD27" i="61"/>
  <c r="BE27" i="61" s="1"/>
  <c r="AC31" i="61"/>
  <c r="AD31" i="61" s="1"/>
  <c r="AU36" i="61"/>
  <c r="AV36" i="61" s="1"/>
  <c r="L29" i="62"/>
  <c r="L35" i="62"/>
  <c r="T36" i="62"/>
  <c r="U36" i="62" s="1"/>
  <c r="AC29" i="63"/>
  <c r="AD29" i="63" s="1"/>
  <c r="T29" i="64"/>
  <c r="U29" i="64" s="1"/>
  <c r="BN29" i="64"/>
  <c r="AU29" i="61"/>
  <c r="AV29" i="61" s="1"/>
  <c r="BM30" i="61"/>
  <c r="BN30" i="61" s="1"/>
  <c r="AU33" i="61"/>
  <c r="AV33" i="61" s="1"/>
  <c r="BU36" i="62"/>
  <c r="BD28" i="63"/>
  <c r="BE28" i="63" s="1"/>
  <c r="BO33" i="63"/>
  <c r="T31" i="64"/>
  <c r="U31" i="64" s="1"/>
  <c r="U34" i="59"/>
  <c r="BM28" i="60"/>
  <c r="BN28" i="60" s="1"/>
  <c r="AC29" i="60"/>
  <c r="AD29" i="60" s="1"/>
  <c r="AU32" i="60"/>
  <c r="AV32" i="60" s="1"/>
  <c r="BD33" i="60"/>
  <c r="BE33" i="60" s="1"/>
  <c r="U30" i="61"/>
  <c r="T34" i="61"/>
  <c r="U34" i="61" s="1"/>
  <c r="BU34" i="61"/>
  <c r="AL33" i="62"/>
  <c r="AM33" i="62" s="1"/>
  <c r="BD34" i="62"/>
  <c r="BE34" i="62" s="1"/>
  <c r="U35" i="62"/>
  <c r="AL27" i="63"/>
  <c r="AM27" i="63" s="1"/>
  <c r="AU30" i="63"/>
  <c r="AV30" i="63" s="1"/>
  <c r="K33" i="63"/>
  <c r="L33" i="63" s="1"/>
  <c r="AU36" i="63"/>
  <c r="AV36" i="63" s="1"/>
  <c r="BZ31" i="64"/>
  <c r="BZ36" i="64"/>
  <c r="T28" i="60"/>
  <c r="U28" i="60" s="1"/>
  <c r="AC35" i="63"/>
  <c r="AD35" i="63" s="1"/>
  <c r="BZ35" i="63"/>
  <c r="AC29" i="64"/>
  <c r="AD29" i="64" s="1"/>
  <c r="U33" i="64"/>
  <c r="AC36" i="58"/>
  <c r="AD36" i="58" s="1"/>
  <c r="AC27" i="59"/>
  <c r="AD27" i="59" s="1"/>
  <c r="T30" i="59"/>
  <c r="AU32" i="59"/>
  <c r="AV32" i="59" s="1"/>
  <c r="AL30" i="60"/>
  <c r="AM30" i="60" s="1"/>
  <c r="AU31" i="60"/>
  <c r="AV31" i="60" s="1"/>
  <c r="AC34" i="60"/>
  <c r="AD34" i="60" s="1"/>
  <c r="AL35" i="60"/>
  <c r="AM35" i="60" s="1"/>
  <c r="T27" i="61"/>
  <c r="U27" i="61" s="1"/>
  <c r="BU30" i="61"/>
  <c r="AU32" i="61"/>
  <c r="AV32" i="61" s="1"/>
  <c r="AU28" i="59"/>
  <c r="AV28" i="59" s="1"/>
  <c r="BZ34" i="60"/>
  <c r="BU27" i="61"/>
  <c r="K28" i="62"/>
  <c r="L28" i="62" s="1"/>
  <c r="BU35" i="62"/>
  <c r="AL36" i="62"/>
  <c r="AM36" i="62" s="1"/>
  <c r="BX28" i="63"/>
  <c r="AL27" i="64"/>
  <c r="AM27" i="64" s="1"/>
  <c r="BU34" i="59"/>
  <c r="AU35" i="59"/>
  <c r="AV35" i="59" s="1"/>
  <c r="AL29" i="60"/>
  <c r="AM29" i="60" s="1"/>
  <c r="AU28" i="61"/>
  <c r="AV28" i="61" s="1"/>
  <c r="U33" i="61"/>
  <c r="T36" i="61"/>
  <c r="U36" i="61" s="1"/>
  <c r="U34" i="62"/>
  <c r="AC35" i="62"/>
  <c r="AD35" i="62" s="1"/>
  <c r="AU27" i="63"/>
  <c r="AV27" i="63" s="1"/>
  <c r="AU29" i="63"/>
  <c r="AV29" i="63" s="1"/>
  <c r="AL35" i="63"/>
  <c r="AM35" i="63" s="1"/>
  <c r="T35" i="64"/>
  <c r="U35" i="64" s="1"/>
  <c r="BU35" i="64"/>
  <c r="BP16" i="37"/>
  <c r="BP17" i="37"/>
  <c r="BP18" i="37"/>
  <c r="BG22" i="37" a="1"/>
  <c r="BG22" i="37" s="1"/>
  <c r="L99" i="64"/>
  <c r="K99" i="64" s="1"/>
  <c r="U99" i="64"/>
  <c r="T99" i="64" s="1"/>
  <c r="BE99" i="64"/>
  <c r="BD99" i="64" s="1"/>
  <c r="BN99" i="64"/>
  <c r="BM99" i="64" s="1"/>
  <c r="AX95" i="64" a="1"/>
  <c r="AX95" i="64" s="1"/>
  <c r="AC34" i="64"/>
  <c r="AD34" i="64" s="1"/>
  <c r="K27" i="64"/>
  <c r="L27" i="64" s="1"/>
  <c r="K29" i="64"/>
  <c r="L29" i="64" s="1"/>
  <c r="BT30" i="64"/>
  <c r="BW70" i="64"/>
  <c r="AK86" i="64"/>
  <c r="BP71" i="64"/>
  <c r="BU74" i="64"/>
  <c r="BP74" i="64"/>
  <c r="K30" i="64"/>
  <c r="BX70" i="64"/>
  <c r="AT86" i="64"/>
  <c r="BT73" i="64"/>
  <c r="CA73" i="64" s="1"/>
  <c r="BP73" i="64"/>
  <c r="BT31" i="64"/>
  <c r="CA67" i="64"/>
  <c r="BY70" i="64"/>
  <c r="BC86" i="64"/>
  <c r="CA71" i="64"/>
  <c r="CA84" i="64"/>
  <c r="K31" i="64"/>
  <c r="BZ33" i="64"/>
  <c r="BZ34" i="64"/>
  <c r="BZ70" i="64"/>
  <c r="BL86" i="64"/>
  <c r="BT32" i="64"/>
  <c r="AC27" i="64"/>
  <c r="AD27" i="64" s="1"/>
  <c r="BN27" i="64"/>
  <c r="AC28" i="64"/>
  <c r="AD28" i="64" s="1"/>
  <c r="BN28" i="64"/>
  <c r="K32" i="64"/>
  <c r="L32" i="64" s="1"/>
  <c r="CA61" i="64"/>
  <c r="CA69" i="64"/>
  <c r="J91" i="64"/>
  <c r="BT72" i="64"/>
  <c r="CA72" i="64" s="1"/>
  <c r="BP72" i="64"/>
  <c r="J92" i="64"/>
  <c r="S90" i="64"/>
  <c r="AB90" i="64" s="1"/>
  <c r="BO28" i="64"/>
  <c r="BT33" i="64"/>
  <c r="BP70" i="64"/>
  <c r="AC30" i="64"/>
  <c r="AD30" i="64" s="1"/>
  <c r="BN30" i="64"/>
  <c r="K33" i="64"/>
  <c r="BT36" i="64"/>
  <c r="BO36" i="64"/>
  <c r="K36" i="64"/>
  <c r="CA74" i="64"/>
  <c r="BT29" i="64"/>
  <c r="BO30" i="64"/>
  <c r="BT34" i="64"/>
  <c r="BO34" i="64"/>
  <c r="BT35" i="64"/>
  <c r="BO35" i="64"/>
  <c r="K35" i="64"/>
  <c r="BT28" i="64"/>
  <c r="L28" i="64"/>
  <c r="AC31" i="64"/>
  <c r="AD31" i="64" s="1"/>
  <c r="BN31" i="64"/>
  <c r="K34" i="64"/>
  <c r="CA55" i="64"/>
  <c r="CA58" i="64"/>
  <c r="BZ27" i="64"/>
  <c r="BZ28" i="64"/>
  <c r="BO31" i="64"/>
  <c r="BZ29" i="64"/>
  <c r="BO32" i="64"/>
  <c r="BN36" i="64"/>
  <c r="CA49" i="64"/>
  <c r="BT27" i="64"/>
  <c r="BZ30" i="64"/>
  <c r="AC33" i="64"/>
  <c r="AD33" i="64" s="1"/>
  <c r="BN33" i="64"/>
  <c r="BN35" i="64"/>
  <c r="AC36" i="64"/>
  <c r="AD36" i="64" s="1"/>
  <c r="S89" i="64"/>
  <c r="S86" i="64"/>
  <c r="BG95" i="64" a="1"/>
  <c r="BG95" i="64" s="1"/>
  <c r="AU27" i="64"/>
  <c r="AV27" i="64" s="1"/>
  <c r="AU28" i="64"/>
  <c r="AV28" i="64" s="1"/>
  <c r="AU29" i="64"/>
  <c r="AV29" i="64" s="1"/>
  <c r="AU30" i="64"/>
  <c r="AV30" i="64" s="1"/>
  <c r="AU31" i="64"/>
  <c r="AV31" i="64" s="1"/>
  <c r="AU32" i="64"/>
  <c r="AV32" i="64" s="1"/>
  <c r="AU33" i="64"/>
  <c r="AV33" i="64" s="1"/>
  <c r="AU34" i="64"/>
  <c r="AV34" i="64" s="1"/>
  <c r="AU35" i="64"/>
  <c r="AV35" i="64" s="1"/>
  <c r="AU36" i="64"/>
  <c r="AV36" i="64" s="1"/>
  <c r="T27" i="64"/>
  <c r="U27" i="64" s="1"/>
  <c r="BU27" i="64"/>
  <c r="T28" i="64"/>
  <c r="U28" i="64" s="1"/>
  <c r="BU28" i="64"/>
  <c r="BU29" i="64"/>
  <c r="E95" i="64" a="1"/>
  <c r="E95" i="64" s="1"/>
  <c r="S93" i="64"/>
  <c r="L99" i="62"/>
  <c r="K99" i="62" s="1"/>
  <c r="L99" i="63"/>
  <c r="K99" i="63" s="1"/>
  <c r="U99" i="63"/>
  <c r="T99" i="63" s="1"/>
  <c r="BE99" i="63"/>
  <c r="BD99" i="63" s="1"/>
  <c r="BN99" i="63"/>
  <c r="BM99" i="63" s="1"/>
  <c r="AO95" i="63" a="1"/>
  <c r="AO95" i="63" s="1"/>
  <c r="BZ70" i="63"/>
  <c r="BL86" i="63"/>
  <c r="AL30" i="63"/>
  <c r="AM30" i="63" s="1"/>
  <c r="BM32" i="63"/>
  <c r="BN32" i="63" s="1"/>
  <c r="AC33" i="63"/>
  <c r="AD33" i="63" s="1"/>
  <c r="AL31" i="63"/>
  <c r="AM31" i="63" s="1"/>
  <c r="BZ31" i="63"/>
  <c r="AL32" i="63"/>
  <c r="AM32" i="63" s="1"/>
  <c r="BM34" i="63"/>
  <c r="BN34" i="63" s="1"/>
  <c r="BT74" i="63"/>
  <c r="CA74" i="63" s="1"/>
  <c r="J93" i="63"/>
  <c r="BP74" i="63"/>
  <c r="K27" i="63"/>
  <c r="L27" i="63" s="1"/>
  <c r="K35" i="63"/>
  <c r="L35" i="63" s="1"/>
  <c r="AX95" i="63" a="1"/>
  <c r="AX95" i="63" s="1"/>
  <c r="BO32" i="63"/>
  <c r="AC34" i="63"/>
  <c r="AD34" i="63" s="1"/>
  <c r="BT30" i="63"/>
  <c r="BT36" i="63"/>
  <c r="L36" i="63"/>
  <c r="BM33" i="63"/>
  <c r="BN33" i="63" s="1"/>
  <c r="BT29" i="63"/>
  <c r="K30" i="63"/>
  <c r="L30" i="63" s="1"/>
  <c r="AL33" i="63"/>
  <c r="AM33" i="63" s="1"/>
  <c r="CA54" i="63"/>
  <c r="S89" i="63"/>
  <c r="AF95" i="63" a="1"/>
  <c r="AF95" i="63" s="1"/>
  <c r="BT31" i="63"/>
  <c r="BT73" i="63"/>
  <c r="CA73" i="63" s="1"/>
  <c r="BP73" i="63"/>
  <c r="J91" i="63"/>
  <c r="BT72" i="63"/>
  <c r="CA72" i="63" s="1"/>
  <c r="BP72" i="63"/>
  <c r="BM31" i="63"/>
  <c r="BN31" i="63" s="1"/>
  <c r="BM28" i="63"/>
  <c r="BN28" i="63" s="1"/>
  <c r="K31" i="63"/>
  <c r="L31" i="63" s="1"/>
  <c r="AL34" i="63"/>
  <c r="AM34" i="63" s="1"/>
  <c r="BM36" i="63"/>
  <c r="BN36" i="63" s="1"/>
  <c r="AC31" i="63"/>
  <c r="AD31" i="63" s="1"/>
  <c r="BT34" i="63"/>
  <c r="BT27" i="63"/>
  <c r="AC32" i="63"/>
  <c r="AD32" i="63" s="1"/>
  <c r="BT35" i="63"/>
  <c r="BO31" i="63"/>
  <c r="BT28" i="63"/>
  <c r="L28" i="63"/>
  <c r="S92" i="63"/>
  <c r="AB92" i="63" s="1"/>
  <c r="BT32" i="63"/>
  <c r="L32" i="63"/>
  <c r="BP71" i="63"/>
  <c r="CA84" i="63"/>
  <c r="AL29" i="63"/>
  <c r="AM29" i="63" s="1"/>
  <c r="BO28" i="63"/>
  <c r="BO36" i="63"/>
  <c r="BX70" i="63"/>
  <c r="AT86" i="63"/>
  <c r="J86" i="63"/>
  <c r="S90" i="63"/>
  <c r="W95" i="63" a="1"/>
  <c r="W95" i="63" s="1"/>
  <c r="BP70" i="63"/>
  <c r="K34" i="63"/>
  <c r="L34" i="63" s="1"/>
  <c r="BT33" i="63"/>
  <c r="BY70" i="63"/>
  <c r="BC86" i="63"/>
  <c r="S86" i="63"/>
  <c r="BG95" i="63" a="1"/>
  <c r="BG95" i="63" s="1"/>
  <c r="T27" i="63"/>
  <c r="U27" i="63" s="1"/>
  <c r="BU27" i="63"/>
  <c r="T28" i="63"/>
  <c r="U28" i="63" s="1"/>
  <c r="BU28" i="63"/>
  <c r="T29" i="63"/>
  <c r="U29" i="63" s="1"/>
  <c r="BU29" i="63"/>
  <c r="T30" i="63"/>
  <c r="U30" i="63" s="1"/>
  <c r="BU30" i="63"/>
  <c r="T31" i="63"/>
  <c r="U31" i="63" s="1"/>
  <c r="BU31" i="63"/>
  <c r="T32" i="63"/>
  <c r="BU32" i="63"/>
  <c r="T33" i="63"/>
  <c r="U33" i="63" s="1"/>
  <c r="BU33" i="63"/>
  <c r="T34" i="63"/>
  <c r="U34" i="63" s="1"/>
  <c r="BU34" i="63"/>
  <c r="T35" i="63"/>
  <c r="U35" i="63" s="1"/>
  <c r="BU35" i="63"/>
  <c r="T36" i="63"/>
  <c r="U36" i="63" s="1"/>
  <c r="BU36" i="63"/>
  <c r="E95" i="63" a="1"/>
  <c r="E95" i="63" s="1"/>
  <c r="U99" i="62"/>
  <c r="T99" i="62" s="1"/>
  <c r="BE99" i="62"/>
  <c r="BD99" i="62" s="1"/>
  <c r="BN99" i="62"/>
  <c r="BM99" i="62" s="1"/>
  <c r="BX70" i="62"/>
  <c r="AT86" i="62"/>
  <c r="BT73" i="62"/>
  <c r="CA73" i="62" s="1"/>
  <c r="BP73" i="62"/>
  <c r="AC34" i="62"/>
  <c r="BM34" i="62"/>
  <c r="BN34" i="62" s="1"/>
  <c r="BP70" i="62"/>
  <c r="CA61" i="62"/>
  <c r="BM33" i="62"/>
  <c r="BN33" i="62" s="1"/>
  <c r="BY70" i="62"/>
  <c r="BC86" i="62"/>
  <c r="BZ70" i="62"/>
  <c r="BL86" i="62"/>
  <c r="J92" i="62"/>
  <c r="J91" i="62"/>
  <c r="BT72" i="62"/>
  <c r="CA72" i="62" s="1"/>
  <c r="BP72" i="62"/>
  <c r="CA79" i="62"/>
  <c r="AX95" i="62" a="1"/>
  <c r="AX95" i="62" s="1"/>
  <c r="BZ33" i="62"/>
  <c r="BM35" i="62"/>
  <c r="BN35" i="62" s="1"/>
  <c r="CA55" i="62"/>
  <c r="CA58" i="62"/>
  <c r="BP71" i="62"/>
  <c r="W95" i="62" a="1"/>
  <c r="W95" i="62" s="1"/>
  <c r="AF95" i="62" a="1"/>
  <c r="AF95" i="62" s="1"/>
  <c r="AC36" i="62"/>
  <c r="AD36" i="62" s="1"/>
  <c r="BM36" i="62"/>
  <c r="BN36" i="62" s="1"/>
  <c r="BM27" i="62"/>
  <c r="BN27" i="62" s="1"/>
  <c r="BM28" i="62"/>
  <c r="BN28" i="62" s="1"/>
  <c r="BM29" i="62"/>
  <c r="BN29" i="62" s="1"/>
  <c r="BM30" i="62"/>
  <c r="BN30" i="62" s="1"/>
  <c r="CA49" i="62"/>
  <c r="AO95" i="62" a="1"/>
  <c r="AO95" i="62" s="1"/>
  <c r="BG95" i="62" a="1"/>
  <c r="BG95" i="62" s="1"/>
  <c r="E95" i="62" a="1"/>
  <c r="E95" i="62" s="1"/>
  <c r="S89" i="62"/>
  <c r="AC27" i="62"/>
  <c r="AD27" i="62" s="1"/>
  <c r="AC28" i="62"/>
  <c r="AD28" i="62" s="1"/>
  <c r="AC29" i="62"/>
  <c r="AD29" i="62" s="1"/>
  <c r="AC30" i="62"/>
  <c r="AD30" i="62" s="1"/>
  <c r="AC31" i="62"/>
  <c r="AD31" i="62" s="1"/>
  <c r="BM31" i="62"/>
  <c r="BN31" i="62" s="1"/>
  <c r="BM32" i="62"/>
  <c r="BN32" i="62" s="1"/>
  <c r="BZ35" i="62"/>
  <c r="S86" i="62"/>
  <c r="CA51" i="62"/>
  <c r="S90" i="62"/>
  <c r="AB90" i="62" s="1"/>
  <c r="AC32" i="62"/>
  <c r="AD32" i="62" s="1"/>
  <c r="BW70" i="62"/>
  <c r="AK86" i="62"/>
  <c r="BT70" i="62"/>
  <c r="BO27" i="62"/>
  <c r="BO28" i="62"/>
  <c r="BO29" i="62"/>
  <c r="BO30" i="62"/>
  <c r="BO31" i="62"/>
  <c r="BO32" i="62"/>
  <c r="BO33" i="62"/>
  <c r="BO34" i="62"/>
  <c r="BO35" i="62"/>
  <c r="BO36" i="62"/>
  <c r="AU27" i="62"/>
  <c r="AV27" i="62" s="1"/>
  <c r="AU28" i="62"/>
  <c r="AV28" i="62" s="1"/>
  <c r="AU29" i="62"/>
  <c r="AV29" i="62" s="1"/>
  <c r="AU30" i="62"/>
  <c r="AV30" i="62" s="1"/>
  <c r="AU31" i="62"/>
  <c r="AV31" i="62" s="1"/>
  <c r="AU32" i="62"/>
  <c r="AV32" i="62" s="1"/>
  <c r="AU33" i="62"/>
  <c r="AU34" i="62"/>
  <c r="AV34" i="62" s="1"/>
  <c r="AU35" i="62"/>
  <c r="AV35" i="62" s="1"/>
  <c r="AU36" i="62"/>
  <c r="AV36" i="62" s="1"/>
  <c r="T27" i="62"/>
  <c r="U27" i="62" s="1"/>
  <c r="BU27" i="62"/>
  <c r="T28" i="62"/>
  <c r="BU28" i="62"/>
  <c r="T29" i="62"/>
  <c r="U29" i="62" s="1"/>
  <c r="BU29" i="62"/>
  <c r="T30" i="62"/>
  <c r="U30" i="62" s="1"/>
  <c r="BU30" i="62"/>
  <c r="T31" i="62"/>
  <c r="U31" i="62" s="1"/>
  <c r="BU31" i="62"/>
  <c r="CA31" i="62" s="1"/>
  <c r="T32" i="62"/>
  <c r="U32" i="62" s="1"/>
  <c r="BU32" i="62"/>
  <c r="BU33" i="62"/>
  <c r="BU34" i="62"/>
  <c r="CA34" i="62" s="1"/>
  <c r="S93" i="62"/>
  <c r="AB93" i="62" s="1"/>
  <c r="L99" i="61"/>
  <c r="K99" i="61" s="1"/>
  <c r="U99" i="61"/>
  <c r="T99" i="61" s="1"/>
  <c r="BE99" i="61"/>
  <c r="BD99" i="61" s="1"/>
  <c r="BN99" i="61"/>
  <c r="BM99" i="61" s="1"/>
  <c r="BW30" i="61"/>
  <c r="AL30" i="61"/>
  <c r="AM30" i="61" s="1"/>
  <c r="BN33" i="61"/>
  <c r="BZ33" i="61"/>
  <c r="BW29" i="61"/>
  <c r="AM29" i="61"/>
  <c r="BT74" i="61"/>
  <c r="CA74" i="61" s="1"/>
  <c r="J93" i="61"/>
  <c r="BP74" i="61"/>
  <c r="BV71" i="61"/>
  <c r="AB86" i="61"/>
  <c r="N95" i="61" a="1"/>
  <c r="N95" i="61" s="1"/>
  <c r="BV34" i="61"/>
  <c r="AC34" i="61"/>
  <c r="AD34" i="61" s="1"/>
  <c r="BM34" i="61"/>
  <c r="BN34" i="61" s="1"/>
  <c r="BZ34" i="61"/>
  <c r="BW34" i="61"/>
  <c r="AL34" i="61"/>
  <c r="AM34" i="61" s="1"/>
  <c r="BW70" i="61"/>
  <c r="AK86" i="61"/>
  <c r="BT29" i="61"/>
  <c r="BO29" i="61"/>
  <c r="K29" i="61"/>
  <c r="L29" i="61" s="1"/>
  <c r="BX70" i="61"/>
  <c r="AT86" i="61"/>
  <c r="BT30" i="61"/>
  <c r="BO30" i="61"/>
  <c r="K30" i="61"/>
  <c r="L30" i="61" s="1"/>
  <c r="BY70" i="61"/>
  <c r="BC86" i="61"/>
  <c r="BW31" i="61"/>
  <c r="AL31" i="61"/>
  <c r="AM31" i="61" s="1"/>
  <c r="BW32" i="61"/>
  <c r="BW36" i="61"/>
  <c r="AL36" i="61"/>
  <c r="AM36" i="61" s="1"/>
  <c r="BT73" i="61"/>
  <c r="CA73" i="61" s="1"/>
  <c r="BP73" i="61"/>
  <c r="BT27" i="61"/>
  <c r="BO27" i="61"/>
  <c r="K27" i="61"/>
  <c r="L27" i="61" s="1"/>
  <c r="AL32" i="61"/>
  <c r="AM32" i="61" s="1"/>
  <c r="BW33" i="61"/>
  <c r="BW35" i="61"/>
  <c r="AL35" i="61"/>
  <c r="AM35" i="61" s="1"/>
  <c r="BT28" i="61"/>
  <c r="BO28" i="61"/>
  <c r="K28" i="61"/>
  <c r="L28" i="61" s="1"/>
  <c r="BT31" i="61"/>
  <c r="BO31" i="61"/>
  <c r="K31" i="61"/>
  <c r="L31" i="61" s="1"/>
  <c r="BZ70" i="61"/>
  <c r="BL86" i="61"/>
  <c r="J91" i="61"/>
  <c r="J94" i="61" s="1"/>
  <c r="BT72" i="61"/>
  <c r="CA72" i="61" s="1"/>
  <c r="BP72" i="61"/>
  <c r="CA81" i="61"/>
  <c r="J92" i="61"/>
  <c r="AL33" i="61"/>
  <c r="AM33" i="61" s="1"/>
  <c r="AX95" i="61" a="1"/>
  <c r="AX95" i="61" s="1"/>
  <c r="BT32" i="61"/>
  <c r="BO32" i="61"/>
  <c r="K32" i="61"/>
  <c r="L32" i="61" s="1"/>
  <c r="BP70" i="61"/>
  <c r="CA76" i="61"/>
  <c r="AC27" i="61"/>
  <c r="AD27" i="61" s="1"/>
  <c r="BT33" i="61"/>
  <c r="BO33" i="61"/>
  <c r="K33" i="61"/>
  <c r="CA61" i="61"/>
  <c r="BG95" i="61" a="1"/>
  <c r="BG95" i="61" s="1"/>
  <c r="AC28" i="61"/>
  <c r="AD28" i="61" s="1"/>
  <c r="CA70" i="61"/>
  <c r="AB90" i="61"/>
  <c r="AK90" i="61" s="1"/>
  <c r="AT90" i="61" s="1"/>
  <c r="BP90" i="61" s="1"/>
  <c r="AC30" i="61"/>
  <c r="AD30" i="61" s="1"/>
  <c r="CA63" i="61"/>
  <c r="BW27" i="61"/>
  <c r="AM27" i="61"/>
  <c r="BN36" i="61"/>
  <c r="CA55" i="61"/>
  <c r="CA58" i="61"/>
  <c r="E95" i="61" a="1"/>
  <c r="E95" i="61" s="1"/>
  <c r="BW28" i="61"/>
  <c r="AM28" i="61"/>
  <c r="BU71" i="61"/>
  <c r="BP71" i="61"/>
  <c r="K34" i="61"/>
  <c r="L34" i="61" s="1"/>
  <c r="BO34" i="61"/>
  <c r="K35" i="61"/>
  <c r="BO35" i="61"/>
  <c r="K36" i="61"/>
  <c r="BO36" i="61"/>
  <c r="S89" i="61"/>
  <c r="AB89" i="61" s="1"/>
  <c r="L99" i="60"/>
  <c r="K99" i="60" s="1"/>
  <c r="U99" i="60"/>
  <c r="T99" i="60" s="1"/>
  <c r="BE99" i="60"/>
  <c r="BD99" i="60" s="1"/>
  <c r="BN99" i="60"/>
  <c r="BM99" i="60" s="1"/>
  <c r="BW70" i="60"/>
  <c r="AK86" i="60"/>
  <c r="CA73" i="60"/>
  <c r="BX70" i="60"/>
  <c r="CA70" i="60" s="1"/>
  <c r="AT86" i="60"/>
  <c r="CA77" i="60"/>
  <c r="CA67" i="60"/>
  <c r="BY70" i="60"/>
  <c r="BC86" i="60"/>
  <c r="S89" i="60"/>
  <c r="AB89" i="60" s="1"/>
  <c r="AC28" i="60"/>
  <c r="AD28" i="60" s="1"/>
  <c r="AC36" i="60"/>
  <c r="AD36" i="60" s="1"/>
  <c r="BP64" i="60"/>
  <c r="J91" i="60"/>
  <c r="BT72" i="60"/>
  <c r="CA72" i="60" s="1"/>
  <c r="BP72" i="60"/>
  <c r="CA61" i="60"/>
  <c r="AC32" i="60"/>
  <c r="AD32" i="60" s="1"/>
  <c r="CA59" i="60"/>
  <c r="S90" i="60"/>
  <c r="AB90" i="60" s="1"/>
  <c r="BU71" i="60"/>
  <c r="CA71" i="60" s="1"/>
  <c r="BP71" i="60"/>
  <c r="CA55" i="60"/>
  <c r="BV71" i="60"/>
  <c r="AB86" i="60"/>
  <c r="CA82" i="60"/>
  <c r="AF95" i="60" a="1"/>
  <c r="AF95" i="60" s="1"/>
  <c r="BP70" i="60"/>
  <c r="J86" i="60"/>
  <c r="J92" i="60"/>
  <c r="J94" i="60" s="1"/>
  <c r="AX95" i="60" a="1"/>
  <c r="AX95" i="60" s="1"/>
  <c r="K27" i="60"/>
  <c r="BO27" i="60"/>
  <c r="K28" i="60"/>
  <c r="L28" i="60" s="1"/>
  <c r="BO28" i="60"/>
  <c r="K29" i="60"/>
  <c r="L29" i="60" s="1"/>
  <c r="BO29" i="60"/>
  <c r="K30" i="60"/>
  <c r="BO30" i="60"/>
  <c r="K31" i="60"/>
  <c r="BO31" i="60"/>
  <c r="K32" i="60"/>
  <c r="BO32" i="60"/>
  <c r="K33" i="60"/>
  <c r="BO33" i="60"/>
  <c r="K34" i="60"/>
  <c r="BO34" i="60"/>
  <c r="K35" i="60"/>
  <c r="BO35" i="60"/>
  <c r="K36" i="60"/>
  <c r="BO36" i="60"/>
  <c r="BG95" i="60" a="1"/>
  <c r="BG95" i="60" s="1"/>
  <c r="BP73" i="60"/>
  <c r="BL86" i="60"/>
  <c r="BP74" i="60"/>
  <c r="E95" i="60" a="1"/>
  <c r="E95" i="60" s="1"/>
  <c r="S93" i="60"/>
  <c r="AB93" i="60" s="1"/>
  <c r="L99" i="59"/>
  <c r="K99" i="59" s="1"/>
  <c r="U99" i="59"/>
  <c r="T99" i="59" s="1"/>
  <c r="BE99" i="59"/>
  <c r="BD99" i="59" s="1"/>
  <c r="BN99" i="59"/>
  <c r="BM99" i="59" s="1"/>
  <c r="BW27" i="59"/>
  <c r="AL27" i="59"/>
  <c r="BZ31" i="59"/>
  <c r="AC32" i="59"/>
  <c r="BM31" i="59"/>
  <c r="BN31" i="59" s="1"/>
  <c r="AC31" i="59"/>
  <c r="BT74" i="59"/>
  <c r="CA74" i="59" s="1"/>
  <c r="J93" i="59"/>
  <c r="BP74" i="59"/>
  <c r="BG95" i="59" a="1"/>
  <c r="BG95" i="59" s="1"/>
  <c r="AO95" i="59" a="1"/>
  <c r="AO95" i="59" s="1"/>
  <c r="BW30" i="59"/>
  <c r="AL30" i="59"/>
  <c r="AM30" i="59" s="1"/>
  <c r="BT73" i="59"/>
  <c r="CA73" i="59" s="1"/>
  <c r="BP73" i="59"/>
  <c r="J92" i="59"/>
  <c r="BZ34" i="59"/>
  <c r="BM34" i="59"/>
  <c r="BN34" i="59" s="1"/>
  <c r="BV34" i="59"/>
  <c r="CA49" i="59"/>
  <c r="J94" i="59"/>
  <c r="S90" i="59"/>
  <c r="BW29" i="59"/>
  <c r="AL29" i="59"/>
  <c r="AM29" i="59" s="1"/>
  <c r="BN33" i="59"/>
  <c r="BZ33" i="59"/>
  <c r="AC34" i="59"/>
  <c r="BW28" i="59"/>
  <c r="AL28" i="59"/>
  <c r="AM28" i="59" s="1"/>
  <c r="BN32" i="59"/>
  <c r="BZ32" i="59"/>
  <c r="AC33" i="59"/>
  <c r="AD33" i="59" s="1"/>
  <c r="BW70" i="59"/>
  <c r="AK86" i="59"/>
  <c r="CA71" i="59"/>
  <c r="BW31" i="59"/>
  <c r="AL31" i="59"/>
  <c r="AM31" i="59" s="1"/>
  <c r="AC35" i="59"/>
  <c r="AD35" i="59" s="1"/>
  <c r="BM35" i="59"/>
  <c r="BN35" i="59" s="1"/>
  <c r="BX70" i="59"/>
  <c r="AT86" i="59"/>
  <c r="BW32" i="59"/>
  <c r="AL32" i="59"/>
  <c r="AM32" i="59" s="1"/>
  <c r="AC36" i="59"/>
  <c r="AD36" i="59" s="1"/>
  <c r="BM36" i="59"/>
  <c r="CA67" i="59"/>
  <c r="BY70" i="59"/>
  <c r="BC86" i="59"/>
  <c r="J91" i="59"/>
  <c r="BT72" i="59"/>
  <c r="CA72" i="59" s="1"/>
  <c r="BP72" i="59"/>
  <c r="CA79" i="59"/>
  <c r="J86" i="59"/>
  <c r="E95" i="59" a="1"/>
  <c r="E95" i="59" s="1"/>
  <c r="BW33" i="59"/>
  <c r="AL33" i="59"/>
  <c r="BZ70" i="59"/>
  <c r="BL86" i="59"/>
  <c r="S86" i="59"/>
  <c r="BW34" i="59"/>
  <c r="AL34" i="59"/>
  <c r="AM34" i="59" s="1"/>
  <c r="BP70" i="59"/>
  <c r="BW35" i="59"/>
  <c r="AL35" i="59"/>
  <c r="AM35" i="59" s="1"/>
  <c r="CA61" i="59"/>
  <c r="CA81" i="59"/>
  <c r="N95" i="59" a="1"/>
  <c r="N95" i="59" s="1"/>
  <c r="BZ35" i="59"/>
  <c r="BW36" i="59"/>
  <c r="AL36" i="59"/>
  <c r="AM36" i="59" s="1"/>
  <c r="CA76" i="59"/>
  <c r="BZ36" i="59"/>
  <c r="CA63" i="59"/>
  <c r="BP71" i="59"/>
  <c r="CA55" i="59"/>
  <c r="CA58" i="59"/>
  <c r="AC28" i="59"/>
  <c r="AC29" i="59"/>
  <c r="AD29" i="59" s="1"/>
  <c r="BM29" i="59"/>
  <c r="BN30" i="59"/>
  <c r="BO27" i="59"/>
  <c r="BO28" i="59"/>
  <c r="BO29" i="59"/>
  <c r="BO30" i="59"/>
  <c r="BO31" i="59"/>
  <c r="BO32" i="59"/>
  <c r="BO33" i="59"/>
  <c r="BO34" i="59"/>
  <c r="BO35" i="59"/>
  <c r="BO36" i="59"/>
  <c r="L29" i="59"/>
  <c r="L33" i="59"/>
  <c r="L36" i="59"/>
  <c r="S89" i="59"/>
  <c r="U99" i="58"/>
  <c r="T99" i="58" s="1"/>
  <c r="L99" i="58"/>
  <c r="K99" i="58" s="1"/>
  <c r="BE99" i="58"/>
  <c r="BD99" i="58" s="1"/>
  <c r="BN99" i="58"/>
  <c r="BM99" i="58" s="1"/>
  <c r="BG95" i="58" a="1"/>
  <c r="BG95" i="58" s="1"/>
  <c r="AC32" i="58"/>
  <c r="AD32" i="58" s="1"/>
  <c r="BM32" i="58"/>
  <c r="BN32" i="58" s="1"/>
  <c r="BZ32" i="58"/>
  <c r="AB90" i="58"/>
  <c r="BV33" i="58"/>
  <c r="AC33" i="58"/>
  <c r="AD33" i="58" s="1"/>
  <c r="BT35" i="58"/>
  <c r="BO35" i="58"/>
  <c r="K35" i="58"/>
  <c r="L35" i="58" s="1"/>
  <c r="AF95" i="58" a="1"/>
  <c r="AF95" i="58" s="1"/>
  <c r="BT27" i="58"/>
  <c r="BO27" i="58"/>
  <c r="K27" i="58"/>
  <c r="AX95" i="58" a="1"/>
  <c r="AX95" i="58" s="1"/>
  <c r="BP52" i="58"/>
  <c r="S89" i="58"/>
  <c r="BT28" i="58"/>
  <c r="BO28" i="58"/>
  <c r="K28" i="58"/>
  <c r="BT36" i="58"/>
  <c r="BO36" i="58"/>
  <c r="K36" i="58"/>
  <c r="BU74" i="58"/>
  <c r="BP74" i="58"/>
  <c r="BN33" i="58"/>
  <c r="CA51" i="58"/>
  <c r="BP71" i="58"/>
  <c r="BT73" i="58"/>
  <c r="CA73" i="58" s="1"/>
  <c r="BP73" i="58"/>
  <c r="E95" i="58" a="1"/>
  <c r="E95" i="58" s="1"/>
  <c r="BT29" i="58"/>
  <c r="BO29" i="58"/>
  <c r="K29" i="58"/>
  <c r="L29" i="58" s="1"/>
  <c r="AC34" i="58"/>
  <c r="AD34" i="58" s="1"/>
  <c r="BW70" i="58"/>
  <c r="AK86" i="58"/>
  <c r="CA84" i="58"/>
  <c r="AO95" i="58" a="1"/>
  <c r="AO95" i="58" s="1"/>
  <c r="N95" i="58" a="1"/>
  <c r="N95" i="58" s="1"/>
  <c r="AC27" i="58"/>
  <c r="AD27" i="58" s="1"/>
  <c r="BT30" i="58"/>
  <c r="BO30" i="58"/>
  <c r="K30" i="58"/>
  <c r="AC35" i="58"/>
  <c r="AD35" i="58" s="1"/>
  <c r="CA67" i="58"/>
  <c r="BY70" i="58"/>
  <c r="BC86" i="58"/>
  <c r="CA79" i="58"/>
  <c r="AB86" i="58"/>
  <c r="S90" i="58"/>
  <c r="BZ31" i="58"/>
  <c r="BX70" i="58"/>
  <c r="CA70" i="58" s="1"/>
  <c r="AT86" i="58"/>
  <c r="BN27" i="58"/>
  <c r="BN35" i="58"/>
  <c r="BZ70" i="58"/>
  <c r="BL86" i="58"/>
  <c r="J91" i="58"/>
  <c r="BT72" i="58"/>
  <c r="CA72" i="58" s="1"/>
  <c r="BP72" i="58"/>
  <c r="J92" i="58"/>
  <c r="J94" i="58" s="1"/>
  <c r="BT31" i="58"/>
  <c r="BO31" i="58"/>
  <c r="K31" i="58"/>
  <c r="BN28" i="58"/>
  <c r="BZ33" i="58"/>
  <c r="BN36" i="58"/>
  <c r="CA61" i="58"/>
  <c r="CA69" i="58"/>
  <c r="CA74" i="58"/>
  <c r="CA81" i="58"/>
  <c r="S93" i="58"/>
  <c r="BT32" i="58"/>
  <c r="BO32" i="58"/>
  <c r="K32" i="58"/>
  <c r="BN29" i="58"/>
  <c r="AM28" i="58"/>
  <c r="BT33" i="58"/>
  <c r="BO33" i="58"/>
  <c r="K33" i="58"/>
  <c r="CA63" i="58"/>
  <c r="CA71" i="58"/>
  <c r="CA55" i="58"/>
  <c r="CA58" i="58"/>
  <c r="AM29" i="58"/>
  <c r="BT34" i="58"/>
  <c r="BO34" i="58"/>
  <c r="K34" i="58"/>
  <c r="S86" i="58"/>
  <c r="L99" i="57"/>
  <c r="K99" i="57" s="1"/>
  <c r="U99" i="57"/>
  <c r="T99" i="57" s="1"/>
  <c r="BE99" i="57"/>
  <c r="BD99" i="57" s="1"/>
  <c r="BN99" i="57"/>
  <c r="BM99" i="57" s="1"/>
  <c r="L27" i="57"/>
  <c r="L35" i="57"/>
  <c r="AU28" i="57"/>
  <c r="AV28" i="57" s="1"/>
  <c r="BC86" i="57"/>
  <c r="K34" i="57"/>
  <c r="L34" i="57" s="1"/>
  <c r="BL86" i="57"/>
  <c r="BP74" i="57"/>
  <c r="T28" i="57"/>
  <c r="AC30" i="57"/>
  <c r="AD30" i="57" s="1"/>
  <c r="BX35" i="57"/>
  <c r="BP73" i="57"/>
  <c r="BT27" i="57"/>
  <c r="BX32" i="57"/>
  <c r="AU35" i="57"/>
  <c r="AV35" i="57" s="1"/>
  <c r="BP72" i="57"/>
  <c r="CA74" i="57"/>
  <c r="AU32" i="57"/>
  <c r="AV32" i="57" s="1"/>
  <c r="CA71" i="57"/>
  <c r="BT73" i="57"/>
  <c r="CA73" i="57" s="1"/>
  <c r="CA66" i="57"/>
  <c r="CA83" i="57"/>
  <c r="BX27" i="57"/>
  <c r="S91" i="57"/>
  <c r="N95" i="57" a="1"/>
  <c r="N95" i="57" s="1"/>
  <c r="AU27" i="57"/>
  <c r="AV27" i="57" s="1"/>
  <c r="BV30" i="57"/>
  <c r="BT33" i="57"/>
  <c r="CA60" i="57"/>
  <c r="BX70" i="57"/>
  <c r="CA70" i="57" s="1"/>
  <c r="W95" i="57" a="1"/>
  <c r="W95" i="57" s="1"/>
  <c r="BT30" i="57"/>
  <c r="K33" i="57"/>
  <c r="L33" i="57" s="1"/>
  <c r="BU33" i="57"/>
  <c r="T35" i="57"/>
  <c r="U35" i="57" s="1"/>
  <c r="BO36" i="57"/>
  <c r="CA75" i="57"/>
  <c r="T32" i="57"/>
  <c r="U32" i="57" s="1"/>
  <c r="BO34" i="57"/>
  <c r="AF95" i="57" a="1"/>
  <c r="AF95" i="57" s="1"/>
  <c r="AO95" i="57" a="1"/>
  <c r="AO95" i="57" s="1"/>
  <c r="T29" i="57"/>
  <c r="U29" i="57" s="1"/>
  <c r="BV35" i="57"/>
  <c r="AD35" i="57"/>
  <c r="CA54" i="57"/>
  <c r="BO35" i="57"/>
  <c r="BP56" i="57"/>
  <c r="S92" i="57"/>
  <c r="AB92" i="57" s="1"/>
  <c r="T27" i="57"/>
  <c r="U27" i="57" s="1"/>
  <c r="BO28" i="57"/>
  <c r="AC32" i="57"/>
  <c r="AD32" i="57" s="1"/>
  <c r="T33" i="57"/>
  <c r="U33" i="57" s="1"/>
  <c r="AU36" i="57"/>
  <c r="CA51" i="57"/>
  <c r="BP64" i="57"/>
  <c r="CA82" i="57"/>
  <c r="T30" i="57"/>
  <c r="BG95" i="57" a="1"/>
  <c r="BG95" i="57" s="1"/>
  <c r="BV27" i="57"/>
  <c r="AD27" i="57"/>
  <c r="CA59" i="57"/>
  <c r="S93" i="57"/>
  <c r="BO29" i="57"/>
  <c r="K29" i="57"/>
  <c r="L29" i="57" s="1"/>
  <c r="AU31" i="57"/>
  <c r="AV31" i="57" s="1"/>
  <c r="BU31" i="57"/>
  <c r="AC34" i="57"/>
  <c r="AD34" i="57" s="1"/>
  <c r="S90" i="57"/>
  <c r="AC29" i="57"/>
  <c r="AD29" i="57" s="1"/>
  <c r="K32" i="57"/>
  <c r="AU34" i="57"/>
  <c r="AV34" i="57" s="1"/>
  <c r="BU34" i="57"/>
  <c r="J86" i="57"/>
  <c r="BP70" i="57"/>
  <c r="J89" i="57"/>
  <c r="BO32" i="57"/>
  <c r="S86" i="57"/>
  <c r="BN99" i="1"/>
  <c r="BM99" i="1" s="1"/>
  <c r="BD27" i="37"/>
  <c r="U99" i="56"/>
  <c r="T99" i="56" s="1"/>
  <c r="BE99" i="56"/>
  <c r="BD99" i="56" s="1"/>
  <c r="BN99" i="56"/>
  <c r="BM99" i="56" s="1"/>
  <c r="N95" i="56" a="1"/>
  <c r="N95" i="56" s="1"/>
  <c r="AL32" i="56"/>
  <c r="AM32" i="56" s="1"/>
  <c r="BM27" i="56"/>
  <c r="BN27" i="56" s="1"/>
  <c r="AC28" i="56"/>
  <c r="AD28" i="56" s="1"/>
  <c r="AC36" i="56"/>
  <c r="AD36" i="56" s="1"/>
  <c r="BY70" i="56"/>
  <c r="CA70" i="56" s="1"/>
  <c r="BC86" i="56"/>
  <c r="BO34" i="56"/>
  <c r="BT29" i="56"/>
  <c r="AC34" i="56"/>
  <c r="AD34" i="56" s="1"/>
  <c r="AC27" i="56"/>
  <c r="AD27" i="56" s="1"/>
  <c r="BN34" i="56"/>
  <c r="AC35" i="56"/>
  <c r="AD35" i="56" s="1"/>
  <c r="BX70" i="56"/>
  <c r="AT86" i="56"/>
  <c r="BT31" i="56"/>
  <c r="BM28" i="56"/>
  <c r="BN28" i="56" s="1"/>
  <c r="K31" i="56"/>
  <c r="L31" i="56" s="1"/>
  <c r="AL34" i="56"/>
  <c r="AM34" i="56" s="1"/>
  <c r="BO35" i="56"/>
  <c r="BZ70" i="56"/>
  <c r="BL86" i="56"/>
  <c r="S90" i="56"/>
  <c r="AB90" i="56" s="1"/>
  <c r="AK90" i="56" s="1"/>
  <c r="AL27" i="56"/>
  <c r="AM27" i="56" s="1"/>
  <c r="BM29" i="56"/>
  <c r="BN29" i="56" s="1"/>
  <c r="BZ34" i="56"/>
  <c r="AL35" i="56"/>
  <c r="AM35" i="56" s="1"/>
  <c r="J91" i="56"/>
  <c r="BT72" i="56"/>
  <c r="CA72" i="56" s="1"/>
  <c r="BP72" i="56"/>
  <c r="AB86" i="56"/>
  <c r="S89" i="56"/>
  <c r="BP71" i="56"/>
  <c r="CA71" i="56"/>
  <c r="AC29" i="56"/>
  <c r="AD29" i="56" s="1"/>
  <c r="BT32" i="56"/>
  <c r="L32" i="56"/>
  <c r="BP70" i="56"/>
  <c r="S86" i="56"/>
  <c r="R19" i="37" s="1"/>
  <c r="BT33" i="56"/>
  <c r="CA76" i="56"/>
  <c r="AK86" i="56"/>
  <c r="BO27" i="56"/>
  <c r="BZ27" i="56"/>
  <c r="AL28" i="56"/>
  <c r="AM28" i="56" s="1"/>
  <c r="BO29" i="56"/>
  <c r="BZ35" i="56"/>
  <c r="CA58" i="56"/>
  <c r="W95" i="56" a="1"/>
  <c r="W95" i="56" s="1"/>
  <c r="BT34" i="56"/>
  <c r="L34" i="56"/>
  <c r="CA66" i="56"/>
  <c r="BN35" i="56"/>
  <c r="BN36" i="56"/>
  <c r="BG95" i="56" a="1"/>
  <c r="BG95" i="56" s="1"/>
  <c r="BO30" i="56"/>
  <c r="BZ36" i="56"/>
  <c r="AF95" i="56" a="1"/>
  <c r="AF95" i="56" s="1"/>
  <c r="BT73" i="56"/>
  <c r="CA73" i="56" s="1"/>
  <c r="BP73" i="56"/>
  <c r="AL33" i="56"/>
  <c r="AM33" i="56" s="1"/>
  <c r="BT27" i="56"/>
  <c r="L27" i="56"/>
  <c r="AC32" i="56"/>
  <c r="AD32" i="56" s="1"/>
  <c r="BT35" i="56"/>
  <c r="L35" i="56"/>
  <c r="CA60" i="56"/>
  <c r="BT74" i="56"/>
  <c r="CA74" i="56" s="1"/>
  <c r="J93" i="56"/>
  <c r="BP74" i="56"/>
  <c r="BO31" i="56"/>
  <c r="J92" i="56"/>
  <c r="AO95" i="56" a="1"/>
  <c r="AO95" i="56" s="1"/>
  <c r="K29" i="56"/>
  <c r="BT30" i="56"/>
  <c r="L30" i="56"/>
  <c r="J86" i="56"/>
  <c r="BT28" i="56"/>
  <c r="L28" i="56"/>
  <c r="AC33" i="56"/>
  <c r="AD33" i="56" s="1"/>
  <c r="BT36" i="56"/>
  <c r="L36" i="56"/>
  <c r="CA51" i="56"/>
  <c r="T27" i="56"/>
  <c r="BU27" i="56"/>
  <c r="T28" i="56"/>
  <c r="U28" i="56" s="1"/>
  <c r="BU28" i="56"/>
  <c r="T29" i="56"/>
  <c r="U29" i="56" s="1"/>
  <c r="BU29" i="56"/>
  <c r="T30" i="56"/>
  <c r="U30" i="56" s="1"/>
  <c r="BU30" i="56"/>
  <c r="T31" i="56"/>
  <c r="U31" i="56" s="1"/>
  <c r="BU31" i="56"/>
  <c r="T32" i="56"/>
  <c r="U32" i="56" s="1"/>
  <c r="BU32" i="56"/>
  <c r="T33" i="56"/>
  <c r="BU33" i="56"/>
  <c r="T34" i="56"/>
  <c r="U34" i="56" s="1"/>
  <c r="BU34" i="56"/>
  <c r="T35" i="56"/>
  <c r="BU35" i="56"/>
  <c r="T36" i="56"/>
  <c r="U36" i="56" s="1"/>
  <c r="BU36" i="56"/>
  <c r="E95" i="56" a="1"/>
  <c r="E95" i="56" s="1"/>
  <c r="K27" i="37"/>
  <c r="L99" i="1"/>
  <c r="K99" i="1" s="1"/>
  <c r="AX22" i="37" a="1"/>
  <c r="AX22" i="37" s="1"/>
  <c r="BP86" i="64" l="1"/>
  <c r="CA70" i="64"/>
  <c r="AK90" i="64"/>
  <c r="AT90" i="64" s="1"/>
  <c r="BC90" i="64" s="1"/>
  <c r="AB89" i="64"/>
  <c r="AK89" i="64" s="1"/>
  <c r="AT89" i="64" s="1"/>
  <c r="CA70" i="63"/>
  <c r="BP86" i="62"/>
  <c r="AK93" i="62"/>
  <c r="AT93" i="62" s="1"/>
  <c r="BC93" i="62" s="1"/>
  <c r="BP86" i="61"/>
  <c r="CA71" i="61"/>
  <c r="BK19" i="37"/>
  <c r="CA70" i="59"/>
  <c r="AS19" i="37"/>
  <c r="AJ19" i="37"/>
  <c r="BP86" i="58"/>
  <c r="AA19" i="37"/>
  <c r="BB19" i="37"/>
  <c r="I19" i="37"/>
  <c r="BQ43" i="58"/>
  <c r="CA39" i="62"/>
  <c r="CA39" i="60"/>
  <c r="CA42" i="63"/>
  <c r="CA41" i="58"/>
  <c r="BQ41" i="61"/>
  <c r="CA36" i="61"/>
  <c r="CA43" i="59"/>
  <c r="CA42" i="64"/>
  <c r="BQ39" i="58"/>
  <c r="CA42" i="59"/>
  <c r="CA39" i="57"/>
  <c r="CA40" i="57"/>
  <c r="CA43" i="58"/>
  <c r="CA35" i="57"/>
  <c r="BQ40" i="58"/>
  <c r="CA33" i="60"/>
  <c r="CA32" i="62"/>
  <c r="CA29" i="57"/>
  <c r="CA27" i="62"/>
  <c r="CA35" i="60"/>
  <c r="BP36" i="57"/>
  <c r="CA35" i="58"/>
  <c r="CA31" i="57"/>
  <c r="CA30" i="59"/>
  <c r="CA42" i="62"/>
  <c r="BQ39" i="60"/>
  <c r="CA33" i="59"/>
  <c r="CA29" i="62"/>
  <c r="CA27" i="58"/>
  <c r="CA40" i="59"/>
  <c r="BQ42" i="62"/>
  <c r="BQ42" i="56"/>
  <c r="CA32" i="58"/>
  <c r="CA30" i="58"/>
  <c r="CA42" i="57"/>
  <c r="BP27" i="58"/>
  <c r="CA36" i="60"/>
  <c r="CA35" i="64"/>
  <c r="CA32" i="64"/>
  <c r="CA41" i="64"/>
  <c r="BQ39" i="64"/>
  <c r="BQ41" i="64"/>
  <c r="CA34" i="64"/>
  <c r="BP31" i="64"/>
  <c r="CA36" i="64"/>
  <c r="CA31" i="64"/>
  <c r="CA40" i="63"/>
  <c r="BQ41" i="63"/>
  <c r="BQ40" i="63"/>
  <c r="CA30" i="63"/>
  <c r="CA41" i="62"/>
  <c r="CA28" i="62"/>
  <c r="CA35" i="62"/>
  <c r="BP33" i="62"/>
  <c r="BQ41" i="62"/>
  <c r="BQ43" i="62"/>
  <c r="AV33" i="62"/>
  <c r="BQ33" i="62" s="1"/>
  <c r="BQ36" i="62"/>
  <c r="BQ43" i="61"/>
  <c r="BQ39" i="61"/>
  <c r="BQ27" i="61"/>
  <c r="CA27" i="61"/>
  <c r="CA29" i="61"/>
  <c r="BQ40" i="61"/>
  <c r="BP29" i="60"/>
  <c r="CA43" i="60"/>
  <c r="CA31" i="60"/>
  <c r="CA27" i="60"/>
  <c r="CA32" i="60"/>
  <c r="BQ40" i="60"/>
  <c r="CA34" i="60"/>
  <c r="BQ43" i="60"/>
  <c r="BQ41" i="60"/>
  <c r="BP27" i="60"/>
  <c r="BP34" i="60"/>
  <c r="CA40" i="60"/>
  <c r="BP36" i="59"/>
  <c r="BQ40" i="59"/>
  <c r="BP30" i="59"/>
  <c r="CA31" i="59"/>
  <c r="BQ43" i="59"/>
  <c r="CA28" i="59"/>
  <c r="U30" i="59"/>
  <c r="BQ30" i="59" s="1"/>
  <c r="BP34" i="59"/>
  <c r="BN36" i="59"/>
  <c r="BQ36" i="59" s="1"/>
  <c r="CA36" i="59"/>
  <c r="CA29" i="59"/>
  <c r="BP28" i="59"/>
  <c r="BQ41" i="59"/>
  <c r="BP34" i="58"/>
  <c r="CA39" i="58"/>
  <c r="BP30" i="58"/>
  <c r="BQ42" i="58"/>
  <c r="CA29" i="58"/>
  <c r="CA36" i="58"/>
  <c r="BP31" i="58"/>
  <c r="BP28" i="58"/>
  <c r="CA42" i="58"/>
  <c r="BP29" i="58"/>
  <c r="CA34" i="58"/>
  <c r="CA31" i="58"/>
  <c r="CA28" i="58"/>
  <c r="BQ41" i="58"/>
  <c r="BQ42" i="57"/>
  <c r="BQ40" i="57"/>
  <c r="CA34" i="57"/>
  <c r="CA32" i="57"/>
  <c r="BQ43" i="57"/>
  <c r="BQ41" i="57"/>
  <c r="BP27" i="57"/>
  <c r="CA27" i="57"/>
  <c r="CA36" i="57"/>
  <c r="BP28" i="57"/>
  <c r="BP31" i="57"/>
  <c r="CA39" i="56"/>
  <c r="BQ39" i="56"/>
  <c r="BQ43" i="56"/>
  <c r="BP35" i="56"/>
  <c r="CA42" i="56"/>
  <c r="CA40" i="56"/>
  <c r="BQ41" i="56"/>
  <c r="BP30" i="56"/>
  <c r="BP27" i="56"/>
  <c r="BQ43" i="64"/>
  <c r="BQ40" i="64"/>
  <c r="BQ42" i="63"/>
  <c r="BQ43" i="63"/>
  <c r="BQ39" i="63"/>
  <c r="BQ39" i="62"/>
  <c r="BQ42" i="61"/>
  <c r="BQ42" i="60"/>
  <c r="BQ42" i="59"/>
  <c r="BQ39" i="59"/>
  <c r="CA41" i="59"/>
  <c r="BQ40" i="56"/>
  <c r="CA43" i="56"/>
  <c r="L35" i="59"/>
  <c r="BQ35" i="59" s="1"/>
  <c r="BP35" i="59"/>
  <c r="U35" i="56"/>
  <c r="BQ35" i="56" s="1"/>
  <c r="BP32" i="63"/>
  <c r="U32" i="63"/>
  <c r="BQ32" i="63" s="1"/>
  <c r="BP36" i="56"/>
  <c r="U28" i="57"/>
  <c r="BQ28" i="57" s="1"/>
  <c r="CA35" i="56"/>
  <c r="BQ33" i="57"/>
  <c r="BQ35" i="58"/>
  <c r="AV36" i="57"/>
  <c r="BQ36" i="57" s="1"/>
  <c r="BQ34" i="57"/>
  <c r="BP33" i="60"/>
  <c r="L33" i="60"/>
  <c r="BQ33" i="60" s="1"/>
  <c r="BP30" i="57"/>
  <c r="U30" i="57"/>
  <c r="BQ30" i="57" s="1"/>
  <c r="BQ35" i="62"/>
  <c r="BP34" i="62"/>
  <c r="AD32" i="59"/>
  <c r="BQ32" i="59" s="1"/>
  <c r="BP32" i="59"/>
  <c r="CA28" i="64"/>
  <c r="CA27" i="63"/>
  <c r="BP27" i="59"/>
  <c r="AM27" i="59"/>
  <c r="BQ27" i="59" s="1"/>
  <c r="BQ29" i="60"/>
  <c r="BP30" i="60"/>
  <c r="L30" i="60"/>
  <c r="BQ30" i="60" s="1"/>
  <c r="BP35" i="62"/>
  <c r="BP33" i="58"/>
  <c r="BP32" i="58"/>
  <c r="BQ29" i="58"/>
  <c r="BP36" i="60"/>
  <c r="CA34" i="56"/>
  <c r="BP33" i="57"/>
  <c r="L32" i="58"/>
  <c r="BQ32" i="58" s="1"/>
  <c r="CA35" i="59"/>
  <c r="BP33" i="64"/>
  <c r="CA31" i="61"/>
  <c r="CA28" i="56"/>
  <c r="CA33" i="62"/>
  <c r="CA36" i="62"/>
  <c r="BP33" i="61"/>
  <c r="CA35" i="61"/>
  <c r="BP36" i="58"/>
  <c r="BP35" i="60"/>
  <c r="BP36" i="61"/>
  <c r="BQ29" i="61"/>
  <c r="CA27" i="64"/>
  <c r="BP33" i="59"/>
  <c r="CA32" i="63"/>
  <c r="BQ29" i="64"/>
  <c r="BP33" i="56"/>
  <c r="CA32" i="59"/>
  <c r="BP35" i="61"/>
  <c r="BQ27" i="64"/>
  <c r="BP29" i="59"/>
  <c r="BQ31" i="61"/>
  <c r="BP29" i="61"/>
  <c r="BP28" i="62"/>
  <c r="BP35" i="64"/>
  <c r="CA27" i="59"/>
  <c r="BQ31" i="62"/>
  <c r="BQ34" i="63"/>
  <c r="BP31" i="59"/>
  <c r="BP31" i="60"/>
  <c r="CA30" i="62"/>
  <c r="CA33" i="64"/>
  <c r="L35" i="64"/>
  <c r="BQ35" i="64" s="1"/>
  <c r="BP30" i="64"/>
  <c r="BP34" i="64"/>
  <c r="L34" i="64"/>
  <c r="BQ34" i="64" s="1"/>
  <c r="CA29" i="64"/>
  <c r="BQ32" i="64"/>
  <c r="BP28" i="64"/>
  <c r="S92" i="64"/>
  <c r="AB92" i="64" s="1"/>
  <c r="L31" i="64"/>
  <c r="BQ31" i="64" s="1"/>
  <c r="AB93" i="64"/>
  <c r="L33" i="64"/>
  <c r="BQ33" i="64" s="1"/>
  <c r="S91" i="64"/>
  <c r="S94" i="64" s="1"/>
  <c r="BP27" i="64"/>
  <c r="BQ28" i="64"/>
  <c r="BP36" i="64"/>
  <c r="L30" i="64"/>
  <c r="BQ30" i="64" s="1"/>
  <c r="CA30" i="64"/>
  <c r="J94" i="64"/>
  <c r="L36" i="64"/>
  <c r="BQ36" i="64" s="1"/>
  <c r="BP32" i="64"/>
  <c r="BP29" i="64"/>
  <c r="BQ31" i="63"/>
  <c r="S93" i="63"/>
  <c r="CA28" i="63"/>
  <c r="BP86" i="63"/>
  <c r="CA34" i="63"/>
  <c r="CA31" i="63"/>
  <c r="BP34" i="63"/>
  <c r="BQ27" i="63"/>
  <c r="BP31" i="63"/>
  <c r="AB89" i="63"/>
  <c r="AK89" i="63" s="1"/>
  <c r="BP33" i="63"/>
  <c r="CA29" i="63"/>
  <c r="BQ33" i="63"/>
  <c r="BP35" i="63"/>
  <c r="AB90" i="63"/>
  <c r="CA33" i="63"/>
  <c r="BQ35" i="63"/>
  <c r="BQ36" i="63"/>
  <c r="BP28" i="63"/>
  <c r="BQ30" i="63"/>
  <c r="BQ28" i="63"/>
  <c r="BP30" i="63"/>
  <c r="BP36" i="63"/>
  <c r="CA35" i="63"/>
  <c r="AK92" i="63"/>
  <c r="CA36" i="63"/>
  <c r="BP27" i="63"/>
  <c r="BP29" i="63"/>
  <c r="AB91" i="63"/>
  <c r="S91" i="63"/>
  <c r="J94" i="63"/>
  <c r="BQ29" i="63"/>
  <c r="BQ32" i="62"/>
  <c r="BQ29" i="62"/>
  <c r="BQ27" i="62"/>
  <c r="BQ30" i="62"/>
  <c r="BP36" i="62"/>
  <c r="BP27" i="62"/>
  <c r="BP32" i="62"/>
  <c r="AB89" i="62"/>
  <c r="AK89" i="62" s="1"/>
  <c r="AD34" i="62"/>
  <c r="BQ34" i="62" s="1"/>
  <c r="BP31" i="62"/>
  <c r="S91" i="62"/>
  <c r="J94" i="62"/>
  <c r="U28" i="62"/>
  <c r="BQ28" i="62" s="1"/>
  <c r="CA70" i="62"/>
  <c r="S92" i="62"/>
  <c r="BP30" i="62"/>
  <c r="AK90" i="62"/>
  <c r="AT90" i="62" s="1"/>
  <c r="BP29" i="62"/>
  <c r="BQ32" i="61"/>
  <c r="S93" i="61"/>
  <c r="BP34" i="61"/>
  <c r="CA33" i="61"/>
  <c r="S92" i="61"/>
  <c r="BP27" i="61"/>
  <c r="CA34" i="61"/>
  <c r="L33" i="61"/>
  <c r="BQ33" i="61" s="1"/>
  <c r="BP28" i="61"/>
  <c r="BP30" i="61"/>
  <c r="S91" i="61"/>
  <c r="L36" i="61"/>
  <c r="BQ36" i="61" s="1"/>
  <c r="BQ28" i="61"/>
  <c r="BQ30" i="61"/>
  <c r="L35" i="61"/>
  <c r="BQ35" i="61" s="1"/>
  <c r="CA28" i="61"/>
  <c r="CA30" i="61"/>
  <c r="BC90" i="61"/>
  <c r="BL90" i="61" s="1"/>
  <c r="CA32" i="61"/>
  <c r="BQ34" i="61"/>
  <c r="AK89" i="61"/>
  <c r="BP32" i="61"/>
  <c r="BP31" i="61"/>
  <c r="BP28" i="60"/>
  <c r="AK90" i="60"/>
  <c r="BP86" i="60"/>
  <c r="BP32" i="60"/>
  <c r="L36" i="60"/>
  <c r="BQ36" i="60" s="1"/>
  <c r="AK93" i="60"/>
  <c r="AT93" i="60" s="1"/>
  <c r="BP93" i="60" s="1"/>
  <c r="L27" i="60"/>
  <c r="BQ27" i="60" s="1"/>
  <c r="L35" i="60"/>
  <c r="BQ35" i="60" s="1"/>
  <c r="L34" i="60"/>
  <c r="BQ34" i="60" s="1"/>
  <c r="AK89" i="60"/>
  <c r="S92" i="60"/>
  <c r="L32" i="60"/>
  <c r="BQ32" i="60" s="1"/>
  <c r="AT89" i="60"/>
  <c r="BQ28" i="60"/>
  <c r="L31" i="60"/>
  <c r="BQ31" i="60" s="1"/>
  <c r="S91" i="60"/>
  <c r="AB91" i="60" s="1"/>
  <c r="AB90" i="59"/>
  <c r="AK90" i="59" s="1"/>
  <c r="AT90" i="59" s="1"/>
  <c r="BP90" i="59" s="1"/>
  <c r="S92" i="59"/>
  <c r="AB89" i="59"/>
  <c r="AM33" i="59"/>
  <c r="BQ33" i="59" s="1"/>
  <c r="S93" i="59"/>
  <c r="AD28" i="59"/>
  <c r="BQ28" i="59" s="1"/>
  <c r="BP86" i="59"/>
  <c r="AD34" i="59"/>
  <c r="BQ34" i="59" s="1"/>
  <c r="CA34" i="59"/>
  <c r="BN29" i="59"/>
  <c r="BQ29" i="59" s="1"/>
  <c r="AD31" i="59"/>
  <c r="BQ31" i="59" s="1"/>
  <c r="S91" i="59"/>
  <c r="L33" i="58"/>
  <c r="BQ33" i="58" s="1"/>
  <c r="L34" i="58"/>
  <c r="BQ34" i="58" s="1"/>
  <c r="CA33" i="58"/>
  <c r="L28" i="58"/>
  <c r="BQ28" i="58" s="1"/>
  <c r="L36" i="58"/>
  <c r="BQ36" i="58" s="1"/>
  <c r="AK90" i="58"/>
  <c r="AT90" i="58" s="1"/>
  <c r="L30" i="58"/>
  <c r="BQ30" i="58" s="1"/>
  <c r="L31" i="58"/>
  <c r="BQ31" i="58" s="1"/>
  <c r="AB89" i="58"/>
  <c r="AK89" i="58" s="1"/>
  <c r="S91" i="58"/>
  <c r="AB91" i="58" s="1"/>
  <c r="S92" i="58"/>
  <c r="AB92" i="58"/>
  <c r="L27" i="58"/>
  <c r="BQ27" i="58" s="1"/>
  <c r="AB93" i="58"/>
  <c r="AK93" i="58" s="1"/>
  <c r="BP35" i="58"/>
  <c r="BQ29" i="57"/>
  <c r="BQ27" i="57"/>
  <c r="CA30" i="57"/>
  <c r="BP86" i="57"/>
  <c r="AB93" i="57"/>
  <c r="J94" i="57"/>
  <c r="S89" i="57"/>
  <c r="BP32" i="57"/>
  <c r="BP34" i="57"/>
  <c r="AB91" i="57"/>
  <c r="BQ31" i="57"/>
  <c r="BP29" i="57"/>
  <c r="BQ35" i="57"/>
  <c r="AB90" i="57"/>
  <c r="AK90" i="57" s="1"/>
  <c r="AK92" i="57"/>
  <c r="BP35" i="57"/>
  <c r="CA33" i="57"/>
  <c r="L32" i="57"/>
  <c r="BQ32" i="57" s="1"/>
  <c r="S93" i="56"/>
  <c r="S94" i="56" s="1"/>
  <c r="BP34" i="56"/>
  <c r="U33" i="56"/>
  <c r="BQ33" i="56" s="1"/>
  <c r="BQ36" i="56"/>
  <c r="CA36" i="56"/>
  <c r="BQ30" i="56"/>
  <c r="BP28" i="56"/>
  <c r="CA30" i="56"/>
  <c r="AB89" i="56"/>
  <c r="BP31" i="56"/>
  <c r="BP29" i="56"/>
  <c r="U27" i="56"/>
  <c r="BQ27" i="56" s="1"/>
  <c r="CA32" i="56"/>
  <c r="BQ31" i="56"/>
  <c r="CA31" i="56"/>
  <c r="S92" i="56"/>
  <c r="J94" i="56"/>
  <c r="L29" i="56"/>
  <c r="BQ29" i="56" s="1"/>
  <c r="BP32" i="56"/>
  <c r="CA27" i="56"/>
  <c r="CA33" i="56"/>
  <c r="S91" i="56"/>
  <c r="AB91" i="56" s="1"/>
  <c r="CA29" i="56"/>
  <c r="BQ32" i="56"/>
  <c r="BQ34" i="56"/>
  <c r="BP86" i="56"/>
  <c r="AT90" i="56"/>
  <c r="BC90" i="56" s="1"/>
  <c r="BQ28" i="56"/>
  <c r="BC89" i="64" l="1"/>
  <c r="BL89" i="64" s="1"/>
  <c r="BP89" i="64"/>
  <c r="BL90" i="64"/>
  <c r="AT92" i="63"/>
  <c r="BP92" i="63" s="1"/>
  <c r="AB91" i="62"/>
  <c r="BC89" i="60"/>
  <c r="BP19" i="37"/>
  <c r="S94" i="59"/>
  <c r="BC90" i="58"/>
  <c r="BL90" i="58" s="1"/>
  <c r="BP90" i="58"/>
  <c r="BP90" i="56"/>
  <c r="AB92" i="56"/>
  <c r="AK92" i="56" s="1"/>
  <c r="AK92" i="64"/>
  <c r="AT92" i="64"/>
  <c r="BP92" i="64"/>
  <c r="BP90" i="64"/>
  <c r="AB91" i="64"/>
  <c r="AK93" i="64"/>
  <c r="AT93" i="64" s="1"/>
  <c r="AT89" i="63"/>
  <c r="AB93" i="63"/>
  <c r="AB94" i="63" s="1"/>
  <c r="S94" i="63"/>
  <c r="AK91" i="63"/>
  <c r="AK90" i="63"/>
  <c r="BC90" i="62"/>
  <c r="BL90" i="62" s="1"/>
  <c r="BP90" i="62"/>
  <c r="BL93" i="62"/>
  <c r="AB92" i="62"/>
  <c r="BP93" i="62"/>
  <c r="AK92" i="62"/>
  <c r="AT92" i="62" s="1"/>
  <c r="S94" i="62"/>
  <c r="AT89" i="62"/>
  <c r="BP89" i="62" s="1"/>
  <c r="S94" i="61"/>
  <c r="AB93" i="61"/>
  <c r="AK93" i="61" s="1"/>
  <c r="AB91" i="61"/>
  <c r="AK91" i="61"/>
  <c r="AT89" i="61"/>
  <c r="BC89" i="61" s="1"/>
  <c r="AB92" i="61"/>
  <c r="AB94" i="60"/>
  <c r="BC93" i="60"/>
  <c r="BL93" i="60" s="1"/>
  <c r="AK91" i="60"/>
  <c r="AT91" i="60" s="1"/>
  <c r="BL89" i="60"/>
  <c r="S94" i="60"/>
  <c r="BP89" i="60"/>
  <c r="AB92" i="60"/>
  <c r="AT90" i="60"/>
  <c r="AB92" i="59"/>
  <c r="AB93" i="59"/>
  <c r="AK93" i="59" s="1"/>
  <c r="AB91" i="59"/>
  <c r="AK91" i="59"/>
  <c r="BC90" i="59"/>
  <c r="BL90" i="59" s="1"/>
  <c r="AK89" i="59"/>
  <c r="AK92" i="58"/>
  <c r="AB94" i="58"/>
  <c r="AK91" i="58"/>
  <c r="AT91" i="58" s="1"/>
  <c r="S94" i="58"/>
  <c r="AT89" i="58"/>
  <c r="BC89" i="58" s="1"/>
  <c r="BL89" i="58" s="1"/>
  <c r="AT93" i="58"/>
  <c r="BP93" i="58" s="1"/>
  <c r="AT90" i="57"/>
  <c r="BC90" i="57" s="1"/>
  <c r="AK91" i="57"/>
  <c r="AB89" i="57"/>
  <c r="AK93" i="57"/>
  <c r="S94" i="57"/>
  <c r="AT92" i="57"/>
  <c r="BP92" i="57" s="1"/>
  <c r="AB93" i="56"/>
  <c r="AK89" i="56"/>
  <c r="AT89" i="56" s="1"/>
  <c r="AK91" i="56"/>
  <c r="AT91" i="56" s="1"/>
  <c r="BC91" i="56" s="1"/>
  <c r="BL91" i="56" s="1"/>
  <c r="BL90" i="56"/>
  <c r="BC92" i="64" l="1"/>
  <c r="BL92" i="64" s="1"/>
  <c r="BC92" i="63"/>
  <c r="BL92" i="63" s="1"/>
  <c r="AK93" i="63"/>
  <c r="AT93" i="63" s="1"/>
  <c r="BC89" i="62"/>
  <c r="BL89" i="62" s="1"/>
  <c r="AB94" i="62"/>
  <c r="AK91" i="62"/>
  <c r="BP91" i="60"/>
  <c r="BC93" i="58"/>
  <c r="BL93" i="58" s="1"/>
  <c r="AK94" i="58"/>
  <c r="BC91" i="58"/>
  <c r="BL91" i="58" s="1"/>
  <c r="BP91" i="58"/>
  <c r="BP89" i="58"/>
  <c r="BC92" i="57"/>
  <c r="BL92" i="57" s="1"/>
  <c r="BL90" i="57"/>
  <c r="AT92" i="56"/>
  <c r="BP92" i="56" s="1"/>
  <c r="BP91" i="56"/>
  <c r="AB94" i="64"/>
  <c r="AK91" i="64"/>
  <c r="AK94" i="64" s="1"/>
  <c r="BP93" i="64"/>
  <c r="BC93" i="64"/>
  <c r="BL93" i="64" s="1"/>
  <c r="AT90" i="63"/>
  <c r="BC90" i="63" s="1"/>
  <c r="BP90" i="63"/>
  <c r="BP89" i="63"/>
  <c r="BC89" i="63"/>
  <c r="BL89" i="63" s="1"/>
  <c r="AT91" i="63"/>
  <c r="BP91" i="63" s="1"/>
  <c r="BP92" i="62"/>
  <c r="AK94" i="62"/>
  <c r="BC92" i="62"/>
  <c r="BL92" i="62" s="1"/>
  <c r="AT92" i="61"/>
  <c r="BC92" i="61" s="1"/>
  <c r="BL92" i="61" s="1"/>
  <c r="BL89" i="61"/>
  <c r="BP89" i="61"/>
  <c r="AT93" i="61"/>
  <c r="BC93" i="61" s="1"/>
  <c r="AB94" i="61"/>
  <c r="AT91" i="61"/>
  <c r="BC91" i="61" s="1"/>
  <c r="AK92" i="61"/>
  <c r="AK94" i="61" s="1"/>
  <c r="BP90" i="60"/>
  <c r="AK92" i="60"/>
  <c r="AT92" i="60"/>
  <c r="BP92" i="60" s="1"/>
  <c r="BC90" i="60"/>
  <c r="BL90" i="60" s="1"/>
  <c r="BC91" i="60"/>
  <c r="BL91" i="60" s="1"/>
  <c r="AT91" i="59"/>
  <c r="BC91" i="59" s="1"/>
  <c r="AB94" i="59"/>
  <c r="AT89" i="59"/>
  <c r="BC89" i="59" s="1"/>
  <c r="AK92" i="59"/>
  <c r="AT93" i="59"/>
  <c r="BC93" i="59" s="1"/>
  <c r="AT92" i="58"/>
  <c r="BC92" i="58" s="1"/>
  <c r="AT94" i="58"/>
  <c r="BP94" i="58" s="1"/>
  <c r="BP90" i="57"/>
  <c r="AT93" i="57"/>
  <c r="BC93" i="57" s="1"/>
  <c r="AT91" i="57"/>
  <c r="AB94" i="57"/>
  <c r="AK89" i="57"/>
  <c r="AK93" i="56"/>
  <c r="AK94" i="56" s="1"/>
  <c r="BP89" i="56"/>
  <c r="AB94" i="56"/>
  <c r="BC89" i="56"/>
  <c r="AK94" i="63" l="1"/>
  <c r="AT91" i="62"/>
  <c r="AT94" i="62" s="1"/>
  <c r="BP94" i="62" s="1"/>
  <c r="BP92" i="61"/>
  <c r="BP93" i="61"/>
  <c r="BC94" i="61"/>
  <c r="BL91" i="61"/>
  <c r="BP93" i="59"/>
  <c r="BP91" i="59"/>
  <c r="BL93" i="59"/>
  <c r="BP89" i="59"/>
  <c r="AT92" i="59"/>
  <c r="BC92" i="59" s="1"/>
  <c r="BC94" i="58"/>
  <c r="BL92" i="58"/>
  <c r="BL94" i="58" s="1"/>
  <c r="BP93" i="57"/>
  <c r="AT93" i="56"/>
  <c r="AT94" i="56" s="1"/>
  <c r="BP94" i="56" s="1"/>
  <c r="BC92" i="56"/>
  <c r="BL92" i="56" s="1"/>
  <c r="AT91" i="64"/>
  <c r="AT94" i="64" s="1"/>
  <c r="BP94" i="64" s="1"/>
  <c r="BL90" i="63"/>
  <c r="BP93" i="63"/>
  <c r="AT94" i="63"/>
  <c r="BC93" i="63"/>
  <c r="BL93" i="63" s="1"/>
  <c r="BC91" i="63"/>
  <c r="BC94" i="63" s="1"/>
  <c r="BL91" i="63"/>
  <c r="AT94" i="61"/>
  <c r="BP94" i="61" s="1"/>
  <c r="BL93" i="61"/>
  <c r="BL94" i="61" s="1"/>
  <c r="BP91" i="61"/>
  <c r="AT94" i="60"/>
  <c r="BC92" i="60"/>
  <c r="BL92" i="60" s="1"/>
  <c r="BL94" i="60" s="1"/>
  <c r="AK94" i="60"/>
  <c r="BP94" i="60" s="1"/>
  <c r="BL91" i="59"/>
  <c r="BL89" i="59"/>
  <c r="BP92" i="59"/>
  <c r="AT94" i="59"/>
  <c r="AK94" i="59"/>
  <c r="BP92" i="58"/>
  <c r="AK94" i="57"/>
  <c r="AT89" i="57"/>
  <c r="AT94" i="57" s="1"/>
  <c r="BP94" i="57" s="1"/>
  <c r="BP91" i="57"/>
  <c r="BC91" i="57"/>
  <c r="BL91" i="57" s="1"/>
  <c r="BP89" i="57"/>
  <c r="BL93" i="57"/>
  <c r="BL89" i="56"/>
  <c r="BP94" i="63" l="1"/>
  <c r="BP91" i="62"/>
  <c r="BC91" i="62"/>
  <c r="BC94" i="62" s="1"/>
  <c r="BP94" i="59"/>
  <c r="BC94" i="59"/>
  <c r="BL92" i="59"/>
  <c r="BL94" i="59" s="1"/>
  <c r="BP93" i="56"/>
  <c r="BC93" i="56"/>
  <c r="BC91" i="64"/>
  <c r="BC94" i="64" s="1"/>
  <c r="BP91" i="64"/>
  <c r="BL94" i="63"/>
  <c r="BC94" i="60"/>
  <c r="BC89" i="57"/>
  <c r="BC94" i="57" s="1"/>
  <c r="BL91" i="64" l="1"/>
  <c r="BL94" i="64" s="1"/>
  <c r="BL91" i="62"/>
  <c r="BL94" i="62" s="1"/>
  <c r="BL89" i="57"/>
  <c r="BL94" i="57" s="1"/>
  <c r="BL93" i="56"/>
  <c r="BL94" i="56" s="1"/>
  <c r="BC94" i="56"/>
  <c r="BZ39" i="1"/>
  <c r="BK43" i="1"/>
  <c r="BK42" i="1"/>
  <c r="BK41" i="1"/>
  <c r="BK40" i="1"/>
  <c r="BK39" i="1"/>
  <c r="BK36" i="1"/>
  <c r="BK35" i="1"/>
  <c r="BK34" i="1"/>
  <c r="BK33" i="1"/>
  <c r="BK32" i="1"/>
  <c r="BK31" i="1"/>
  <c r="BK30" i="1"/>
  <c r="BK29" i="1"/>
  <c r="BK28" i="1"/>
  <c r="BK27" i="1"/>
  <c r="BB43" i="1"/>
  <c r="BB42" i="1"/>
  <c r="BB41" i="1"/>
  <c r="BB40" i="1"/>
  <c r="BB39" i="1"/>
  <c r="BB36" i="1"/>
  <c r="BB35" i="1"/>
  <c r="BB34" i="1"/>
  <c r="BB33" i="1"/>
  <c r="BB32" i="1"/>
  <c r="BB31" i="1"/>
  <c r="BB30" i="1"/>
  <c r="BB29" i="1"/>
  <c r="BB28" i="1"/>
  <c r="BB27" i="1"/>
  <c r="AS43" i="1"/>
  <c r="AS42" i="1"/>
  <c r="AS41" i="1"/>
  <c r="AS40" i="1"/>
  <c r="AS39" i="1"/>
  <c r="AS36" i="1"/>
  <c r="AS35" i="1"/>
  <c r="AS34" i="1"/>
  <c r="AS33" i="1"/>
  <c r="AS32" i="1"/>
  <c r="AS31" i="1"/>
  <c r="AS30" i="1"/>
  <c r="AS29" i="1"/>
  <c r="AS28" i="1"/>
  <c r="AS27" i="1"/>
  <c r="AJ43" i="1"/>
  <c r="AJ42" i="1"/>
  <c r="AJ41" i="1"/>
  <c r="AJ40" i="1"/>
  <c r="AJ39" i="1"/>
  <c r="AJ36" i="1"/>
  <c r="AJ35" i="1"/>
  <c r="AJ34" i="1"/>
  <c r="AJ33" i="1"/>
  <c r="AJ32" i="1"/>
  <c r="AJ31" i="1"/>
  <c r="AJ30" i="1"/>
  <c r="AJ29" i="1"/>
  <c r="AJ28" i="1"/>
  <c r="AJ27" i="1"/>
  <c r="AA43" i="1"/>
  <c r="AA42" i="1"/>
  <c r="AA41" i="1"/>
  <c r="AA40" i="1"/>
  <c r="AA39" i="1"/>
  <c r="AA36" i="1"/>
  <c r="AA35" i="1"/>
  <c r="AA34" i="1"/>
  <c r="AA33" i="1"/>
  <c r="AA32" i="1"/>
  <c r="AA31" i="1"/>
  <c r="AA30" i="1"/>
  <c r="AA29" i="1"/>
  <c r="AA28" i="1"/>
  <c r="AA27" i="1"/>
  <c r="R43" i="1"/>
  <c r="R42" i="1"/>
  <c r="R41" i="1"/>
  <c r="R40" i="1"/>
  <c r="R39" i="1"/>
  <c r="R36" i="1"/>
  <c r="R35" i="1"/>
  <c r="R34" i="1"/>
  <c r="R33" i="1"/>
  <c r="R32" i="1"/>
  <c r="R31" i="1"/>
  <c r="R30" i="1"/>
  <c r="R29" i="1"/>
  <c r="R28" i="1"/>
  <c r="R27" i="1"/>
  <c r="I27" i="1"/>
  <c r="I43" i="1"/>
  <c r="I42" i="1"/>
  <c r="I41" i="1"/>
  <c r="I40" i="1"/>
  <c r="I39" i="1"/>
  <c r="I35" i="1"/>
  <c r="I36" i="1"/>
  <c r="I34" i="1"/>
  <c r="I33" i="1"/>
  <c r="I32" i="1"/>
  <c r="I31" i="1"/>
  <c r="I30" i="1"/>
  <c r="I29" i="1"/>
  <c r="I28" i="1"/>
  <c r="BL36" i="1"/>
  <c r="BZ36" i="1" s="1"/>
  <c r="BL35" i="1"/>
  <c r="BZ35" i="1" s="1"/>
  <c r="BL34" i="1"/>
  <c r="BZ34" i="1" s="1"/>
  <c r="BL33" i="1"/>
  <c r="BZ33" i="1" s="1"/>
  <c r="BL32" i="1"/>
  <c r="BZ32" i="1" s="1"/>
  <c r="BL31" i="1"/>
  <c r="BZ31" i="1" s="1"/>
  <c r="BL30" i="1"/>
  <c r="BL29" i="1"/>
  <c r="BL28" i="1"/>
  <c r="BL27" i="1"/>
  <c r="BC36" i="1"/>
  <c r="BC35" i="1"/>
  <c r="BC34" i="1"/>
  <c r="BC33" i="1"/>
  <c r="BC32" i="1"/>
  <c r="BC31" i="1"/>
  <c r="BC30" i="1"/>
  <c r="BC29" i="1"/>
  <c r="BC28" i="1"/>
  <c r="BC27" i="1"/>
  <c r="BM10" i="1"/>
  <c r="BH10" i="1"/>
  <c r="BD10" i="1"/>
  <c r="AY10" i="1"/>
  <c r="BL74" i="1"/>
  <c r="BL73" i="1"/>
  <c r="BL72" i="1"/>
  <c r="BL71" i="1"/>
  <c r="BL70" i="1"/>
  <c r="BL64" i="1"/>
  <c r="BL56" i="1"/>
  <c r="BC74" i="1"/>
  <c r="BC73" i="1"/>
  <c r="BC72" i="1"/>
  <c r="BC71" i="1"/>
  <c r="BC70" i="1"/>
  <c r="BC64" i="1"/>
  <c r="BC56" i="1"/>
  <c r="BC52" i="1"/>
  <c r="BX39" i="1"/>
  <c r="AT35" i="1"/>
  <c r="AT28" i="1"/>
  <c r="AT36" i="1"/>
  <c r="AT34" i="1"/>
  <c r="AT33" i="1"/>
  <c r="AT32" i="1"/>
  <c r="AT31" i="1"/>
  <c r="AT30" i="1"/>
  <c r="AT29" i="1"/>
  <c r="AT27" i="1"/>
  <c r="AU10" i="1"/>
  <c r="AP10" i="1"/>
  <c r="AK36" i="1"/>
  <c r="BW36" i="1" s="1"/>
  <c r="AK30" i="1"/>
  <c r="AK29" i="1"/>
  <c r="AK28" i="1"/>
  <c r="AK35" i="1"/>
  <c r="AK34" i="1"/>
  <c r="AK33" i="1"/>
  <c r="AK32" i="1"/>
  <c r="AK31" i="1"/>
  <c r="AK27" i="1"/>
  <c r="AL10" i="1"/>
  <c r="AG10" i="1"/>
  <c r="AB36" i="1"/>
  <c r="AB35" i="1"/>
  <c r="AB34" i="1"/>
  <c r="AB33" i="1"/>
  <c r="AB32" i="1"/>
  <c r="AB31" i="1"/>
  <c r="AB30" i="1"/>
  <c r="AB29" i="1"/>
  <c r="AB28" i="1"/>
  <c r="AB27" i="1"/>
  <c r="F10" i="1"/>
  <c r="K10" i="1"/>
  <c r="O10" i="1"/>
  <c r="T10" i="1"/>
  <c r="AC10" i="1"/>
  <c r="X10" i="1"/>
  <c r="S36" i="1"/>
  <c r="S35" i="1"/>
  <c r="S34" i="1"/>
  <c r="S33" i="1"/>
  <c r="S32" i="1"/>
  <c r="S31" i="1"/>
  <c r="S30" i="1"/>
  <c r="S29" i="1"/>
  <c r="S28" i="1"/>
  <c r="S27" i="1"/>
  <c r="J27" i="1"/>
  <c r="J34" i="1"/>
  <c r="J30" i="1"/>
  <c r="J28" i="1"/>
  <c r="J36" i="1"/>
  <c r="J35" i="1"/>
  <c r="J33" i="1"/>
  <c r="J32" i="1"/>
  <c r="J31" i="1"/>
  <c r="J29" i="1"/>
  <c r="H36" i="2"/>
  <c r="H35" i="2"/>
  <c r="H34" i="2"/>
  <c r="AJ40" i="2"/>
  <c r="AJ39" i="2"/>
  <c r="AJ38" i="2"/>
  <c r="AJ37" i="2"/>
  <c r="AJ36" i="2"/>
  <c r="AJ35" i="2"/>
  <c r="AJ34" i="2"/>
  <c r="AJ42" i="2" s="1"/>
  <c r="E36" i="2" s="1"/>
  <c r="AJ33" i="2"/>
  <c r="AJ32" i="2"/>
  <c r="AJ31" i="2"/>
  <c r="AJ30" i="2"/>
  <c r="AJ29" i="2"/>
  <c r="AI29" i="2"/>
  <c r="AI40" i="2"/>
  <c r="AI39" i="2"/>
  <c r="AI38" i="2"/>
  <c r="AI37" i="2"/>
  <c r="AI36" i="2"/>
  <c r="AI35" i="2"/>
  <c r="AI34" i="2"/>
  <c r="AI33" i="2"/>
  <c r="AI32" i="2"/>
  <c r="AI31" i="2"/>
  <c r="AI30" i="2"/>
  <c r="AH29" i="2"/>
  <c r="AH40" i="2"/>
  <c r="AG40" i="2"/>
  <c r="AF40" i="2"/>
  <c r="AE40" i="2"/>
  <c r="AD40" i="2"/>
  <c r="AH39" i="2"/>
  <c r="AG39" i="2"/>
  <c r="AF39" i="2"/>
  <c r="AE39" i="2"/>
  <c r="AD39" i="2"/>
  <c r="AH38" i="2"/>
  <c r="AG38" i="2"/>
  <c r="AF38" i="2"/>
  <c r="AE38" i="2"/>
  <c r="AD38" i="2"/>
  <c r="AH37" i="2"/>
  <c r="AG37" i="2"/>
  <c r="AF37" i="2"/>
  <c r="AE37" i="2"/>
  <c r="AD37" i="2"/>
  <c r="AH36" i="2"/>
  <c r="AG36" i="2"/>
  <c r="AF36" i="2"/>
  <c r="AE36" i="2"/>
  <c r="AD36" i="2"/>
  <c r="AH35" i="2"/>
  <c r="AG35" i="2"/>
  <c r="AF35" i="2"/>
  <c r="AE35" i="2"/>
  <c r="AD35" i="2"/>
  <c r="AH34" i="2"/>
  <c r="AG34" i="2"/>
  <c r="AF34" i="2"/>
  <c r="AE34" i="2"/>
  <c r="AD34" i="2"/>
  <c r="AH33" i="2"/>
  <c r="AG33" i="2"/>
  <c r="AF33" i="2"/>
  <c r="AE33" i="2"/>
  <c r="AD33" i="2"/>
  <c r="AH32" i="2"/>
  <c r="AG32" i="2"/>
  <c r="AF32" i="2"/>
  <c r="AE32" i="2"/>
  <c r="AD32" i="2"/>
  <c r="AH31" i="2"/>
  <c r="AG31" i="2"/>
  <c r="AF31" i="2"/>
  <c r="AE31" i="2"/>
  <c r="AD31" i="2"/>
  <c r="AH30" i="2"/>
  <c r="AG30" i="2"/>
  <c r="AF30" i="2"/>
  <c r="AE30" i="2"/>
  <c r="AD30" i="2"/>
  <c r="AG29" i="2"/>
  <c r="AF29" i="2"/>
  <c r="AE29" i="2"/>
  <c r="AD29" i="2"/>
  <c r="H33" i="2"/>
  <c r="H32" i="2"/>
  <c r="H31" i="2"/>
  <c r="E95" i="1" l="1" a="1"/>
  <c r="E95" i="1" s="1"/>
  <c r="BM31" i="1"/>
  <c r="BN31" i="1" s="1"/>
  <c r="AJ43" i="2"/>
  <c r="BM32" i="1"/>
  <c r="BN32" i="1" s="1"/>
  <c r="BM33" i="1"/>
  <c r="BN33" i="1" s="1"/>
  <c r="BD33" i="1"/>
  <c r="BE33" i="1" s="1"/>
  <c r="BY33" i="1"/>
  <c r="K29" i="1"/>
  <c r="BT29" i="1"/>
  <c r="BO29" i="1"/>
  <c r="T33" i="1"/>
  <c r="BU33" i="1"/>
  <c r="BD35" i="1"/>
  <c r="BE35" i="1" s="1"/>
  <c r="BY35" i="1"/>
  <c r="BE40" i="1"/>
  <c r="BY40" i="1"/>
  <c r="BO40" i="1"/>
  <c r="AC27" i="1"/>
  <c r="BV27" i="1"/>
  <c r="BE41" i="1"/>
  <c r="BY41" i="1"/>
  <c r="BN42" i="1"/>
  <c r="BZ42" i="1"/>
  <c r="BM35" i="1"/>
  <c r="BN35" i="1" s="1"/>
  <c r="AL36" i="1"/>
  <c r="BE42" i="1"/>
  <c r="BY42" i="1"/>
  <c r="BM36" i="1"/>
  <c r="BN36" i="1" s="1"/>
  <c r="AU35" i="1"/>
  <c r="BX35" i="1"/>
  <c r="T34" i="1"/>
  <c r="BU34" i="1"/>
  <c r="K36" i="1"/>
  <c r="BT36" i="1"/>
  <c r="BO36" i="1"/>
  <c r="BO42" i="1"/>
  <c r="AC29" i="1"/>
  <c r="BV29" i="1"/>
  <c r="AL27" i="1"/>
  <c r="BW27" i="1"/>
  <c r="BE43" i="1"/>
  <c r="BY43" i="1"/>
  <c r="BN39" i="1"/>
  <c r="K28" i="1"/>
  <c r="BT28" i="1"/>
  <c r="BO28" i="1"/>
  <c r="BO43" i="1"/>
  <c r="AC30" i="1"/>
  <c r="BV30" i="1"/>
  <c r="AL31" i="1"/>
  <c r="BW31" i="1"/>
  <c r="AU27" i="1"/>
  <c r="BX27" i="1"/>
  <c r="BE39" i="1"/>
  <c r="BY39" i="1"/>
  <c r="T31" i="1"/>
  <c r="BU31" i="1"/>
  <c r="AU28" i="1"/>
  <c r="BX28" i="1"/>
  <c r="BD36" i="1"/>
  <c r="BE36" i="1" s="1"/>
  <c r="BY36" i="1"/>
  <c r="T35" i="1"/>
  <c r="BU35" i="1"/>
  <c r="AC28" i="1"/>
  <c r="BV28" i="1"/>
  <c r="K30" i="1"/>
  <c r="BO30" i="1"/>
  <c r="BT30" i="1"/>
  <c r="BO39" i="1"/>
  <c r="BT39" i="1"/>
  <c r="AC31" i="1"/>
  <c r="BV31" i="1"/>
  <c r="AL32" i="1"/>
  <c r="BW32" i="1"/>
  <c r="AU29" i="1"/>
  <c r="BX29" i="1"/>
  <c r="BM27" i="1"/>
  <c r="BN27" i="1" s="1"/>
  <c r="BZ27" i="1"/>
  <c r="K35" i="1"/>
  <c r="BO35" i="1"/>
  <c r="BT35" i="1"/>
  <c r="K34" i="1"/>
  <c r="BO34" i="1"/>
  <c r="BT34" i="1"/>
  <c r="T36" i="1"/>
  <c r="BU36" i="1"/>
  <c r="AC32" i="1"/>
  <c r="BV32" i="1"/>
  <c r="AL33" i="1"/>
  <c r="BW33" i="1"/>
  <c r="AU30" i="1"/>
  <c r="BX30" i="1"/>
  <c r="BD27" i="1"/>
  <c r="BE27" i="1" s="1"/>
  <c r="BY27" i="1"/>
  <c r="BM28" i="1"/>
  <c r="BN28" i="1" s="1"/>
  <c r="BZ28" i="1"/>
  <c r="K32" i="1"/>
  <c r="BO32" i="1"/>
  <c r="BT32" i="1"/>
  <c r="BO41" i="1"/>
  <c r="K27" i="1"/>
  <c r="BT27" i="1"/>
  <c r="BO27" i="1"/>
  <c r="AC33" i="1"/>
  <c r="BV33" i="1"/>
  <c r="AL34" i="1"/>
  <c r="BW34" i="1"/>
  <c r="AU31" i="1"/>
  <c r="BX31" i="1"/>
  <c r="BD28" i="1"/>
  <c r="BE28" i="1" s="1"/>
  <c r="BY28" i="1"/>
  <c r="BM29" i="1"/>
  <c r="BN29" i="1" s="1"/>
  <c r="BZ29" i="1"/>
  <c r="BM34" i="1"/>
  <c r="BN34" i="1" s="1"/>
  <c r="T27" i="1"/>
  <c r="BU27" i="1"/>
  <c r="AC34" i="1"/>
  <c r="BV34" i="1"/>
  <c r="AL35" i="1"/>
  <c r="BW35" i="1"/>
  <c r="AU32" i="1"/>
  <c r="BX32" i="1"/>
  <c r="BD29" i="1"/>
  <c r="BE29" i="1" s="1"/>
  <c r="BY29" i="1"/>
  <c r="BM30" i="1"/>
  <c r="BN30" i="1" s="1"/>
  <c r="BZ30" i="1"/>
  <c r="BN41" i="1"/>
  <c r="BZ41" i="1"/>
  <c r="K33" i="1"/>
  <c r="BO33" i="1"/>
  <c r="BT33" i="1"/>
  <c r="T28" i="1"/>
  <c r="BU28" i="1"/>
  <c r="AC35" i="1"/>
  <c r="BV35" i="1"/>
  <c r="AL28" i="1"/>
  <c r="BW28" i="1"/>
  <c r="AU33" i="1"/>
  <c r="BX33" i="1"/>
  <c r="BD30" i="1"/>
  <c r="BE30" i="1" s="1"/>
  <c r="BY30" i="1"/>
  <c r="T32" i="1"/>
  <c r="BU32" i="1"/>
  <c r="K31" i="1"/>
  <c r="BO31" i="1"/>
  <c r="BT31" i="1"/>
  <c r="T29" i="1"/>
  <c r="BU29" i="1"/>
  <c r="AC36" i="1"/>
  <c r="BV36" i="1"/>
  <c r="AL29" i="1"/>
  <c r="BW29" i="1"/>
  <c r="AU34" i="1"/>
  <c r="BX34" i="1"/>
  <c r="BD31" i="1"/>
  <c r="BE31" i="1" s="1"/>
  <c r="BY31" i="1"/>
  <c r="BD34" i="1"/>
  <c r="BE34" i="1" s="1"/>
  <c r="BY34" i="1"/>
  <c r="BN40" i="1"/>
  <c r="BZ40" i="1"/>
  <c r="T30" i="1"/>
  <c r="BU30" i="1"/>
  <c r="AL30" i="1"/>
  <c r="BW30" i="1"/>
  <c r="AU36" i="1"/>
  <c r="BX36" i="1"/>
  <c r="BD32" i="1"/>
  <c r="BY32" i="1"/>
  <c r="BN43" i="1"/>
  <c r="BZ43" i="1"/>
  <c r="BL86" i="1"/>
  <c r="AI41" i="2"/>
  <c r="F35" i="2" s="1"/>
  <c r="AI42" i="2"/>
  <c r="E35" i="2" s="1"/>
  <c r="AJ41" i="2"/>
  <c r="F36" i="2" s="1"/>
  <c r="AH41" i="2"/>
  <c r="F34" i="2" s="1"/>
  <c r="AI43" i="2"/>
  <c r="AE42" i="2"/>
  <c r="E31" i="2" s="1"/>
  <c r="AD42" i="2"/>
  <c r="E30" i="2" s="1"/>
  <c r="BB19" i="1"/>
  <c r="BK17" i="1"/>
  <c r="BC86" i="1"/>
  <c r="BG95" i="1" a="1"/>
  <c r="BG95" i="1" s="1"/>
  <c r="AX95" i="1" a="1"/>
  <c r="AX95" i="1" s="1"/>
  <c r="BE32" i="1"/>
  <c r="AF43" i="2"/>
  <c r="AH43" i="2"/>
  <c r="AF42" i="2"/>
  <c r="E32" i="2" s="1"/>
  <c r="AD43" i="2"/>
  <c r="D30" i="2" s="1"/>
  <c r="AD41" i="2"/>
  <c r="F30" i="2" s="1"/>
  <c r="AG42" i="2"/>
  <c r="AE43" i="2"/>
  <c r="D31" i="2" s="1"/>
  <c r="AG43" i="2"/>
  <c r="AH42" i="2"/>
  <c r="E34" i="2" s="1"/>
  <c r="AE41" i="2"/>
  <c r="F31" i="2" s="1"/>
  <c r="AF41" i="2"/>
  <c r="F32" i="2" s="1"/>
  <c r="AG41" i="2"/>
  <c r="F33" i="2" s="1"/>
  <c r="I4" i="2"/>
  <c r="B35" i="1"/>
  <c r="B34" i="1"/>
  <c r="B33" i="1"/>
  <c r="B32" i="1"/>
  <c r="BT63" i="1"/>
  <c r="BS63" i="1"/>
  <c r="J64" i="1"/>
  <c r="BP36" i="1" l="1"/>
  <c r="BK24" i="1"/>
  <c r="BK18" i="1"/>
  <c r="BK16" i="56"/>
  <c r="BK19" i="64"/>
  <c r="BK18" i="63"/>
  <c r="BK20" i="64"/>
  <c r="BK19" i="63"/>
  <c r="BK21" i="64"/>
  <c r="BK20" i="63"/>
  <c r="BK24" i="62"/>
  <c r="BK20" i="61"/>
  <c r="BK24" i="60"/>
  <c r="BK17" i="59"/>
  <c r="BK15" i="57"/>
  <c r="BK22" i="64"/>
  <c r="BK21" i="63"/>
  <c r="BK23" i="62"/>
  <c r="BK19" i="61"/>
  <c r="BK16" i="59"/>
  <c r="BK15" i="56"/>
  <c r="BK15" i="61"/>
  <c r="BK15" i="62"/>
  <c r="BK17" i="60"/>
  <c r="BK24" i="59"/>
  <c r="BK21" i="58"/>
  <c r="BK16" i="60"/>
  <c r="BK22" i="56"/>
  <c r="BK15" i="63"/>
  <c r="BK18" i="60"/>
  <c r="BK24" i="58"/>
  <c r="BK16" i="63"/>
  <c r="BK19" i="60"/>
  <c r="BK23" i="58"/>
  <c r="BK21" i="57"/>
  <c r="BK19" i="57"/>
  <c r="BK17" i="63"/>
  <c r="BK20" i="60"/>
  <c r="BK22" i="58"/>
  <c r="BK18" i="64"/>
  <c r="BK19" i="62"/>
  <c r="BK23" i="61"/>
  <c r="BK21" i="59"/>
  <c r="BK23" i="60"/>
  <c r="BK17" i="58"/>
  <c r="BK15" i="64"/>
  <c r="BK16" i="58"/>
  <c r="BK22" i="57"/>
  <c r="BK18" i="57"/>
  <c r="BK24" i="56"/>
  <c r="BK16" i="64"/>
  <c r="BK15" i="58"/>
  <c r="BK17" i="56"/>
  <c r="BK16" i="57"/>
  <c r="BK17" i="64"/>
  <c r="BK24" i="57"/>
  <c r="BK20" i="57"/>
  <c r="BK23" i="64"/>
  <c r="BK24" i="64"/>
  <c r="BK22" i="62"/>
  <c r="BK21" i="62"/>
  <c r="BK20" i="62"/>
  <c r="BK23" i="59"/>
  <c r="BK18" i="62"/>
  <c r="BK24" i="61"/>
  <c r="BK22" i="59"/>
  <c r="BK22" i="63"/>
  <c r="BK17" i="62"/>
  <c r="BK22" i="61"/>
  <c r="BK21" i="60"/>
  <c r="BK18" i="58"/>
  <c r="BK19" i="56"/>
  <c r="BK18" i="56"/>
  <c r="BK22" i="60"/>
  <c r="BK17" i="57"/>
  <c r="BK24" i="63"/>
  <c r="BK20" i="58"/>
  <c r="BK16" i="61"/>
  <c r="BK20" i="56"/>
  <c r="BK21" i="61"/>
  <c r="BK16" i="62"/>
  <c r="BK18" i="61"/>
  <c r="BK17" i="61"/>
  <c r="BK15" i="60"/>
  <c r="BK20" i="59"/>
  <c r="BK23" i="56"/>
  <c r="BK19" i="59"/>
  <c r="BK21" i="56"/>
  <c r="BK23" i="63"/>
  <c r="BK18" i="59"/>
  <c r="BK23" i="57"/>
  <c r="BK15" i="59"/>
  <c r="BK19" i="58"/>
  <c r="BK15" i="1"/>
  <c r="BK19" i="1"/>
  <c r="BK20" i="1"/>
  <c r="BK16" i="1"/>
  <c r="BK23" i="1"/>
  <c r="AS22" i="60"/>
  <c r="AS19" i="60"/>
  <c r="AS17" i="56"/>
  <c r="AS20" i="62"/>
  <c r="AS15" i="60"/>
  <c r="AS19" i="56"/>
  <c r="AS15" i="56"/>
  <c r="AS21" i="60"/>
  <c r="AS18" i="58"/>
  <c r="AS18" i="62"/>
  <c r="AS20" i="58"/>
  <c r="AS20" i="60"/>
  <c r="AS22" i="58"/>
  <c r="AS17" i="60"/>
  <c r="AS16" i="56"/>
  <c r="AS20" i="56"/>
  <c r="AS18" i="56"/>
  <c r="AS16" i="64"/>
  <c r="AS19" i="62"/>
  <c r="AS22" i="56"/>
  <c r="AS17" i="57"/>
  <c r="AS18" i="64"/>
  <c r="AS19" i="64"/>
  <c r="AS18" i="63"/>
  <c r="AS19" i="57"/>
  <c r="AS21" i="63"/>
  <c r="AS15" i="57"/>
  <c r="AS16" i="58"/>
  <c r="AS20" i="63"/>
  <c r="AS24" i="62"/>
  <c r="AS15" i="61"/>
  <c r="AS23" i="57"/>
  <c r="AS20" i="64"/>
  <c r="AS18" i="61"/>
  <c r="AS15" i="62"/>
  <c r="AS17" i="61"/>
  <c r="AS22" i="62"/>
  <c r="AS22" i="64"/>
  <c r="AS24" i="60"/>
  <c r="AS21" i="59"/>
  <c r="AS23" i="62"/>
  <c r="AS16" i="59"/>
  <c r="AS21" i="62"/>
  <c r="AS16" i="62"/>
  <c r="AS24" i="61"/>
  <c r="AS15" i="59"/>
  <c r="AS23" i="60"/>
  <c r="AS17" i="63"/>
  <c r="AS17" i="59"/>
  <c r="AS22" i="61"/>
  <c r="AS22" i="63"/>
  <c r="AS24" i="63"/>
  <c r="AS19" i="59"/>
  <c r="AS22" i="59"/>
  <c r="AS23" i="59"/>
  <c r="AS20" i="59"/>
  <c r="AS18" i="60"/>
  <c r="AS24" i="64"/>
  <c r="AS16" i="57"/>
  <c r="AS16" i="60"/>
  <c r="AS15" i="63"/>
  <c r="AS23" i="61"/>
  <c r="AS19" i="61"/>
  <c r="AS15" i="64"/>
  <c r="AS21" i="56"/>
  <c r="AS24" i="57"/>
  <c r="AS24" i="59"/>
  <c r="AS19" i="58"/>
  <c r="AS24" i="56"/>
  <c r="AS17" i="58"/>
  <c r="AS18" i="57"/>
  <c r="AS18" i="59"/>
  <c r="AS17" i="64"/>
  <c r="AS21" i="64"/>
  <c r="AS16" i="61"/>
  <c r="AS19" i="63"/>
  <c r="AS23" i="64"/>
  <c r="AS20" i="61"/>
  <c r="AS23" i="63"/>
  <c r="AS21" i="61"/>
  <c r="AS23" i="58"/>
  <c r="AS21" i="57"/>
  <c r="AS21" i="58"/>
  <c r="AS20" i="57"/>
  <c r="AS24" i="58"/>
  <c r="AS23" i="56"/>
  <c r="AS15" i="58"/>
  <c r="AS16" i="63"/>
  <c r="AS17" i="62"/>
  <c r="AS22" i="57"/>
  <c r="AS17" i="1"/>
  <c r="AA17" i="63"/>
  <c r="AA23" i="63"/>
  <c r="AA20" i="63"/>
  <c r="AA18" i="59"/>
  <c r="AA15" i="59"/>
  <c r="AA17" i="59"/>
  <c r="AA18" i="63"/>
  <c r="AA20" i="59"/>
  <c r="AA17" i="57"/>
  <c r="AA21" i="64"/>
  <c r="AA17" i="64"/>
  <c r="AA16" i="64"/>
  <c r="AA24" i="63"/>
  <c r="AA18" i="64"/>
  <c r="AA16" i="63"/>
  <c r="AA16" i="59"/>
  <c r="AA24" i="56"/>
  <c r="AA15" i="64"/>
  <c r="AA17" i="62"/>
  <c r="AA18" i="62"/>
  <c r="AA20" i="64"/>
  <c r="AA20" i="57"/>
  <c r="AA21" i="62"/>
  <c r="AA22" i="62"/>
  <c r="AA20" i="61"/>
  <c r="AA18" i="61"/>
  <c r="AA19" i="60"/>
  <c r="AA21" i="59"/>
  <c r="AA23" i="57"/>
  <c r="AA18" i="57"/>
  <c r="AA16" i="57"/>
  <c r="AA19" i="59"/>
  <c r="AA22" i="63"/>
  <c r="AA17" i="61"/>
  <c r="AA18" i="60"/>
  <c r="AA16" i="62"/>
  <c r="AA16" i="61"/>
  <c r="AA16" i="60"/>
  <c r="AA23" i="59"/>
  <c r="AA23" i="64"/>
  <c r="AA20" i="62"/>
  <c r="AA15" i="61"/>
  <c r="AA15" i="60"/>
  <c r="AA19" i="64"/>
  <c r="AA22" i="56"/>
  <c r="AA23" i="62"/>
  <c r="AA24" i="61"/>
  <c r="AA19" i="58"/>
  <c r="AA24" i="57"/>
  <c r="AA18" i="56"/>
  <c r="AA15" i="62"/>
  <c r="AA22" i="60"/>
  <c r="AA21" i="63"/>
  <c r="AA20" i="60"/>
  <c r="AA24" i="59"/>
  <c r="AA21" i="57"/>
  <c r="AA23" i="56"/>
  <c r="AA24" i="58"/>
  <c r="AA17" i="60"/>
  <c r="AA23" i="58"/>
  <c r="AA15" i="63"/>
  <c r="AA24" i="62"/>
  <c r="AA22" i="64"/>
  <c r="AA19" i="63"/>
  <c r="AA19" i="62"/>
  <c r="AA22" i="59"/>
  <c r="AA24" i="64"/>
  <c r="AA16" i="58"/>
  <c r="AA23" i="61"/>
  <c r="AA21" i="60"/>
  <c r="AA19" i="61"/>
  <c r="AA17" i="56"/>
  <c r="AA18" i="58"/>
  <c r="AA21" i="61"/>
  <c r="AA22" i="58"/>
  <c r="AA15" i="57"/>
  <c r="AA19" i="56"/>
  <c r="AA17" i="58"/>
  <c r="AA15" i="58"/>
  <c r="AA21" i="58"/>
  <c r="AA21" i="56"/>
  <c r="AA20" i="58"/>
  <c r="AA19" i="57"/>
  <c r="AA24" i="60"/>
  <c r="AA23" i="60"/>
  <c r="AA15" i="56"/>
  <c r="AA22" i="61"/>
  <c r="AA20" i="56"/>
  <c r="AA22" i="57"/>
  <c r="AA16" i="56"/>
  <c r="BB18" i="1"/>
  <c r="BB21" i="1"/>
  <c r="BB17" i="56"/>
  <c r="BB19" i="56"/>
  <c r="BB15" i="56"/>
  <c r="BB16" i="56"/>
  <c r="BB20" i="56"/>
  <c r="BB18" i="56"/>
  <c r="BB17" i="57"/>
  <c r="BB19" i="61"/>
  <c r="BB22" i="64"/>
  <c r="BB15" i="61"/>
  <c r="BB15" i="64"/>
  <c r="BB18" i="63"/>
  <c r="BB21" i="61"/>
  <c r="BB24" i="64"/>
  <c r="BB17" i="63"/>
  <c r="BB24" i="62"/>
  <c r="BB18" i="60"/>
  <c r="BB18" i="59"/>
  <c r="BB19" i="60"/>
  <c r="BB22" i="57"/>
  <c r="BB21" i="56"/>
  <c r="BB24" i="57"/>
  <c r="BB23" i="56"/>
  <c r="BB24" i="63"/>
  <c r="BB24" i="58"/>
  <c r="BB15" i="57"/>
  <c r="BB19" i="58"/>
  <c r="BB19" i="63"/>
  <c r="BB21" i="57"/>
  <c r="BB16" i="63"/>
  <c r="BB16" i="64"/>
  <c r="BB17" i="62"/>
  <c r="BB19" i="62"/>
  <c r="BB24" i="61"/>
  <c r="BB24" i="60"/>
  <c r="BB23" i="59"/>
  <c r="BB24" i="56"/>
  <c r="BB19" i="64"/>
  <c r="BB20" i="62"/>
  <c r="BB24" i="59"/>
  <c r="BB18" i="58"/>
  <c r="BB21" i="64"/>
  <c r="BB21" i="62"/>
  <c r="BB21" i="58"/>
  <c r="BB17" i="64"/>
  <c r="BB22" i="62"/>
  <c r="BB17" i="58"/>
  <c r="BB18" i="57"/>
  <c r="BB16" i="57"/>
  <c r="BB20" i="57"/>
  <c r="BB22" i="61"/>
  <c r="BB22" i="56"/>
  <c r="BB20" i="64"/>
  <c r="BB15" i="63"/>
  <c r="BB20" i="63"/>
  <c r="BB17" i="60"/>
  <c r="BB17" i="59"/>
  <c r="BB22" i="63"/>
  <c r="BB15" i="62"/>
  <c r="BB20" i="58"/>
  <c r="BB23" i="64"/>
  <c r="BB16" i="62"/>
  <c r="BB17" i="61"/>
  <c r="BB22" i="58"/>
  <c r="BB18" i="62"/>
  <c r="BB16" i="61"/>
  <c r="BB23" i="57"/>
  <c r="BB18" i="64"/>
  <c r="BB23" i="62"/>
  <c r="BB18" i="61"/>
  <c r="BB23" i="63"/>
  <c r="BB15" i="60"/>
  <c r="BB16" i="60"/>
  <c r="BB16" i="59"/>
  <c r="BB23" i="61"/>
  <c r="BB20" i="60"/>
  <c r="BB19" i="59"/>
  <c r="BB21" i="60"/>
  <c r="BB20" i="61"/>
  <c r="BB23" i="60"/>
  <c r="BB20" i="59"/>
  <c r="BB16" i="58"/>
  <c r="BB15" i="59"/>
  <c r="BB21" i="59"/>
  <c r="BB21" i="63"/>
  <c r="BB22" i="60"/>
  <c r="BB22" i="59"/>
  <c r="BB15" i="58"/>
  <c r="BB19" i="57"/>
  <c r="BB23" i="58"/>
  <c r="AJ17" i="1"/>
  <c r="AJ15" i="59"/>
  <c r="AJ17" i="59"/>
  <c r="AJ24" i="64"/>
  <c r="AJ23" i="64"/>
  <c r="AJ24" i="63"/>
  <c r="AJ17" i="61"/>
  <c r="AJ17" i="58"/>
  <c r="AJ22" i="64"/>
  <c r="AJ23" i="63"/>
  <c r="AJ24" i="62"/>
  <c r="AJ21" i="57"/>
  <c r="AJ16" i="57"/>
  <c r="AJ15" i="63"/>
  <c r="AJ20" i="60"/>
  <c r="AJ21" i="59"/>
  <c r="AJ20" i="58"/>
  <c r="AJ21" i="63"/>
  <c r="AJ22" i="61"/>
  <c r="AJ15" i="57"/>
  <c r="AJ19" i="56"/>
  <c r="AJ20" i="63"/>
  <c r="AJ15" i="62"/>
  <c r="AJ21" i="61"/>
  <c r="AJ18" i="58"/>
  <c r="AJ19" i="63"/>
  <c r="AJ20" i="61"/>
  <c r="AJ18" i="63"/>
  <c r="AJ23" i="62"/>
  <c r="AJ16" i="58"/>
  <c r="AJ16" i="59"/>
  <c r="AJ18" i="64"/>
  <c r="AJ18" i="60"/>
  <c r="AJ22" i="58"/>
  <c r="AJ20" i="57"/>
  <c r="AJ24" i="56"/>
  <c r="AJ22" i="62"/>
  <c r="AJ16" i="62"/>
  <c r="AJ21" i="60"/>
  <c r="AJ23" i="59"/>
  <c r="AJ22" i="63"/>
  <c r="AJ21" i="62"/>
  <c r="AJ19" i="60"/>
  <c r="AJ22" i="59"/>
  <c r="AJ18" i="62"/>
  <c r="AJ17" i="63"/>
  <c r="AJ20" i="62"/>
  <c r="AJ17" i="60"/>
  <c r="AJ20" i="59"/>
  <c r="AJ18" i="59"/>
  <c r="AJ16" i="63"/>
  <c r="AJ19" i="62"/>
  <c r="AJ19" i="61"/>
  <c r="AJ16" i="60"/>
  <c r="AJ19" i="59"/>
  <c r="AJ15" i="60"/>
  <c r="AJ23" i="56"/>
  <c r="AJ21" i="64"/>
  <c r="AJ20" i="64"/>
  <c r="AJ17" i="62"/>
  <c r="AJ19" i="64"/>
  <c r="AJ16" i="61"/>
  <c r="AJ17" i="64"/>
  <c r="AJ16" i="64"/>
  <c r="AJ24" i="61"/>
  <c r="AJ15" i="64"/>
  <c r="AJ23" i="61"/>
  <c r="AJ15" i="61"/>
  <c r="AJ18" i="61"/>
  <c r="AJ24" i="58"/>
  <c r="AJ23" i="58"/>
  <c r="AJ24" i="57"/>
  <c r="AJ15" i="56"/>
  <c r="AJ23" i="60"/>
  <c r="AJ22" i="56"/>
  <c r="AJ17" i="56"/>
  <c r="AJ23" i="57"/>
  <c r="AJ22" i="60"/>
  <c r="AJ21" i="56"/>
  <c r="AJ18" i="56"/>
  <c r="AJ19" i="57"/>
  <c r="AJ24" i="59"/>
  <c r="AJ20" i="56"/>
  <c r="AJ22" i="57"/>
  <c r="AJ15" i="58"/>
  <c r="AJ16" i="56"/>
  <c r="AJ17" i="57"/>
  <c r="AJ21" i="58"/>
  <c r="AJ19" i="58"/>
  <c r="AJ18" i="57"/>
  <c r="AJ24" i="60"/>
  <c r="BB16" i="1"/>
  <c r="BB15" i="1"/>
  <c r="BB24" i="1"/>
  <c r="CA27" i="1"/>
  <c r="BB23" i="1"/>
  <c r="BP27" i="1"/>
  <c r="R17" i="64"/>
  <c r="R24" i="62"/>
  <c r="R22" i="62"/>
  <c r="R21" i="64"/>
  <c r="R19" i="64"/>
  <c r="R19" i="63"/>
  <c r="R17" i="62"/>
  <c r="R23" i="64"/>
  <c r="R21" i="63"/>
  <c r="R19" i="62"/>
  <c r="R22" i="64"/>
  <c r="R20" i="63"/>
  <c r="R18" i="64"/>
  <c r="R23" i="62"/>
  <c r="R24" i="60"/>
  <c r="R18" i="62"/>
  <c r="R20" i="60"/>
  <c r="R16" i="57"/>
  <c r="R18" i="63"/>
  <c r="R24" i="64"/>
  <c r="R16" i="64"/>
  <c r="R17" i="58"/>
  <c r="R16" i="62"/>
  <c r="R20" i="64"/>
  <c r="R20" i="59"/>
  <c r="R16" i="63"/>
  <c r="R24" i="63"/>
  <c r="R18" i="59"/>
  <c r="R23" i="63"/>
  <c r="R24" i="59"/>
  <c r="R16" i="61"/>
  <c r="R17" i="59"/>
  <c r="R22" i="58"/>
  <c r="R20" i="58"/>
  <c r="R18" i="57"/>
  <c r="R23" i="58"/>
  <c r="R22" i="60"/>
  <c r="R18" i="60"/>
  <c r="R15" i="63"/>
  <c r="R19" i="61"/>
  <c r="R16" i="59"/>
  <c r="R24" i="57"/>
  <c r="R15" i="57"/>
  <c r="R17" i="63"/>
  <c r="R24" i="58"/>
  <c r="R22" i="59"/>
  <c r="R22" i="61"/>
  <c r="R21" i="59"/>
  <c r="R23" i="57"/>
  <c r="R17" i="56"/>
  <c r="R23" i="59"/>
  <c r="R15" i="62"/>
  <c r="R18" i="58"/>
  <c r="R15" i="60"/>
  <c r="R17" i="60"/>
  <c r="R19" i="58"/>
  <c r="R19" i="60"/>
  <c r="R16" i="58"/>
  <c r="R21" i="58"/>
  <c r="R15" i="61"/>
  <c r="R16" i="60"/>
  <c r="R20" i="62"/>
  <c r="R18" i="61"/>
  <c r="R24" i="56"/>
  <c r="R23" i="60"/>
  <c r="R17" i="61"/>
  <c r="R15" i="59"/>
  <c r="R22" i="57"/>
  <c r="R22" i="56"/>
  <c r="R15" i="58"/>
  <c r="R20" i="57"/>
  <c r="R22" i="63"/>
  <c r="R21" i="60"/>
  <c r="R21" i="61"/>
  <c r="R19" i="59"/>
  <c r="R21" i="62"/>
  <c r="R20" i="61"/>
  <c r="R15" i="64"/>
  <c r="R21" i="57"/>
  <c r="R19" i="57"/>
  <c r="R17" i="57"/>
  <c r="R20" i="56"/>
  <c r="R24" i="61"/>
  <c r="R23" i="61"/>
  <c r="R16" i="56"/>
  <c r="R21" i="56"/>
  <c r="R19" i="56"/>
  <c r="R18" i="56"/>
  <c r="R23" i="56"/>
  <c r="R15" i="56"/>
  <c r="AS20" i="1"/>
  <c r="BB20" i="1"/>
  <c r="I23" i="57"/>
  <c r="I18" i="57"/>
  <c r="I20" i="57"/>
  <c r="I22" i="57"/>
  <c r="I16" i="57"/>
  <c r="I19" i="64"/>
  <c r="I19" i="57"/>
  <c r="I20" i="64"/>
  <c r="I15" i="63"/>
  <c r="I18" i="62"/>
  <c r="I21" i="57"/>
  <c r="I21" i="64"/>
  <c r="I16" i="63"/>
  <c r="I17" i="62"/>
  <c r="I21" i="59"/>
  <c r="I22" i="64"/>
  <c r="I17" i="63"/>
  <c r="I16" i="62"/>
  <c r="I20" i="59"/>
  <c r="I17" i="57"/>
  <c r="I24" i="57"/>
  <c r="I24" i="62"/>
  <c r="I19" i="61"/>
  <c r="I20" i="60"/>
  <c r="I20" i="61"/>
  <c r="I23" i="60"/>
  <c r="I23" i="58"/>
  <c r="I21" i="56"/>
  <c r="I15" i="64"/>
  <c r="I18" i="63"/>
  <c r="I18" i="61"/>
  <c r="I24" i="60"/>
  <c r="I22" i="58"/>
  <c r="I16" i="64"/>
  <c r="I19" i="63"/>
  <c r="I17" i="61"/>
  <c r="I21" i="58"/>
  <c r="I17" i="64"/>
  <c r="I20" i="63"/>
  <c r="I16" i="61"/>
  <c r="I20" i="58"/>
  <c r="I15" i="61"/>
  <c r="I23" i="62"/>
  <c r="I17" i="60"/>
  <c r="I16" i="59"/>
  <c r="I16" i="56"/>
  <c r="I15" i="59"/>
  <c r="I23" i="56"/>
  <c r="I15" i="62"/>
  <c r="I24" i="56"/>
  <c r="I16" i="60"/>
  <c r="I24" i="61"/>
  <c r="I15" i="60"/>
  <c r="I23" i="61"/>
  <c r="I22" i="61"/>
  <c r="I18" i="60"/>
  <c r="I21" i="61"/>
  <c r="I19" i="60"/>
  <c r="I22" i="62"/>
  <c r="I21" i="60"/>
  <c r="I21" i="62"/>
  <c r="I22" i="60"/>
  <c r="I18" i="64"/>
  <c r="I21" i="63"/>
  <c r="I20" i="62"/>
  <c r="I23" i="64"/>
  <c r="I22" i="63"/>
  <c r="I19" i="62"/>
  <c r="I23" i="59"/>
  <c r="I23" i="63"/>
  <c r="I22" i="59"/>
  <c r="I16" i="58"/>
  <c r="I15" i="56"/>
  <c r="I24" i="63"/>
  <c r="I17" i="59"/>
  <c r="I18" i="58"/>
  <c r="I17" i="56"/>
  <c r="I18" i="56"/>
  <c r="I19" i="59"/>
  <c r="I17" i="58"/>
  <c r="I19" i="56"/>
  <c r="I22" i="56"/>
  <c r="I15" i="58"/>
  <c r="I20" i="56"/>
  <c r="I19" i="58"/>
  <c r="I15" i="57"/>
  <c r="I24" i="59"/>
  <c r="I24" i="58"/>
  <c r="I18" i="59"/>
  <c r="BB17" i="1"/>
  <c r="BB22" i="1"/>
  <c r="CA34" i="1"/>
  <c r="CA33" i="1"/>
  <c r="CA32" i="1"/>
  <c r="CA28" i="1"/>
  <c r="CA31" i="1"/>
  <c r="BP34" i="1"/>
  <c r="BP28" i="1"/>
  <c r="BP33" i="1"/>
  <c r="BP32" i="1"/>
  <c r="CA35" i="1"/>
  <c r="BP31" i="1"/>
  <c r="BP35" i="1"/>
  <c r="CA30" i="1"/>
  <c r="BP30" i="1"/>
  <c r="CA29" i="1"/>
  <c r="BP29" i="1"/>
  <c r="CA36" i="1"/>
  <c r="AJ20" i="1"/>
  <c r="AJ19" i="1"/>
  <c r="AJ21" i="1"/>
  <c r="I19" i="1"/>
  <c r="BK22" i="1"/>
  <c r="BK21" i="1"/>
  <c r="AA19" i="1"/>
  <c r="AS22" i="1"/>
  <c r="AS21" i="1"/>
  <c r="R18" i="1"/>
  <c r="R17" i="1"/>
  <c r="R16" i="1"/>
  <c r="R21" i="1"/>
  <c r="R22" i="1"/>
  <c r="R20" i="1"/>
  <c r="AA22" i="1"/>
  <c r="I24" i="1"/>
  <c r="I22" i="1"/>
  <c r="I23" i="1"/>
  <c r="I16" i="1"/>
  <c r="I20" i="1"/>
  <c r="I21" i="1"/>
  <c r="AA21" i="1"/>
  <c r="AS24" i="1"/>
  <c r="AJ15" i="1"/>
  <c r="AJ23" i="1"/>
  <c r="AJ16" i="1"/>
  <c r="AJ24" i="1"/>
  <c r="AJ22" i="1"/>
  <c r="R24" i="1"/>
  <c r="R15" i="1"/>
  <c r="R23" i="1"/>
  <c r="R19" i="1"/>
  <c r="AA23" i="1"/>
  <c r="AS15" i="1"/>
  <c r="AS16" i="1"/>
  <c r="AS18" i="1"/>
  <c r="AS23" i="1"/>
  <c r="AS19" i="1"/>
  <c r="AJ18" i="1"/>
  <c r="AA20" i="1"/>
  <c r="AA15" i="1"/>
  <c r="AA17" i="1"/>
  <c r="AA16" i="1"/>
  <c r="AA18" i="1"/>
  <c r="I18" i="1"/>
  <c r="I15" i="1"/>
  <c r="I17" i="1"/>
  <c r="AA24" i="1"/>
  <c r="B11" i="1"/>
  <c r="AV27" i="37" l="1"/>
  <c r="AV99" i="64" s="1"/>
  <c r="AU99" i="64" s="1"/>
  <c r="AM27" i="37"/>
  <c r="AM99" i="64" s="1"/>
  <c r="AL99" i="64" s="1"/>
  <c r="AD27" i="37"/>
  <c r="AD99" i="64" s="1"/>
  <c r="AC99" i="64" s="1"/>
  <c r="T27" i="37"/>
  <c r="AT74" i="1"/>
  <c r="AT73" i="1"/>
  <c r="AT72" i="1"/>
  <c r="AT71" i="1"/>
  <c r="AT70" i="1"/>
  <c r="AK74" i="1"/>
  <c r="AK73" i="1"/>
  <c r="AK72" i="1"/>
  <c r="AK71" i="1"/>
  <c r="AK70" i="1"/>
  <c r="AB74" i="1"/>
  <c r="AB73" i="1"/>
  <c r="AB72" i="1"/>
  <c r="S74" i="1"/>
  <c r="S73" i="1"/>
  <c r="S72" i="1"/>
  <c r="AB71" i="1"/>
  <c r="S71" i="1"/>
  <c r="AB70" i="1"/>
  <c r="S70" i="1"/>
  <c r="F74" i="1"/>
  <c r="F73" i="1"/>
  <c r="F72" i="1"/>
  <c r="F71" i="1"/>
  <c r="F70" i="1"/>
  <c r="J74" i="1"/>
  <c r="J73" i="1"/>
  <c r="J72" i="1"/>
  <c r="J71" i="1"/>
  <c r="J70" i="1"/>
  <c r="I17" i="2"/>
  <c r="I18" i="2"/>
  <c r="I19" i="2"/>
  <c r="I20" i="2"/>
  <c r="Z20" i="2" s="1"/>
  <c r="I21" i="2"/>
  <c r="Z21" i="2" s="1"/>
  <c r="I22" i="2"/>
  <c r="Z22" i="2" s="1"/>
  <c r="I23" i="2"/>
  <c r="Z23" i="2" s="1"/>
  <c r="I24" i="2"/>
  <c r="Z24" i="2" s="1"/>
  <c r="I25" i="2"/>
  <c r="I16" i="2"/>
  <c r="I5" i="2"/>
  <c r="I6" i="2"/>
  <c r="I7" i="2"/>
  <c r="I8" i="2"/>
  <c r="I9" i="2"/>
  <c r="I10" i="2"/>
  <c r="Z10" i="2" s="1"/>
  <c r="I11" i="2"/>
  <c r="Z11" i="2" s="1"/>
  <c r="I12" i="2"/>
  <c r="I13" i="2"/>
  <c r="AT64" i="1"/>
  <c r="AK64" i="1"/>
  <c r="AB64" i="1"/>
  <c r="S64" i="1"/>
  <c r="BX50" i="1"/>
  <c r="BX51" i="1"/>
  <c r="BX54" i="1"/>
  <c r="BX55" i="1"/>
  <c r="BX58" i="1"/>
  <c r="BX59" i="1"/>
  <c r="BX60" i="1"/>
  <c r="BX61" i="1"/>
  <c r="BX62" i="1"/>
  <c r="BX63" i="1"/>
  <c r="BX66" i="1"/>
  <c r="BX67" i="1"/>
  <c r="BX68" i="1"/>
  <c r="BX69" i="1"/>
  <c r="BX75" i="1"/>
  <c r="BX76" i="1"/>
  <c r="BX77" i="1"/>
  <c r="BX78" i="1"/>
  <c r="BX79" i="1"/>
  <c r="BX80" i="1"/>
  <c r="BX81" i="1"/>
  <c r="BX82" i="1"/>
  <c r="BX83" i="1"/>
  <c r="BX84" i="1"/>
  <c r="BX85" i="1"/>
  <c r="BW50" i="1"/>
  <c r="BW51" i="1"/>
  <c r="BW54" i="1"/>
  <c r="BW55" i="1"/>
  <c r="BW58" i="1"/>
  <c r="BW59" i="1"/>
  <c r="BW60" i="1"/>
  <c r="BW61" i="1"/>
  <c r="BW62" i="1"/>
  <c r="BW63" i="1"/>
  <c r="BW66" i="1"/>
  <c r="BW67" i="1"/>
  <c r="BW68" i="1"/>
  <c r="BW69" i="1"/>
  <c r="BW75" i="1"/>
  <c r="BW76" i="1"/>
  <c r="BW77" i="1"/>
  <c r="BW78" i="1"/>
  <c r="BW79" i="1"/>
  <c r="BW80" i="1"/>
  <c r="BW81" i="1"/>
  <c r="BW82" i="1"/>
  <c r="BW83" i="1"/>
  <c r="BW84" i="1"/>
  <c r="BW85" i="1"/>
  <c r="BV50" i="1"/>
  <c r="BV51" i="1"/>
  <c r="BV54" i="1"/>
  <c r="BV55" i="1"/>
  <c r="BV58" i="1"/>
  <c r="BV59" i="1"/>
  <c r="BV60" i="1"/>
  <c r="BV61" i="1"/>
  <c r="BV62" i="1"/>
  <c r="BV63" i="1"/>
  <c r="BV66" i="1"/>
  <c r="BV67" i="1"/>
  <c r="BV68" i="1"/>
  <c r="BV69" i="1"/>
  <c r="BV75" i="1"/>
  <c r="BV76" i="1"/>
  <c r="BV77" i="1"/>
  <c r="BV78" i="1"/>
  <c r="BV79" i="1"/>
  <c r="BV80" i="1"/>
  <c r="BV81" i="1"/>
  <c r="BV82" i="1"/>
  <c r="BV83" i="1"/>
  <c r="BV84" i="1"/>
  <c r="BV85" i="1"/>
  <c r="BU50" i="1"/>
  <c r="BU51" i="1"/>
  <c r="BU54" i="1"/>
  <c r="BU55" i="1"/>
  <c r="BU58" i="1"/>
  <c r="BU59" i="1"/>
  <c r="BU60" i="1"/>
  <c r="BU61" i="1"/>
  <c r="BU62" i="1"/>
  <c r="BU63" i="1"/>
  <c r="BU66" i="1"/>
  <c r="BU67" i="1"/>
  <c r="BU68" i="1"/>
  <c r="BU69" i="1"/>
  <c r="BU75" i="1"/>
  <c r="BU76" i="1"/>
  <c r="BU77" i="1"/>
  <c r="BU78" i="1"/>
  <c r="BU79" i="1"/>
  <c r="BU80" i="1"/>
  <c r="BU81" i="1"/>
  <c r="BU82" i="1"/>
  <c r="BU83" i="1"/>
  <c r="BU84" i="1"/>
  <c r="BU85" i="1"/>
  <c r="BT50" i="1"/>
  <c r="BT51" i="1"/>
  <c r="BT54" i="1"/>
  <c r="BT55" i="1"/>
  <c r="BT58" i="1"/>
  <c r="BT59" i="1"/>
  <c r="BT60" i="1"/>
  <c r="BT61" i="1"/>
  <c r="BT62" i="1"/>
  <c r="BT66" i="1"/>
  <c r="BT67" i="1"/>
  <c r="BT68" i="1"/>
  <c r="BT69" i="1"/>
  <c r="BT75" i="1"/>
  <c r="BT76" i="1"/>
  <c r="BT77" i="1"/>
  <c r="BT78" i="1"/>
  <c r="BT79" i="1"/>
  <c r="BT80" i="1"/>
  <c r="BT81" i="1"/>
  <c r="BT82" i="1"/>
  <c r="BT83" i="1"/>
  <c r="BT84" i="1"/>
  <c r="BT85" i="1"/>
  <c r="BW49" i="1"/>
  <c r="BV49" i="1"/>
  <c r="BU49" i="1"/>
  <c r="BT49" i="1"/>
  <c r="Y20" i="2"/>
  <c r="Y21" i="2"/>
  <c r="Y22" i="2"/>
  <c r="Y23" i="2"/>
  <c r="Y24" i="2"/>
  <c r="Y10" i="2"/>
  <c r="Y11" i="2"/>
  <c r="BS50" i="1"/>
  <c r="BS51" i="1"/>
  <c r="BS54" i="1"/>
  <c r="BS55" i="1"/>
  <c r="BS58" i="1"/>
  <c r="BS59" i="1"/>
  <c r="BS60" i="1"/>
  <c r="BS61" i="1"/>
  <c r="BS62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49" i="1"/>
  <c r="BS40" i="1"/>
  <c r="BS41" i="1"/>
  <c r="BS42" i="1"/>
  <c r="BS43" i="1"/>
  <c r="BS39" i="1"/>
  <c r="B16" i="1"/>
  <c r="B17" i="1"/>
  <c r="B18" i="1"/>
  <c r="B19" i="1"/>
  <c r="B20" i="1"/>
  <c r="B21" i="1"/>
  <c r="B22" i="1"/>
  <c r="B23" i="1"/>
  <c r="B24" i="1"/>
  <c r="E34" i="58" l="1"/>
  <c r="N34" i="58" s="1"/>
  <c r="W34" i="58" s="1"/>
  <c r="AF34" i="58" s="1"/>
  <c r="AO34" i="58" s="1"/>
  <c r="AX34" i="58" s="1"/>
  <c r="BG34" i="58" s="1"/>
  <c r="E34" i="62"/>
  <c r="N34" i="62" s="1"/>
  <c r="W34" i="62" s="1"/>
  <c r="AF34" i="62" s="1"/>
  <c r="AO34" i="62" s="1"/>
  <c r="AX34" i="62" s="1"/>
  <c r="BG34" i="62" s="1"/>
  <c r="E34" i="61"/>
  <c r="N34" i="61" s="1"/>
  <c r="W34" i="61" s="1"/>
  <c r="AF34" i="61" s="1"/>
  <c r="AO34" i="61" s="1"/>
  <c r="AX34" i="61" s="1"/>
  <c r="BG34" i="61" s="1"/>
  <c r="E34" i="57"/>
  <c r="N34" i="57" s="1"/>
  <c r="W34" i="57" s="1"/>
  <c r="AF34" i="57" s="1"/>
  <c r="AO34" i="57" s="1"/>
  <c r="AX34" i="57" s="1"/>
  <c r="BG34" i="57" s="1"/>
  <c r="E34" i="56"/>
  <c r="N34" i="56" s="1"/>
  <c r="W34" i="56" s="1"/>
  <c r="AF34" i="56" s="1"/>
  <c r="AO34" i="56" s="1"/>
  <c r="AX34" i="56" s="1"/>
  <c r="BG34" i="56" s="1"/>
  <c r="E34" i="59"/>
  <c r="N34" i="59" s="1"/>
  <c r="W34" i="59" s="1"/>
  <c r="AF34" i="59" s="1"/>
  <c r="AO34" i="59" s="1"/>
  <c r="AX34" i="59" s="1"/>
  <c r="BG34" i="59" s="1"/>
  <c r="E34" i="64"/>
  <c r="N34" i="64" s="1"/>
  <c r="W34" i="64" s="1"/>
  <c r="AF34" i="64" s="1"/>
  <c r="AO34" i="64" s="1"/>
  <c r="AX34" i="64" s="1"/>
  <c r="BG34" i="64" s="1"/>
  <c r="E34" i="60"/>
  <c r="N34" i="60" s="1"/>
  <c r="W34" i="60" s="1"/>
  <c r="AF34" i="60" s="1"/>
  <c r="AO34" i="60" s="1"/>
  <c r="AX34" i="60" s="1"/>
  <c r="BG34" i="60" s="1"/>
  <c r="E34" i="63"/>
  <c r="N34" i="63" s="1"/>
  <c r="W34" i="63" s="1"/>
  <c r="AF34" i="63" s="1"/>
  <c r="AO34" i="63" s="1"/>
  <c r="AX34" i="63" s="1"/>
  <c r="BG34" i="63" s="1"/>
  <c r="E35" i="61"/>
  <c r="N35" i="61" s="1"/>
  <c r="W35" i="61" s="1"/>
  <c r="AF35" i="61" s="1"/>
  <c r="AO35" i="61" s="1"/>
  <c r="AX35" i="61" s="1"/>
  <c r="BG35" i="61" s="1"/>
  <c r="E35" i="64"/>
  <c r="N35" i="64" s="1"/>
  <c r="W35" i="64" s="1"/>
  <c r="AF35" i="64" s="1"/>
  <c r="AO35" i="64" s="1"/>
  <c r="AX35" i="64" s="1"/>
  <c r="BG35" i="64" s="1"/>
  <c r="E35" i="58"/>
  <c r="N35" i="58" s="1"/>
  <c r="W35" i="58" s="1"/>
  <c r="AF35" i="58" s="1"/>
  <c r="AO35" i="58" s="1"/>
  <c r="AX35" i="58" s="1"/>
  <c r="BG35" i="58" s="1"/>
  <c r="E35" i="63"/>
  <c r="N35" i="63" s="1"/>
  <c r="W35" i="63" s="1"/>
  <c r="AF35" i="63" s="1"/>
  <c r="AO35" i="63" s="1"/>
  <c r="AX35" i="63" s="1"/>
  <c r="BG35" i="63" s="1"/>
  <c r="E35" i="62"/>
  <c r="N35" i="62" s="1"/>
  <c r="W35" i="62" s="1"/>
  <c r="AF35" i="62" s="1"/>
  <c r="AO35" i="62" s="1"/>
  <c r="AX35" i="62" s="1"/>
  <c r="BG35" i="62" s="1"/>
  <c r="E35" i="57"/>
  <c r="N35" i="57" s="1"/>
  <c r="W35" i="57" s="1"/>
  <c r="AF35" i="57" s="1"/>
  <c r="AO35" i="57" s="1"/>
  <c r="AX35" i="57" s="1"/>
  <c r="BG35" i="57" s="1"/>
  <c r="E35" i="60"/>
  <c r="N35" i="60" s="1"/>
  <c r="W35" i="60" s="1"/>
  <c r="AF35" i="60" s="1"/>
  <c r="AO35" i="60" s="1"/>
  <c r="AX35" i="60" s="1"/>
  <c r="BG35" i="60" s="1"/>
  <c r="E35" i="56"/>
  <c r="N35" i="56" s="1"/>
  <c r="W35" i="56" s="1"/>
  <c r="AF35" i="56" s="1"/>
  <c r="AO35" i="56" s="1"/>
  <c r="AX35" i="56" s="1"/>
  <c r="BG35" i="56" s="1"/>
  <c r="E35" i="59"/>
  <c r="N35" i="59" s="1"/>
  <c r="W35" i="59" s="1"/>
  <c r="AF35" i="59" s="1"/>
  <c r="AO35" i="59" s="1"/>
  <c r="AX35" i="59" s="1"/>
  <c r="BG35" i="59" s="1"/>
  <c r="E33" i="62"/>
  <c r="N33" i="62" s="1"/>
  <c r="W33" i="62" s="1"/>
  <c r="AF33" i="62" s="1"/>
  <c r="AO33" i="62" s="1"/>
  <c r="AX33" i="62" s="1"/>
  <c r="BG33" i="62" s="1"/>
  <c r="E33" i="61"/>
  <c r="N33" i="61" s="1"/>
  <c r="W33" i="61" s="1"/>
  <c r="AF33" i="61" s="1"/>
  <c r="AO33" i="61" s="1"/>
  <c r="AX33" i="61" s="1"/>
  <c r="BG33" i="61" s="1"/>
  <c r="E33" i="59"/>
  <c r="N33" i="59" s="1"/>
  <c r="W33" i="59" s="1"/>
  <c r="AF33" i="59" s="1"/>
  <c r="AO33" i="59" s="1"/>
  <c r="AX33" i="59" s="1"/>
  <c r="BG33" i="59" s="1"/>
  <c r="E33" i="64"/>
  <c r="N33" i="64" s="1"/>
  <c r="W33" i="64" s="1"/>
  <c r="AF33" i="64" s="1"/>
  <c r="AO33" i="64" s="1"/>
  <c r="AX33" i="64" s="1"/>
  <c r="BG33" i="64" s="1"/>
  <c r="E33" i="63"/>
  <c r="N33" i="63" s="1"/>
  <c r="W33" i="63" s="1"/>
  <c r="AF33" i="63" s="1"/>
  <c r="AO33" i="63" s="1"/>
  <c r="AX33" i="63" s="1"/>
  <c r="BG33" i="63" s="1"/>
  <c r="E33" i="57"/>
  <c r="N33" i="57" s="1"/>
  <c r="W33" i="57" s="1"/>
  <c r="AF33" i="57" s="1"/>
  <c r="AO33" i="57" s="1"/>
  <c r="AX33" i="57" s="1"/>
  <c r="BG33" i="57" s="1"/>
  <c r="E33" i="60"/>
  <c r="N33" i="60" s="1"/>
  <c r="W33" i="60" s="1"/>
  <c r="AF33" i="60" s="1"/>
  <c r="AO33" i="60" s="1"/>
  <c r="AX33" i="60" s="1"/>
  <c r="BG33" i="60" s="1"/>
  <c r="E33" i="58"/>
  <c r="N33" i="58" s="1"/>
  <c r="W33" i="58" s="1"/>
  <c r="AF33" i="58" s="1"/>
  <c r="AO33" i="58" s="1"/>
  <c r="AX33" i="58" s="1"/>
  <c r="BG33" i="58" s="1"/>
  <c r="E33" i="56"/>
  <c r="N33" i="56" s="1"/>
  <c r="W33" i="56" s="1"/>
  <c r="AF33" i="56" s="1"/>
  <c r="AO33" i="56" s="1"/>
  <c r="AX33" i="56" s="1"/>
  <c r="BG33" i="56" s="1"/>
  <c r="E32" i="63"/>
  <c r="N32" i="63" s="1"/>
  <c r="W32" i="63" s="1"/>
  <c r="AF32" i="63" s="1"/>
  <c r="AO32" i="63" s="1"/>
  <c r="AX32" i="63" s="1"/>
  <c r="BG32" i="63" s="1"/>
  <c r="E32" i="59"/>
  <c r="N32" i="59" s="1"/>
  <c r="W32" i="59" s="1"/>
  <c r="AF32" i="59" s="1"/>
  <c r="AO32" i="59" s="1"/>
  <c r="AX32" i="59" s="1"/>
  <c r="BG32" i="59" s="1"/>
  <c r="E32" i="61"/>
  <c r="N32" i="61" s="1"/>
  <c r="W32" i="61" s="1"/>
  <c r="AF32" i="61" s="1"/>
  <c r="AO32" i="61" s="1"/>
  <c r="AX32" i="61" s="1"/>
  <c r="BG32" i="61" s="1"/>
  <c r="E32" i="64"/>
  <c r="N32" i="64" s="1"/>
  <c r="W32" i="64" s="1"/>
  <c r="AF32" i="64" s="1"/>
  <c r="AO32" i="64" s="1"/>
  <c r="AX32" i="64" s="1"/>
  <c r="BG32" i="64" s="1"/>
  <c r="E32" i="60"/>
  <c r="N32" i="60" s="1"/>
  <c r="W32" i="60" s="1"/>
  <c r="AF32" i="60" s="1"/>
  <c r="AO32" i="60" s="1"/>
  <c r="AX32" i="60" s="1"/>
  <c r="BG32" i="60" s="1"/>
  <c r="E32" i="58"/>
  <c r="N32" i="58" s="1"/>
  <c r="W32" i="58" s="1"/>
  <c r="AF32" i="58" s="1"/>
  <c r="AO32" i="58" s="1"/>
  <c r="AX32" i="58" s="1"/>
  <c r="BG32" i="58" s="1"/>
  <c r="E32" i="56"/>
  <c r="N32" i="56" s="1"/>
  <c r="W32" i="56" s="1"/>
  <c r="AF32" i="56" s="1"/>
  <c r="AO32" i="56" s="1"/>
  <c r="AX32" i="56" s="1"/>
  <c r="BG32" i="56" s="1"/>
  <c r="E32" i="62"/>
  <c r="N32" i="62" s="1"/>
  <c r="W32" i="62" s="1"/>
  <c r="AF32" i="62" s="1"/>
  <c r="AO32" i="62" s="1"/>
  <c r="AX32" i="62" s="1"/>
  <c r="BG32" i="62" s="1"/>
  <c r="E32" i="57"/>
  <c r="N32" i="57" s="1"/>
  <c r="W32" i="57" s="1"/>
  <c r="AF32" i="57" s="1"/>
  <c r="AO32" i="57" s="1"/>
  <c r="AX32" i="57" s="1"/>
  <c r="BG32" i="57" s="1"/>
  <c r="E31" i="60"/>
  <c r="N31" i="60" s="1"/>
  <c r="W31" i="60" s="1"/>
  <c r="AF31" i="60" s="1"/>
  <c r="AO31" i="60" s="1"/>
  <c r="AX31" i="60" s="1"/>
  <c r="BG31" i="60" s="1"/>
  <c r="E31" i="62"/>
  <c r="N31" i="62" s="1"/>
  <c r="W31" i="62" s="1"/>
  <c r="AF31" i="62" s="1"/>
  <c r="AO31" i="62" s="1"/>
  <c r="AX31" i="62" s="1"/>
  <c r="BG31" i="62" s="1"/>
  <c r="E31" i="63"/>
  <c r="N31" i="63" s="1"/>
  <c r="W31" i="63" s="1"/>
  <c r="AF31" i="63" s="1"/>
  <c r="AO31" i="63" s="1"/>
  <c r="AX31" i="63" s="1"/>
  <c r="BG31" i="63" s="1"/>
  <c r="E31" i="64"/>
  <c r="N31" i="64" s="1"/>
  <c r="W31" i="64" s="1"/>
  <c r="AF31" i="64" s="1"/>
  <c r="AO31" i="64" s="1"/>
  <c r="AX31" i="64" s="1"/>
  <c r="BG31" i="64" s="1"/>
  <c r="E31" i="57"/>
  <c r="N31" i="57" s="1"/>
  <c r="W31" i="57" s="1"/>
  <c r="AF31" i="57" s="1"/>
  <c r="AO31" i="57" s="1"/>
  <c r="AX31" i="57" s="1"/>
  <c r="BG31" i="57" s="1"/>
  <c r="E31" i="56"/>
  <c r="N31" i="56" s="1"/>
  <c r="W31" i="56" s="1"/>
  <c r="AF31" i="56" s="1"/>
  <c r="AO31" i="56" s="1"/>
  <c r="AX31" i="56" s="1"/>
  <c r="BG31" i="56" s="1"/>
  <c r="E31" i="58"/>
  <c r="N31" i="58" s="1"/>
  <c r="W31" i="58" s="1"/>
  <c r="AF31" i="58" s="1"/>
  <c r="AO31" i="58" s="1"/>
  <c r="AX31" i="58" s="1"/>
  <c r="BG31" i="58" s="1"/>
  <c r="E31" i="61"/>
  <c r="N31" i="61" s="1"/>
  <c r="W31" i="61" s="1"/>
  <c r="AF31" i="61" s="1"/>
  <c r="AO31" i="61" s="1"/>
  <c r="AX31" i="61" s="1"/>
  <c r="BG31" i="61" s="1"/>
  <c r="E31" i="59"/>
  <c r="N31" i="59" s="1"/>
  <c r="W31" i="59" s="1"/>
  <c r="AF31" i="59" s="1"/>
  <c r="AO31" i="59" s="1"/>
  <c r="AX31" i="59" s="1"/>
  <c r="BG31" i="59" s="1"/>
  <c r="E22" i="63"/>
  <c r="E22" i="62"/>
  <c r="N22" i="62" s="1"/>
  <c r="W22" i="62" s="1"/>
  <c r="AF22" i="62" s="1"/>
  <c r="AO22" i="62" s="1"/>
  <c r="AX22" i="62" s="1"/>
  <c r="BG22" i="62" s="1"/>
  <c r="E22" i="61"/>
  <c r="E22" i="57"/>
  <c r="E22" i="60"/>
  <c r="E22" i="56"/>
  <c r="E22" i="59"/>
  <c r="E22" i="64"/>
  <c r="E22" i="58"/>
  <c r="E21" i="60"/>
  <c r="E21" i="59"/>
  <c r="E21" i="64"/>
  <c r="E21" i="63"/>
  <c r="E21" i="58"/>
  <c r="E21" i="56"/>
  <c r="E21" i="57"/>
  <c r="E21" i="61"/>
  <c r="N21" i="61" s="1"/>
  <c r="W21" i="61" s="1"/>
  <c r="AF21" i="61" s="1"/>
  <c r="AO21" i="61" s="1"/>
  <c r="AX21" i="61" s="1"/>
  <c r="BG21" i="61" s="1"/>
  <c r="E21" i="62"/>
  <c r="AD99" i="62"/>
  <c r="AC99" i="62" s="1"/>
  <c r="AD99" i="63"/>
  <c r="AC99" i="63" s="1"/>
  <c r="AM99" i="62"/>
  <c r="AL99" i="62" s="1"/>
  <c r="AM99" i="63"/>
  <c r="AL99" i="63" s="1"/>
  <c r="AV99" i="62"/>
  <c r="AU99" i="62" s="1"/>
  <c r="AV99" i="63"/>
  <c r="AU99" i="63" s="1"/>
  <c r="AD99" i="60"/>
  <c r="AC99" i="60" s="1"/>
  <c r="AD99" i="61"/>
  <c r="AC99" i="61" s="1"/>
  <c r="AM99" i="60"/>
  <c r="AL99" i="60" s="1"/>
  <c r="AM99" i="61"/>
  <c r="AL99" i="61" s="1"/>
  <c r="AV99" i="60"/>
  <c r="AU99" i="60" s="1"/>
  <c r="AV99" i="61"/>
  <c r="AU99" i="61" s="1"/>
  <c r="AD99" i="58"/>
  <c r="AC99" i="58" s="1"/>
  <c r="AD99" i="59"/>
  <c r="AC99" i="59" s="1"/>
  <c r="AM99" i="58"/>
  <c r="AL99" i="58" s="1"/>
  <c r="AM99" i="59"/>
  <c r="AL99" i="59" s="1"/>
  <c r="AV99" i="58"/>
  <c r="AU99" i="58" s="1"/>
  <c r="AV99" i="59"/>
  <c r="AU99" i="59" s="1"/>
  <c r="AD99" i="56"/>
  <c r="AC99" i="56" s="1"/>
  <c r="AD99" i="57"/>
  <c r="AC99" i="57" s="1"/>
  <c r="AM99" i="56"/>
  <c r="AL99" i="56" s="1"/>
  <c r="AM99" i="57"/>
  <c r="AL99" i="57" s="1"/>
  <c r="AV99" i="56"/>
  <c r="AU99" i="56" s="1"/>
  <c r="AV99" i="57"/>
  <c r="AU99" i="57" s="1"/>
  <c r="AL27" i="37"/>
  <c r="AM99" i="1"/>
  <c r="AL99" i="1" s="1"/>
  <c r="AU27" i="37"/>
  <c r="AV99" i="1"/>
  <c r="AU99" i="1" s="1"/>
  <c r="AC27" i="37"/>
  <c r="AD99" i="1"/>
  <c r="AC99" i="1" s="1"/>
  <c r="BP70" i="1"/>
  <c r="BP71" i="1"/>
  <c r="BP72" i="1"/>
  <c r="BP73" i="1"/>
  <c r="BP74" i="1"/>
  <c r="BP64" i="1"/>
  <c r="N22" i="37" a="1"/>
  <c r="N22" i="37" s="1"/>
  <c r="AO22" i="37" a="1"/>
  <c r="AO22" i="37" s="1"/>
  <c r="W22" i="37" a="1"/>
  <c r="W22" i="37" s="1"/>
  <c r="AF22" i="37" a="1"/>
  <c r="AF22" i="37" s="1"/>
  <c r="J89" i="1"/>
  <c r="J86" i="1"/>
  <c r="E21" i="1"/>
  <c r="E22" i="1"/>
  <c r="E31" i="1"/>
  <c r="N31" i="1" s="1"/>
  <c r="W31" i="1" s="1"/>
  <c r="AF31" i="1" s="1"/>
  <c r="AO31" i="1" s="1"/>
  <c r="AX31" i="1" s="1"/>
  <c r="BG31" i="1" s="1"/>
  <c r="E32" i="1"/>
  <c r="N32" i="1" s="1"/>
  <c r="W32" i="1" s="1"/>
  <c r="AF32" i="1" s="1"/>
  <c r="AO32" i="1" s="1"/>
  <c r="AX32" i="1" s="1"/>
  <c r="BG32" i="1" s="1"/>
  <c r="E33" i="1"/>
  <c r="N33" i="1" s="1"/>
  <c r="W33" i="1" s="1"/>
  <c r="AF33" i="1" s="1"/>
  <c r="AO33" i="1" s="1"/>
  <c r="AX33" i="1" s="1"/>
  <c r="BG33" i="1" s="1"/>
  <c r="E34" i="1"/>
  <c r="N34" i="1" s="1"/>
  <c r="W34" i="1" s="1"/>
  <c r="AF34" i="1" s="1"/>
  <c r="AO34" i="1" s="1"/>
  <c r="AX34" i="1" s="1"/>
  <c r="BG34" i="1" s="1"/>
  <c r="E35" i="1"/>
  <c r="N35" i="1" s="1"/>
  <c r="W35" i="1" s="1"/>
  <c r="AF35" i="1" s="1"/>
  <c r="AO35" i="1" s="1"/>
  <c r="AX35" i="1" s="1"/>
  <c r="BG35" i="1" s="1"/>
  <c r="B31" i="1"/>
  <c r="B27" i="1"/>
  <c r="AT56" i="1"/>
  <c r="AT52" i="1"/>
  <c r="AK56" i="1"/>
  <c r="AK52" i="1"/>
  <c r="AB56" i="1"/>
  <c r="AB52" i="1"/>
  <c r="S56" i="1"/>
  <c r="S52" i="1"/>
  <c r="J56" i="1"/>
  <c r="J52" i="1"/>
  <c r="B36" i="1"/>
  <c r="B30" i="1"/>
  <c r="B29" i="1"/>
  <c r="B28" i="1"/>
  <c r="B15" i="1"/>
  <c r="Y25" i="2"/>
  <c r="Y19" i="2"/>
  <c r="Y18" i="2"/>
  <c r="Y17" i="2"/>
  <c r="Y16" i="2"/>
  <c r="Y13" i="2"/>
  <c r="Y12" i="2"/>
  <c r="Y9" i="2"/>
  <c r="Y8" i="2"/>
  <c r="Y7" i="2"/>
  <c r="Y6" i="2"/>
  <c r="Y5" i="2"/>
  <c r="Y4" i="2"/>
  <c r="W25" i="2"/>
  <c r="W19" i="2"/>
  <c r="W18" i="2"/>
  <c r="W17" i="2"/>
  <c r="W16" i="2"/>
  <c r="W13" i="2"/>
  <c r="W12" i="2"/>
  <c r="W9" i="2"/>
  <c r="W8" i="2"/>
  <c r="W7" i="2"/>
  <c r="W6" i="2"/>
  <c r="W5" i="2"/>
  <c r="W4" i="2"/>
  <c r="P25" i="2"/>
  <c r="P19" i="2"/>
  <c r="P18" i="2"/>
  <c r="P17" i="2"/>
  <c r="P16" i="2"/>
  <c r="P13" i="2"/>
  <c r="P12" i="2"/>
  <c r="P9" i="2"/>
  <c r="P8" i="2"/>
  <c r="P7" i="2"/>
  <c r="P6" i="2"/>
  <c r="P5" i="2"/>
  <c r="P4" i="2"/>
  <c r="N21" i="57" l="1"/>
  <c r="J21" i="57"/>
  <c r="BT21" i="57"/>
  <c r="N22" i="61"/>
  <c r="J22" i="61"/>
  <c r="BT22" i="61"/>
  <c r="N21" i="62"/>
  <c r="BT21" i="62"/>
  <c r="J21" i="62"/>
  <c r="BT22" i="62"/>
  <c r="J22" i="62"/>
  <c r="N21" i="64"/>
  <c r="J21" i="64"/>
  <c r="K21" i="64" s="1"/>
  <c r="L21" i="64" s="1"/>
  <c r="BT21" i="64"/>
  <c r="N21" i="59"/>
  <c r="J21" i="59"/>
  <c r="BT21" i="59"/>
  <c r="N21" i="63"/>
  <c r="BT21" i="63"/>
  <c r="J21" i="63"/>
  <c r="N21" i="60"/>
  <c r="J21" i="60"/>
  <c r="BT21" i="60"/>
  <c r="N22" i="63"/>
  <c r="BT22" i="63"/>
  <c r="J22" i="63"/>
  <c r="N22" i="58"/>
  <c r="BT22" i="58"/>
  <c r="J22" i="58"/>
  <c r="N21" i="58"/>
  <c r="BT21" i="58"/>
  <c r="J21" i="58"/>
  <c r="N22" i="64"/>
  <c r="J22" i="64"/>
  <c r="BT22" i="64"/>
  <c r="N22" i="59"/>
  <c r="J22" i="59"/>
  <c r="BT22" i="59"/>
  <c r="N21" i="56"/>
  <c r="BT21" i="56"/>
  <c r="J21" i="56"/>
  <c r="N22" i="56"/>
  <c r="J22" i="56"/>
  <c r="BT22" i="56"/>
  <c r="BT21" i="61"/>
  <c r="J21" i="61"/>
  <c r="N22" i="60"/>
  <c r="J22" i="60"/>
  <c r="BT22" i="60"/>
  <c r="J22" i="57"/>
  <c r="N22" i="57"/>
  <c r="BT22" i="57"/>
  <c r="J21" i="1"/>
  <c r="K21" i="1" s="1"/>
  <c r="BT21" i="1"/>
  <c r="BP52" i="1"/>
  <c r="BP56" i="1"/>
  <c r="J22" i="1"/>
  <c r="K22" i="1" s="1"/>
  <c r="BT22" i="1"/>
  <c r="W95" i="1" a="1"/>
  <c r="W95" i="1" s="1"/>
  <c r="AF95" i="1" a="1"/>
  <c r="AF95" i="1" s="1"/>
  <c r="N95" i="1" a="1"/>
  <c r="N95" i="1" s="1"/>
  <c r="AO95" i="1" a="1"/>
  <c r="AO95" i="1" s="1"/>
  <c r="Z12" i="2"/>
  <c r="Z4" i="2"/>
  <c r="Z17" i="2"/>
  <c r="Z9" i="2"/>
  <c r="Z5" i="2"/>
  <c r="Z13" i="2"/>
  <c r="Z18" i="2"/>
  <c r="Z19" i="2"/>
  <c r="Z25" i="2"/>
  <c r="Z6" i="2"/>
  <c r="Z7" i="2"/>
  <c r="Z16" i="2"/>
  <c r="Z8" i="2"/>
  <c r="W21" i="58" l="1"/>
  <c r="S21" i="58"/>
  <c r="T21" i="58" s="1"/>
  <c r="U21" i="58" s="1"/>
  <c r="BU21" i="58"/>
  <c r="E27" i="61"/>
  <c r="N27" i="61" s="1"/>
  <c r="W27" i="61" s="1"/>
  <c r="AF27" i="61" s="1"/>
  <c r="AO27" i="61" s="1"/>
  <c r="AX27" i="61" s="1"/>
  <c r="BG27" i="61" s="1"/>
  <c r="E27" i="58"/>
  <c r="N27" i="58" s="1"/>
  <c r="W27" i="58" s="1"/>
  <c r="AF27" i="58" s="1"/>
  <c r="AO27" i="58" s="1"/>
  <c r="AX27" i="58" s="1"/>
  <c r="BG27" i="58" s="1"/>
  <c r="E27" i="62"/>
  <c r="N27" i="62" s="1"/>
  <c r="W27" i="62" s="1"/>
  <c r="AF27" i="62" s="1"/>
  <c r="AO27" i="62" s="1"/>
  <c r="AX27" i="62" s="1"/>
  <c r="BG27" i="62" s="1"/>
  <c r="E27" i="56"/>
  <c r="N27" i="56" s="1"/>
  <c r="W27" i="56" s="1"/>
  <c r="AF27" i="56" s="1"/>
  <c r="AO27" i="56" s="1"/>
  <c r="AX27" i="56" s="1"/>
  <c r="BG27" i="56" s="1"/>
  <c r="E27" i="60"/>
  <c r="N27" i="60" s="1"/>
  <c r="W27" i="60" s="1"/>
  <c r="AF27" i="60" s="1"/>
  <c r="AO27" i="60" s="1"/>
  <c r="AX27" i="60" s="1"/>
  <c r="BG27" i="60" s="1"/>
  <c r="E27" i="59"/>
  <c r="N27" i="59" s="1"/>
  <c r="W27" i="59" s="1"/>
  <c r="AF27" i="59" s="1"/>
  <c r="AO27" i="59" s="1"/>
  <c r="AX27" i="59" s="1"/>
  <c r="BG27" i="59" s="1"/>
  <c r="E27" i="63"/>
  <c r="N27" i="63" s="1"/>
  <c r="W27" i="63" s="1"/>
  <c r="AF27" i="63" s="1"/>
  <c r="AO27" i="63" s="1"/>
  <c r="AX27" i="63" s="1"/>
  <c r="BG27" i="63" s="1"/>
  <c r="E27" i="64"/>
  <c r="N27" i="64" s="1"/>
  <c r="W27" i="64" s="1"/>
  <c r="AF27" i="64" s="1"/>
  <c r="AO27" i="64" s="1"/>
  <c r="AX27" i="64" s="1"/>
  <c r="BG27" i="64" s="1"/>
  <c r="E27" i="57"/>
  <c r="N27" i="57" s="1"/>
  <c r="W27" i="57" s="1"/>
  <c r="AF27" i="57" s="1"/>
  <c r="AO27" i="57" s="1"/>
  <c r="AX27" i="57" s="1"/>
  <c r="BG27" i="57" s="1"/>
  <c r="E17" i="64"/>
  <c r="E17" i="63"/>
  <c r="E17" i="62"/>
  <c r="E17" i="61"/>
  <c r="E17" i="57"/>
  <c r="N17" i="57" s="1"/>
  <c r="W17" i="57" s="1"/>
  <c r="AF17" i="57" s="1"/>
  <c r="AO17" i="57" s="1"/>
  <c r="AX17" i="57" s="1"/>
  <c r="BG17" i="57" s="1"/>
  <c r="E17" i="56"/>
  <c r="E17" i="59"/>
  <c r="E17" i="60"/>
  <c r="E17" i="58"/>
  <c r="E24" i="64"/>
  <c r="E24" i="59"/>
  <c r="E24" i="63"/>
  <c r="E24" i="62"/>
  <c r="E24" i="57"/>
  <c r="E24" i="56"/>
  <c r="E24" i="60"/>
  <c r="E24" i="61"/>
  <c r="E24" i="58"/>
  <c r="S22" i="62"/>
  <c r="T22" i="62" s="1"/>
  <c r="U22" i="62" s="1"/>
  <c r="BU22" i="62"/>
  <c r="K21" i="61"/>
  <c r="W21" i="59"/>
  <c r="BU21" i="59"/>
  <c r="S21" i="59"/>
  <c r="T21" i="59" s="1"/>
  <c r="U21" i="59" s="1"/>
  <c r="E16" i="61"/>
  <c r="E16" i="60"/>
  <c r="E16" i="62"/>
  <c r="E16" i="56"/>
  <c r="N16" i="56" s="1"/>
  <c r="W16" i="56" s="1"/>
  <c r="AF16" i="56" s="1"/>
  <c r="AO16" i="56" s="1"/>
  <c r="AX16" i="56" s="1"/>
  <c r="BG16" i="56" s="1"/>
  <c r="E16" i="63"/>
  <c r="E16" i="58"/>
  <c r="E16" i="57"/>
  <c r="E16" i="59"/>
  <c r="E16" i="64"/>
  <c r="E20" i="63"/>
  <c r="E20" i="61"/>
  <c r="E20" i="59"/>
  <c r="E20" i="62"/>
  <c r="E20" i="56"/>
  <c r="E20" i="60"/>
  <c r="N20" i="60" s="1"/>
  <c r="W20" i="60" s="1"/>
  <c r="AF20" i="60" s="1"/>
  <c r="AO20" i="60" s="1"/>
  <c r="AX20" i="60" s="1"/>
  <c r="BG20" i="60" s="1"/>
  <c r="E20" i="58"/>
  <c r="E20" i="57"/>
  <c r="E20" i="64"/>
  <c r="BU21" i="61"/>
  <c r="S21" i="61"/>
  <c r="K22" i="63"/>
  <c r="K21" i="56"/>
  <c r="L21" i="56" s="1"/>
  <c r="BU22" i="63"/>
  <c r="W22" i="63"/>
  <c r="S22" i="63"/>
  <c r="K21" i="62"/>
  <c r="K22" i="58"/>
  <c r="K22" i="62"/>
  <c r="E23" i="61"/>
  <c r="E23" i="60"/>
  <c r="E23" i="64"/>
  <c r="E23" i="58"/>
  <c r="E23" i="62"/>
  <c r="E23" i="57"/>
  <c r="E23" i="63"/>
  <c r="N23" i="63" s="1"/>
  <c r="W23" i="63" s="1"/>
  <c r="AF23" i="63" s="1"/>
  <c r="AO23" i="63" s="1"/>
  <c r="AX23" i="63" s="1"/>
  <c r="BG23" i="63" s="1"/>
  <c r="E23" i="59"/>
  <c r="E23" i="56"/>
  <c r="W21" i="56"/>
  <c r="BU21" i="56"/>
  <c r="S21" i="56"/>
  <c r="T21" i="56" s="1"/>
  <c r="U21" i="56" s="1"/>
  <c r="E28" i="64"/>
  <c r="N28" i="64" s="1"/>
  <c r="W28" i="64" s="1"/>
  <c r="AF28" i="64" s="1"/>
  <c r="AO28" i="64" s="1"/>
  <c r="AX28" i="64" s="1"/>
  <c r="BG28" i="64" s="1"/>
  <c r="E28" i="62"/>
  <c r="N28" i="62" s="1"/>
  <c r="W28" i="62" s="1"/>
  <c r="AF28" i="62" s="1"/>
  <c r="AO28" i="62" s="1"/>
  <c r="AX28" i="62" s="1"/>
  <c r="BG28" i="62" s="1"/>
  <c r="E28" i="63"/>
  <c r="N28" i="63" s="1"/>
  <c r="W28" i="63" s="1"/>
  <c r="AF28" i="63" s="1"/>
  <c r="AO28" i="63" s="1"/>
  <c r="AX28" i="63" s="1"/>
  <c r="BG28" i="63" s="1"/>
  <c r="E28" i="59"/>
  <c r="N28" i="59" s="1"/>
  <c r="W28" i="59" s="1"/>
  <c r="AF28" i="59" s="1"/>
  <c r="AO28" i="59" s="1"/>
  <c r="AX28" i="59" s="1"/>
  <c r="BG28" i="59" s="1"/>
  <c r="E28" i="57"/>
  <c r="N28" i="57" s="1"/>
  <c r="W28" i="57" s="1"/>
  <c r="AF28" i="57" s="1"/>
  <c r="AO28" i="57" s="1"/>
  <c r="AX28" i="57" s="1"/>
  <c r="BG28" i="57" s="1"/>
  <c r="E28" i="56"/>
  <c r="N28" i="56" s="1"/>
  <c r="W28" i="56" s="1"/>
  <c r="AF28" i="56" s="1"/>
  <c r="AO28" i="56" s="1"/>
  <c r="AX28" i="56" s="1"/>
  <c r="BG28" i="56" s="1"/>
  <c r="E28" i="61"/>
  <c r="N28" i="61" s="1"/>
  <c r="W28" i="61" s="1"/>
  <c r="AF28" i="61" s="1"/>
  <c r="AO28" i="61" s="1"/>
  <c r="AX28" i="61" s="1"/>
  <c r="BG28" i="61" s="1"/>
  <c r="E28" i="60"/>
  <c r="N28" i="60" s="1"/>
  <c r="W28" i="60" s="1"/>
  <c r="AF28" i="60" s="1"/>
  <c r="AO28" i="60" s="1"/>
  <c r="AX28" i="60" s="1"/>
  <c r="BG28" i="60" s="1"/>
  <c r="E28" i="58"/>
  <c r="N28" i="58" s="1"/>
  <c r="W28" i="58" s="1"/>
  <c r="AF28" i="58" s="1"/>
  <c r="AO28" i="58" s="1"/>
  <c r="AX28" i="58" s="1"/>
  <c r="BG28" i="58" s="1"/>
  <c r="W21" i="64"/>
  <c r="S21" i="64"/>
  <c r="T21" i="64" s="1"/>
  <c r="U21" i="64" s="1"/>
  <c r="BU21" i="64"/>
  <c r="E15" i="59"/>
  <c r="E15" i="64"/>
  <c r="E15" i="62"/>
  <c r="E15" i="63"/>
  <c r="E15" i="61"/>
  <c r="E15" i="60"/>
  <c r="E15" i="57"/>
  <c r="E15" i="58"/>
  <c r="E15" i="56"/>
  <c r="K22" i="56"/>
  <c r="W22" i="58"/>
  <c r="S22" i="58"/>
  <c r="BU22" i="58"/>
  <c r="W22" i="56"/>
  <c r="BU22" i="56"/>
  <c r="S22" i="56"/>
  <c r="T22" i="56" s="1"/>
  <c r="U22" i="56" s="1"/>
  <c r="E19" i="60"/>
  <c r="E19" i="61"/>
  <c r="E19" i="59"/>
  <c r="N19" i="59" s="1"/>
  <c r="W19" i="59" s="1"/>
  <c r="AF19" i="59" s="1"/>
  <c r="AO19" i="59" s="1"/>
  <c r="AX19" i="59" s="1"/>
  <c r="BG19" i="59" s="1"/>
  <c r="E19" i="64"/>
  <c r="E19" i="63"/>
  <c r="E19" i="62"/>
  <c r="E19" i="58"/>
  <c r="E19" i="56"/>
  <c r="E19" i="57"/>
  <c r="K21" i="60"/>
  <c r="W21" i="62"/>
  <c r="BU21" i="62"/>
  <c r="S21" i="62"/>
  <c r="T21" i="62" s="1"/>
  <c r="U21" i="62" s="1"/>
  <c r="K22" i="59"/>
  <c r="L22" i="59" s="1"/>
  <c r="W21" i="60"/>
  <c r="BU21" i="60"/>
  <c r="S21" i="60"/>
  <c r="T21" i="60" s="1"/>
  <c r="U21" i="60" s="1"/>
  <c r="E18" i="62"/>
  <c r="E18" i="61"/>
  <c r="E18" i="56"/>
  <c r="E18" i="59"/>
  <c r="E18" i="60"/>
  <c r="E18" i="64"/>
  <c r="E18" i="58"/>
  <c r="N18" i="58" s="1"/>
  <c r="W18" i="58" s="1"/>
  <c r="AF18" i="58" s="1"/>
  <c r="AO18" i="58" s="1"/>
  <c r="AX18" i="58" s="1"/>
  <c r="BG18" i="58" s="1"/>
  <c r="E18" i="57"/>
  <c r="E18" i="63"/>
  <c r="W22" i="57"/>
  <c r="BU22" i="57"/>
  <c r="S22" i="57"/>
  <c r="T22" i="57" s="1"/>
  <c r="U22" i="57" s="1"/>
  <c r="BU22" i="59"/>
  <c r="W22" i="59"/>
  <c r="S22" i="59"/>
  <c r="T22" i="59" s="1"/>
  <c r="U22" i="59" s="1"/>
  <c r="K21" i="63"/>
  <c r="K22" i="61"/>
  <c r="K22" i="57"/>
  <c r="L22" i="57" s="1"/>
  <c r="W22" i="61"/>
  <c r="S22" i="61"/>
  <c r="T22" i="61" s="1"/>
  <c r="U22" i="61" s="1"/>
  <c r="BU22" i="61"/>
  <c r="K22" i="64"/>
  <c r="L22" i="64" s="1"/>
  <c r="W21" i="63"/>
  <c r="S21" i="63"/>
  <c r="T21" i="63" s="1"/>
  <c r="U21" i="63" s="1"/>
  <c r="BU21" i="63"/>
  <c r="K22" i="60"/>
  <c r="L22" i="60" s="1"/>
  <c r="W22" i="64"/>
  <c r="S22" i="64"/>
  <c r="T22" i="64" s="1"/>
  <c r="U22" i="64" s="1"/>
  <c r="BU22" i="64"/>
  <c r="K21" i="57"/>
  <c r="E36" i="63"/>
  <c r="N36" i="63" s="1"/>
  <c r="W36" i="63" s="1"/>
  <c r="AF36" i="63" s="1"/>
  <c r="AO36" i="63" s="1"/>
  <c r="AX36" i="63" s="1"/>
  <c r="BG36" i="63" s="1"/>
  <c r="E36" i="60"/>
  <c r="N36" i="60" s="1"/>
  <c r="W36" i="60" s="1"/>
  <c r="AF36" i="60" s="1"/>
  <c r="AO36" i="60" s="1"/>
  <c r="AX36" i="60" s="1"/>
  <c r="BG36" i="60" s="1"/>
  <c r="E36" i="59"/>
  <c r="N36" i="59" s="1"/>
  <c r="W36" i="59" s="1"/>
  <c r="AF36" i="59" s="1"/>
  <c r="AO36" i="59" s="1"/>
  <c r="AX36" i="59" s="1"/>
  <c r="BG36" i="59" s="1"/>
  <c r="E36" i="61"/>
  <c r="N36" i="61" s="1"/>
  <c r="W36" i="61" s="1"/>
  <c r="AF36" i="61" s="1"/>
  <c r="AO36" i="61" s="1"/>
  <c r="AX36" i="61" s="1"/>
  <c r="BG36" i="61" s="1"/>
  <c r="E36" i="58"/>
  <c r="N36" i="58" s="1"/>
  <c r="W36" i="58" s="1"/>
  <c r="AF36" i="58" s="1"/>
  <c r="AO36" i="58" s="1"/>
  <c r="AX36" i="58" s="1"/>
  <c r="BG36" i="58" s="1"/>
  <c r="E36" i="56"/>
  <c r="N36" i="56" s="1"/>
  <c r="W36" i="56" s="1"/>
  <c r="AF36" i="56" s="1"/>
  <c r="AO36" i="56" s="1"/>
  <c r="AX36" i="56" s="1"/>
  <c r="BG36" i="56" s="1"/>
  <c r="E36" i="62"/>
  <c r="N36" i="62" s="1"/>
  <c r="W36" i="62" s="1"/>
  <c r="AF36" i="62" s="1"/>
  <c r="AO36" i="62" s="1"/>
  <c r="AX36" i="62" s="1"/>
  <c r="BG36" i="62" s="1"/>
  <c r="E36" i="57"/>
  <c r="N36" i="57" s="1"/>
  <c r="W36" i="57" s="1"/>
  <c r="AF36" i="57" s="1"/>
  <c r="AO36" i="57" s="1"/>
  <c r="AX36" i="57" s="1"/>
  <c r="BG36" i="57" s="1"/>
  <c r="E36" i="64"/>
  <c r="N36" i="64" s="1"/>
  <c r="W36" i="64" s="1"/>
  <c r="AF36" i="64" s="1"/>
  <c r="AO36" i="64" s="1"/>
  <c r="AX36" i="64" s="1"/>
  <c r="BG36" i="64" s="1"/>
  <c r="E30" i="62"/>
  <c r="N30" i="62" s="1"/>
  <c r="W30" i="62" s="1"/>
  <c r="AF30" i="62" s="1"/>
  <c r="AO30" i="62" s="1"/>
  <c r="AX30" i="62" s="1"/>
  <c r="BG30" i="62" s="1"/>
  <c r="E30" i="64"/>
  <c r="N30" i="64" s="1"/>
  <c r="W30" i="64" s="1"/>
  <c r="AF30" i="64" s="1"/>
  <c r="AO30" i="64" s="1"/>
  <c r="AX30" i="64" s="1"/>
  <c r="BG30" i="64" s="1"/>
  <c r="E30" i="63"/>
  <c r="N30" i="63" s="1"/>
  <c r="W30" i="63" s="1"/>
  <c r="AF30" i="63" s="1"/>
  <c r="AO30" i="63" s="1"/>
  <c r="AX30" i="63" s="1"/>
  <c r="BG30" i="63" s="1"/>
  <c r="E30" i="61"/>
  <c r="N30" i="61" s="1"/>
  <c r="W30" i="61" s="1"/>
  <c r="AF30" i="61" s="1"/>
  <c r="AO30" i="61" s="1"/>
  <c r="AX30" i="61" s="1"/>
  <c r="BG30" i="61" s="1"/>
  <c r="E30" i="58"/>
  <c r="N30" i="58" s="1"/>
  <c r="W30" i="58" s="1"/>
  <c r="AF30" i="58" s="1"/>
  <c r="AO30" i="58" s="1"/>
  <c r="AX30" i="58" s="1"/>
  <c r="BG30" i="58" s="1"/>
  <c r="E30" i="59"/>
  <c r="N30" i="59" s="1"/>
  <c r="W30" i="59" s="1"/>
  <c r="AF30" i="59" s="1"/>
  <c r="AO30" i="59" s="1"/>
  <c r="AX30" i="59" s="1"/>
  <c r="BG30" i="59" s="1"/>
  <c r="E30" i="57"/>
  <c r="N30" i="57" s="1"/>
  <c r="W30" i="57" s="1"/>
  <c r="AF30" i="57" s="1"/>
  <c r="AO30" i="57" s="1"/>
  <c r="AX30" i="57" s="1"/>
  <c r="BG30" i="57" s="1"/>
  <c r="E30" i="56"/>
  <c r="N30" i="56" s="1"/>
  <c r="W30" i="56" s="1"/>
  <c r="AF30" i="56" s="1"/>
  <c r="AO30" i="56" s="1"/>
  <c r="AX30" i="56" s="1"/>
  <c r="BG30" i="56" s="1"/>
  <c r="E30" i="60"/>
  <c r="N30" i="60" s="1"/>
  <c r="W30" i="60" s="1"/>
  <c r="AF30" i="60" s="1"/>
  <c r="AO30" i="60" s="1"/>
  <c r="AX30" i="60" s="1"/>
  <c r="BG30" i="60" s="1"/>
  <c r="E29" i="61"/>
  <c r="N29" i="61" s="1"/>
  <c r="W29" i="61" s="1"/>
  <c r="AF29" i="61" s="1"/>
  <c r="AO29" i="61" s="1"/>
  <c r="AX29" i="61" s="1"/>
  <c r="BG29" i="61" s="1"/>
  <c r="E29" i="59"/>
  <c r="N29" i="59" s="1"/>
  <c r="W29" i="59" s="1"/>
  <c r="AF29" i="59" s="1"/>
  <c r="AO29" i="59" s="1"/>
  <c r="AX29" i="59" s="1"/>
  <c r="BG29" i="59" s="1"/>
  <c r="E29" i="62"/>
  <c r="N29" i="62" s="1"/>
  <c r="W29" i="62" s="1"/>
  <c r="AF29" i="62" s="1"/>
  <c r="AO29" i="62" s="1"/>
  <c r="AX29" i="62" s="1"/>
  <c r="BG29" i="62" s="1"/>
  <c r="E29" i="56"/>
  <c r="N29" i="56" s="1"/>
  <c r="W29" i="56" s="1"/>
  <c r="AF29" i="56" s="1"/>
  <c r="AO29" i="56" s="1"/>
  <c r="AX29" i="56" s="1"/>
  <c r="BG29" i="56" s="1"/>
  <c r="E29" i="57"/>
  <c r="N29" i="57" s="1"/>
  <c r="W29" i="57" s="1"/>
  <c r="AF29" i="57" s="1"/>
  <c r="AO29" i="57" s="1"/>
  <c r="AX29" i="57" s="1"/>
  <c r="BG29" i="57" s="1"/>
  <c r="E29" i="64"/>
  <c r="N29" i="64" s="1"/>
  <c r="W29" i="64" s="1"/>
  <c r="AF29" i="64" s="1"/>
  <c r="AO29" i="64" s="1"/>
  <c r="AX29" i="64" s="1"/>
  <c r="BG29" i="64" s="1"/>
  <c r="E29" i="60"/>
  <c r="N29" i="60" s="1"/>
  <c r="W29" i="60" s="1"/>
  <c r="AF29" i="60" s="1"/>
  <c r="AO29" i="60" s="1"/>
  <c r="AX29" i="60" s="1"/>
  <c r="BG29" i="60" s="1"/>
  <c r="E29" i="58"/>
  <c r="N29" i="58" s="1"/>
  <c r="W29" i="58" s="1"/>
  <c r="AF29" i="58" s="1"/>
  <c r="AO29" i="58" s="1"/>
  <c r="AX29" i="58" s="1"/>
  <c r="BG29" i="58" s="1"/>
  <c r="E29" i="63"/>
  <c r="N29" i="63" s="1"/>
  <c r="W29" i="63" s="1"/>
  <c r="AF29" i="63" s="1"/>
  <c r="AO29" i="63" s="1"/>
  <c r="AX29" i="63" s="1"/>
  <c r="BG29" i="63" s="1"/>
  <c r="W22" i="60"/>
  <c r="S22" i="60"/>
  <c r="T22" i="60" s="1"/>
  <c r="U22" i="60" s="1"/>
  <c r="BU22" i="60"/>
  <c r="K21" i="58"/>
  <c r="L21" i="58" s="1"/>
  <c r="K21" i="59"/>
  <c r="L21" i="59" s="1"/>
  <c r="W21" i="57"/>
  <c r="BU21" i="57"/>
  <c r="S21" i="57"/>
  <c r="E15" i="1"/>
  <c r="N15" i="1" s="1"/>
  <c r="W15" i="1" s="1"/>
  <c r="AF15" i="1" s="1"/>
  <c r="AO15" i="1" s="1"/>
  <c r="AX15" i="1" s="1"/>
  <c r="BG15" i="1" s="1"/>
  <c r="E27" i="1"/>
  <c r="N27" i="1" s="1"/>
  <c r="W27" i="1" s="1"/>
  <c r="AF27" i="1" s="1"/>
  <c r="AO27" i="1" s="1"/>
  <c r="AX27" i="1" s="1"/>
  <c r="BG27" i="1" s="1"/>
  <c r="E18" i="1"/>
  <c r="E17" i="1"/>
  <c r="E20" i="1"/>
  <c r="E23" i="1"/>
  <c r="E19" i="1"/>
  <c r="E24" i="1"/>
  <c r="E16" i="1"/>
  <c r="E28" i="1"/>
  <c r="N28" i="1" s="1"/>
  <c r="W28" i="1" s="1"/>
  <c r="AF28" i="1" s="1"/>
  <c r="AO28" i="1" s="1"/>
  <c r="AX28" i="1" s="1"/>
  <c r="BG28" i="1" s="1"/>
  <c r="E36" i="1"/>
  <c r="N36" i="1" s="1"/>
  <c r="W36" i="1" s="1"/>
  <c r="AF36" i="1" s="1"/>
  <c r="AO36" i="1" s="1"/>
  <c r="AX36" i="1" s="1"/>
  <c r="BG36" i="1" s="1"/>
  <c r="E30" i="1"/>
  <c r="N30" i="1" s="1"/>
  <c r="W30" i="1" s="1"/>
  <c r="AF30" i="1" s="1"/>
  <c r="AO30" i="1" s="1"/>
  <c r="AX30" i="1" s="1"/>
  <c r="BG30" i="1" s="1"/>
  <c r="E29" i="1"/>
  <c r="N29" i="1" s="1"/>
  <c r="W29" i="1" s="1"/>
  <c r="AF29" i="1" s="1"/>
  <c r="AO29" i="1" s="1"/>
  <c r="AX29" i="1" s="1"/>
  <c r="BG29" i="1" s="1"/>
  <c r="N22" i="1"/>
  <c r="N21" i="1"/>
  <c r="N24" i="64" l="1"/>
  <c r="W24" i="64" s="1"/>
  <c r="AF24" i="64" s="1"/>
  <c r="AO24" i="64" s="1"/>
  <c r="AX24" i="64" s="1"/>
  <c r="BG24" i="64" s="1"/>
  <c r="J24" i="64"/>
  <c r="N15" i="61"/>
  <c r="BT15" i="61"/>
  <c r="BT25" i="61"/>
  <c r="J15" i="61"/>
  <c r="N16" i="63"/>
  <c r="BT16" i="63"/>
  <c r="J16" i="63"/>
  <c r="N18" i="60"/>
  <c r="J18" i="60"/>
  <c r="BT18" i="60"/>
  <c r="L22" i="56"/>
  <c r="N23" i="58"/>
  <c r="J23" i="58"/>
  <c r="BT23" i="58"/>
  <c r="N20" i="63"/>
  <c r="BT20" i="63"/>
  <c r="J20" i="63"/>
  <c r="N18" i="61"/>
  <c r="BT18" i="61"/>
  <c r="J18" i="61"/>
  <c r="N19" i="62"/>
  <c r="J19" i="62"/>
  <c r="BT19" i="62"/>
  <c r="N15" i="57"/>
  <c r="J15" i="57"/>
  <c r="BT25" i="57"/>
  <c r="BT15" i="57"/>
  <c r="N23" i="61"/>
  <c r="BT23" i="61"/>
  <c r="J23" i="61"/>
  <c r="N16" i="57"/>
  <c r="J16" i="57"/>
  <c r="BT16" i="57"/>
  <c r="N24" i="58"/>
  <c r="J24" i="58"/>
  <c r="K24" i="58" s="1"/>
  <c r="BT24" i="58"/>
  <c r="N17" i="63"/>
  <c r="J17" i="63"/>
  <c r="BT17" i="63"/>
  <c r="N15" i="63"/>
  <c r="J15" i="63"/>
  <c r="BT25" i="63"/>
  <c r="BT15" i="63"/>
  <c r="N19" i="60"/>
  <c r="BT19" i="60"/>
  <c r="J19" i="60"/>
  <c r="K19" i="60" s="1"/>
  <c r="L19" i="60" s="1"/>
  <c r="N15" i="64"/>
  <c r="BT15" i="64"/>
  <c r="BT25" i="64"/>
  <c r="J15" i="64"/>
  <c r="N20" i="64"/>
  <c r="J20" i="64"/>
  <c r="K20" i="64" s="1"/>
  <c r="L20" i="64" s="1"/>
  <c r="BT20" i="64"/>
  <c r="N15" i="59"/>
  <c r="BT25" i="59"/>
  <c r="BT15" i="59"/>
  <c r="J15" i="59"/>
  <c r="J16" i="61"/>
  <c r="N16" i="61"/>
  <c r="BT16" i="61"/>
  <c r="L21" i="63"/>
  <c r="N18" i="62"/>
  <c r="J18" i="62"/>
  <c r="BT18" i="62"/>
  <c r="N19" i="63"/>
  <c r="BT19" i="63"/>
  <c r="J19" i="63"/>
  <c r="N15" i="60"/>
  <c r="J15" i="60"/>
  <c r="BT25" i="60"/>
  <c r="BT15" i="60"/>
  <c r="L22" i="62"/>
  <c r="L22" i="63"/>
  <c r="J16" i="58"/>
  <c r="N16" i="58"/>
  <c r="BT16" i="58"/>
  <c r="N24" i="61"/>
  <c r="J24" i="61"/>
  <c r="BT24" i="61"/>
  <c r="N17" i="64"/>
  <c r="BT17" i="64"/>
  <c r="J17" i="64"/>
  <c r="T21" i="57"/>
  <c r="U21" i="57" s="1"/>
  <c r="J16" i="56"/>
  <c r="BT16" i="56"/>
  <c r="N16" i="60"/>
  <c r="J16" i="60"/>
  <c r="BT16" i="60"/>
  <c r="AF21" i="57"/>
  <c r="BV21" i="57"/>
  <c r="AB21" i="57"/>
  <c r="BT24" i="64"/>
  <c r="AF21" i="63"/>
  <c r="BV21" i="63"/>
  <c r="AB21" i="63"/>
  <c r="N15" i="62"/>
  <c r="BT25" i="62"/>
  <c r="J15" i="62"/>
  <c r="BT15" i="62"/>
  <c r="N24" i="57"/>
  <c r="J24" i="57"/>
  <c r="BT24" i="57"/>
  <c r="N20" i="57"/>
  <c r="J20" i="57"/>
  <c r="BT20" i="57"/>
  <c r="N18" i="63"/>
  <c r="BT18" i="63"/>
  <c r="J18" i="63"/>
  <c r="AF21" i="64"/>
  <c r="BV21" i="64"/>
  <c r="AB21" i="64"/>
  <c r="AC21" i="64" s="1"/>
  <c r="AD21" i="64" s="1"/>
  <c r="N23" i="59"/>
  <c r="J23" i="59"/>
  <c r="K23" i="59" s="1"/>
  <c r="BT23" i="59"/>
  <c r="T22" i="63"/>
  <c r="U22" i="63" s="1"/>
  <c r="N20" i="56"/>
  <c r="BT20" i="56"/>
  <c r="J20" i="56"/>
  <c r="AF21" i="59"/>
  <c r="AB21" i="59"/>
  <c r="AC21" i="59" s="1"/>
  <c r="AD21" i="59" s="1"/>
  <c r="BV21" i="59"/>
  <c r="N17" i="58"/>
  <c r="BT17" i="58"/>
  <c r="J17" i="58"/>
  <c r="N19" i="64"/>
  <c r="BT19" i="64"/>
  <c r="J19" i="64"/>
  <c r="L21" i="62"/>
  <c r="AF22" i="61"/>
  <c r="BV22" i="61"/>
  <c r="AB22" i="61"/>
  <c r="AC22" i="61" s="1"/>
  <c r="AD22" i="61" s="1"/>
  <c r="N18" i="57"/>
  <c r="J18" i="57"/>
  <c r="BT18" i="57"/>
  <c r="AF21" i="62"/>
  <c r="AB21" i="62"/>
  <c r="AC21" i="62" s="1"/>
  <c r="AD21" i="62" s="1"/>
  <c r="BV21" i="62"/>
  <c r="T22" i="58"/>
  <c r="U22" i="58" s="1"/>
  <c r="BT23" i="63"/>
  <c r="J23" i="63"/>
  <c r="AB22" i="63"/>
  <c r="AC22" i="63" s="1"/>
  <c r="AD22" i="63" s="1"/>
  <c r="AF22" i="63"/>
  <c r="BV22" i="63"/>
  <c r="N20" i="62"/>
  <c r="BT20" i="62"/>
  <c r="J20" i="62"/>
  <c r="N17" i="60"/>
  <c r="BT17" i="60"/>
  <c r="J17" i="60"/>
  <c r="N24" i="56"/>
  <c r="BT24" i="56"/>
  <c r="J24" i="56"/>
  <c r="AF22" i="59"/>
  <c r="AB22" i="59"/>
  <c r="BV22" i="59"/>
  <c r="AF22" i="57"/>
  <c r="AB22" i="57"/>
  <c r="AC22" i="57" s="1"/>
  <c r="AD22" i="57" s="1"/>
  <c r="BV22" i="57"/>
  <c r="AF22" i="56"/>
  <c r="AB22" i="56"/>
  <c r="AC22" i="56" s="1"/>
  <c r="AD22" i="56" s="1"/>
  <c r="BV22" i="56"/>
  <c r="N23" i="56"/>
  <c r="J23" i="56"/>
  <c r="BT23" i="56"/>
  <c r="J18" i="58"/>
  <c r="BT18" i="58"/>
  <c r="AF22" i="58"/>
  <c r="AB22" i="58"/>
  <c r="BV22" i="58"/>
  <c r="N23" i="57"/>
  <c r="J23" i="57"/>
  <c r="BT23" i="57"/>
  <c r="N20" i="59"/>
  <c r="J20" i="59"/>
  <c r="BT20" i="59"/>
  <c r="L21" i="61"/>
  <c r="BT17" i="59"/>
  <c r="N17" i="59"/>
  <c r="J17" i="59"/>
  <c r="K17" i="59" s="1"/>
  <c r="L17" i="59" s="1"/>
  <c r="T21" i="61"/>
  <c r="U21" i="61" s="1"/>
  <c r="J19" i="59"/>
  <c r="BT19" i="59"/>
  <c r="N24" i="62"/>
  <c r="J24" i="62"/>
  <c r="K24" i="62" s="1"/>
  <c r="BT24" i="62"/>
  <c r="J20" i="60"/>
  <c r="BT20" i="60"/>
  <c r="L21" i="57"/>
  <c r="N18" i="64"/>
  <c r="BT18" i="64"/>
  <c r="J18" i="64"/>
  <c r="L21" i="60"/>
  <c r="N23" i="62"/>
  <c r="J23" i="62"/>
  <c r="BT23" i="62"/>
  <c r="N20" i="61"/>
  <c r="J20" i="61"/>
  <c r="BT20" i="61"/>
  <c r="N17" i="56"/>
  <c r="J17" i="56"/>
  <c r="BT17" i="56"/>
  <c r="BT17" i="57"/>
  <c r="J17" i="57"/>
  <c r="BT18" i="59"/>
  <c r="N18" i="59"/>
  <c r="J18" i="59"/>
  <c r="N19" i="56"/>
  <c r="J19" i="56"/>
  <c r="BT19" i="56"/>
  <c r="N15" i="56"/>
  <c r="BT25" i="56"/>
  <c r="BT15" i="56"/>
  <c r="J15" i="56"/>
  <c r="N23" i="64"/>
  <c r="BT23" i="64"/>
  <c r="J23" i="64"/>
  <c r="N16" i="64"/>
  <c r="BT16" i="64"/>
  <c r="J16" i="64"/>
  <c r="BV22" i="62"/>
  <c r="AB22" i="62"/>
  <c r="AC22" i="62" s="1"/>
  <c r="AD22" i="62" s="1"/>
  <c r="J17" i="61"/>
  <c r="N17" i="61"/>
  <c r="BT17" i="61"/>
  <c r="AF21" i="58"/>
  <c r="AB21" i="58"/>
  <c r="BV21" i="58"/>
  <c r="N24" i="60"/>
  <c r="BT24" i="60"/>
  <c r="J24" i="60"/>
  <c r="N19" i="61"/>
  <c r="J19" i="61"/>
  <c r="BT19" i="61"/>
  <c r="BV21" i="61"/>
  <c r="AB21" i="61"/>
  <c r="AC21" i="61" s="1"/>
  <c r="AD21" i="61" s="1"/>
  <c r="BT16" i="62"/>
  <c r="N16" i="62"/>
  <c r="J16" i="62"/>
  <c r="AF21" i="60"/>
  <c r="BV21" i="60"/>
  <c r="AB21" i="60"/>
  <c r="AC21" i="60" s="1"/>
  <c r="AD21" i="60" s="1"/>
  <c r="L22" i="58"/>
  <c r="AF21" i="56"/>
  <c r="BV21" i="56"/>
  <c r="AB21" i="56"/>
  <c r="AC21" i="56" s="1"/>
  <c r="AD21" i="56" s="1"/>
  <c r="N24" i="63"/>
  <c r="BT24" i="63"/>
  <c r="J24" i="63"/>
  <c r="N20" i="58"/>
  <c r="J20" i="58"/>
  <c r="BT20" i="58"/>
  <c r="N24" i="59"/>
  <c r="BT24" i="59"/>
  <c r="J24" i="59"/>
  <c r="J19" i="57"/>
  <c r="N19" i="57"/>
  <c r="BT19" i="57"/>
  <c r="AF22" i="60"/>
  <c r="BV22" i="60"/>
  <c r="AB22" i="60"/>
  <c r="AC22" i="60" s="1"/>
  <c r="AD22" i="60" s="1"/>
  <c r="AF22" i="64"/>
  <c r="AB22" i="64"/>
  <c r="BV22" i="64"/>
  <c r="L22" i="61"/>
  <c r="N18" i="56"/>
  <c r="J18" i="56"/>
  <c r="BT18" i="56"/>
  <c r="N19" i="58"/>
  <c r="J19" i="58"/>
  <c r="BT19" i="58"/>
  <c r="N15" i="58"/>
  <c r="J15" i="58"/>
  <c r="BT25" i="58"/>
  <c r="BT15" i="58"/>
  <c r="N23" i="60"/>
  <c r="J23" i="60"/>
  <c r="BT23" i="60"/>
  <c r="N16" i="59"/>
  <c r="BT16" i="59"/>
  <c r="J16" i="59"/>
  <c r="N17" i="62"/>
  <c r="J17" i="62"/>
  <c r="BT17" i="62"/>
  <c r="J23" i="1"/>
  <c r="K23" i="1" s="1"/>
  <c r="BT23" i="1"/>
  <c r="BU22" i="1"/>
  <c r="S22" i="1"/>
  <c r="T22" i="1" s="1"/>
  <c r="J18" i="1"/>
  <c r="K18" i="1" s="1"/>
  <c r="BT18" i="1"/>
  <c r="BT16" i="1"/>
  <c r="J16" i="1"/>
  <c r="K16" i="1" s="1"/>
  <c r="BT24" i="1"/>
  <c r="J24" i="1"/>
  <c r="K24" i="1" s="1"/>
  <c r="K15" i="1"/>
  <c r="BT25" i="1"/>
  <c r="BT15" i="1"/>
  <c r="S21" i="1"/>
  <c r="BU21" i="1"/>
  <c r="J20" i="1"/>
  <c r="BT20" i="1"/>
  <c r="J17" i="1"/>
  <c r="K17" i="1" s="1"/>
  <c r="BT17" i="1"/>
  <c r="BT19" i="1"/>
  <c r="J19" i="1"/>
  <c r="K19" i="1" s="1"/>
  <c r="AV43" i="1"/>
  <c r="AV41" i="1"/>
  <c r="BX40" i="1"/>
  <c r="N19" i="1"/>
  <c r="N16" i="1"/>
  <c r="U42" i="1"/>
  <c r="BU43" i="1"/>
  <c r="U41" i="1"/>
  <c r="BU40" i="1"/>
  <c r="U39" i="1"/>
  <c r="N20" i="1"/>
  <c r="L22" i="1"/>
  <c r="L21" i="1"/>
  <c r="N17" i="1"/>
  <c r="N24" i="1"/>
  <c r="N18" i="1"/>
  <c r="N23" i="1"/>
  <c r="AV42" i="1"/>
  <c r="W22" i="1"/>
  <c r="W21" i="1"/>
  <c r="BX74" i="1"/>
  <c r="BV74" i="1"/>
  <c r="BX73" i="1"/>
  <c r="BV73" i="1"/>
  <c r="BU73" i="1"/>
  <c r="BX72" i="1"/>
  <c r="BW72" i="1"/>
  <c r="BX71" i="1"/>
  <c r="BW71" i="1"/>
  <c r="BV71" i="1"/>
  <c r="K24" i="60" l="1"/>
  <c r="L24" i="60"/>
  <c r="W15" i="58"/>
  <c r="S15" i="58"/>
  <c r="BU15" i="58"/>
  <c r="BU25" i="58"/>
  <c r="W19" i="61"/>
  <c r="BU19" i="61"/>
  <c r="S19" i="61"/>
  <c r="T19" i="61" s="1"/>
  <c r="U19" i="61" s="1"/>
  <c r="BU17" i="57"/>
  <c r="S17" i="57"/>
  <c r="T17" i="57" s="1"/>
  <c r="U17" i="57" s="1"/>
  <c r="AO21" i="59"/>
  <c r="AK21" i="59"/>
  <c r="AL21" i="59" s="1"/>
  <c r="BW21" i="59"/>
  <c r="K24" i="61"/>
  <c r="L24" i="61" s="1"/>
  <c r="J44" i="64"/>
  <c r="K15" i="64"/>
  <c r="L24" i="58"/>
  <c r="K16" i="63"/>
  <c r="L16" i="63" s="1"/>
  <c r="K23" i="64"/>
  <c r="L23" i="64" s="1"/>
  <c r="K23" i="56"/>
  <c r="W17" i="60"/>
  <c r="S17" i="60"/>
  <c r="T17" i="60" s="1"/>
  <c r="U17" i="60" s="1"/>
  <c r="BU17" i="60"/>
  <c r="K18" i="57"/>
  <c r="L18" i="57" s="1"/>
  <c r="K20" i="56"/>
  <c r="L20" i="56"/>
  <c r="J44" i="57"/>
  <c r="K20" i="57"/>
  <c r="L20" i="57" s="1"/>
  <c r="AC21" i="57"/>
  <c r="AD21" i="57" s="1"/>
  <c r="W24" i="61"/>
  <c r="BU24" i="61"/>
  <c r="S24" i="61"/>
  <c r="T24" i="61" s="1"/>
  <c r="U24" i="61" s="1"/>
  <c r="K18" i="62"/>
  <c r="L18" i="62" s="1"/>
  <c r="W24" i="58"/>
  <c r="BU24" i="58"/>
  <c r="S24" i="58"/>
  <c r="T24" i="58" s="1"/>
  <c r="U24" i="58" s="1"/>
  <c r="W18" i="61"/>
  <c r="BU18" i="61"/>
  <c r="S18" i="61"/>
  <c r="T18" i="61" s="1"/>
  <c r="U18" i="61" s="1"/>
  <c r="K16" i="58"/>
  <c r="L16" i="58" s="1"/>
  <c r="W20" i="61"/>
  <c r="S20" i="61"/>
  <c r="T20" i="61" s="1"/>
  <c r="U20" i="61" s="1"/>
  <c r="BU20" i="61"/>
  <c r="L24" i="62"/>
  <c r="K23" i="57"/>
  <c r="L23" i="57" s="1"/>
  <c r="AO22" i="63"/>
  <c r="BW22" i="63"/>
  <c r="AK22" i="63"/>
  <c r="AL22" i="63" s="1"/>
  <c r="AM22" i="63" s="1"/>
  <c r="W16" i="60"/>
  <c r="BU16" i="60"/>
  <c r="S16" i="60"/>
  <c r="T16" i="60" s="1"/>
  <c r="U16" i="60" s="1"/>
  <c r="W19" i="60"/>
  <c r="S19" i="60"/>
  <c r="T19" i="60" s="1"/>
  <c r="U19" i="60" s="1"/>
  <c r="BU19" i="60"/>
  <c r="BU20" i="63"/>
  <c r="W20" i="63"/>
  <c r="S20" i="63"/>
  <c r="T20" i="63" s="1"/>
  <c r="U20" i="63" s="1"/>
  <c r="W15" i="61"/>
  <c r="BU15" i="61"/>
  <c r="S15" i="61"/>
  <c r="BU25" i="61"/>
  <c r="BU19" i="58"/>
  <c r="W19" i="58"/>
  <c r="S19" i="58"/>
  <c r="W24" i="60"/>
  <c r="S24" i="60"/>
  <c r="T24" i="60" s="1"/>
  <c r="U24" i="60" s="1"/>
  <c r="BU24" i="60"/>
  <c r="W23" i="64"/>
  <c r="S23" i="64"/>
  <c r="T23" i="64" s="1"/>
  <c r="U23" i="64" s="1"/>
  <c r="BU23" i="64"/>
  <c r="W17" i="56"/>
  <c r="S17" i="56"/>
  <c r="T17" i="56" s="1"/>
  <c r="U17" i="56" s="1"/>
  <c r="BU17" i="56"/>
  <c r="K15" i="61"/>
  <c r="J44" i="61"/>
  <c r="W20" i="62"/>
  <c r="BU20" i="62"/>
  <c r="S20" i="62"/>
  <c r="K20" i="63"/>
  <c r="K18" i="56"/>
  <c r="L18" i="56" s="1"/>
  <c r="AO22" i="61"/>
  <c r="AK22" i="61"/>
  <c r="BW22" i="61"/>
  <c r="W24" i="57"/>
  <c r="BU24" i="57"/>
  <c r="S24" i="57"/>
  <c r="T24" i="57" s="1"/>
  <c r="U24" i="57" s="1"/>
  <c r="W15" i="56"/>
  <c r="BU25" i="56"/>
  <c r="BU15" i="56"/>
  <c r="S15" i="56"/>
  <c r="W24" i="62"/>
  <c r="BU24" i="62"/>
  <c r="S24" i="62"/>
  <c r="T24" i="62" s="1"/>
  <c r="U24" i="62" s="1"/>
  <c r="L23" i="59"/>
  <c r="W16" i="61"/>
  <c r="BU16" i="61"/>
  <c r="S16" i="61"/>
  <c r="T16" i="61" s="1"/>
  <c r="U16" i="61" s="1"/>
  <c r="W23" i="61"/>
  <c r="BU23" i="61"/>
  <c r="S23" i="61"/>
  <c r="T23" i="61" s="1"/>
  <c r="U23" i="61" s="1"/>
  <c r="K16" i="62"/>
  <c r="W17" i="61"/>
  <c r="BU17" i="61"/>
  <c r="S17" i="61"/>
  <c r="T17" i="61" s="1"/>
  <c r="U17" i="61" s="1"/>
  <c r="K23" i="62"/>
  <c r="AO22" i="57"/>
  <c r="BW22" i="57"/>
  <c r="AK22" i="57"/>
  <c r="K23" i="63"/>
  <c r="L23" i="63" s="1"/>
  <c r="K19" i="64"/>
  <c r="L19" i="64" s="1"/>
  <c r="W23" i="59"/>
  <c r="S23" i="59"/>
  <c r="T23" i="59" s="1"/>
  <c r="U23" i="59" s="1"/>
  <c r="BU23" i="59"/>
  <c r="K16" i="56"/>
  <c r="K16" i="61"/>
  <c r="L16" i="61" s="1"/>
  <c r="K23" i="58"/>
  <c r="L23" i="58" s="1"/>
  <c r="W19" i="57"/>
  <c r="BU19" i="57"/>
  <c r="S19" i="57"/>
  <c r="T19" i="57" s="1"/>
  <c r="U19" i="57" s="1"/>
  <c r="AO21" i="56"/>
  <c r="AK21" i="56"/>
  <c r="BW21" i="56"/>
  <c r="K19" i="57"/>
  <c r="K20" i="62"/>
  <c r="W18" i="57"/>
  <c r="S18" i="57"/>
  <c r="BU18" i="57"/>
  <c r="W16" i="63"/>
  <c r="S16" i="63"/>
  <c r="T16" i="63" s="1"/>
  <c r="U16" i="63" s="1"/>
  <c r="BU16" i="63"/>
  <c r="K20" i="60"/>
  <c r="L20" i="60" s="1"/>
  <c r="W15" i="64"/>
  <c r="S15" i="64"/>
  <c r="BU15" i="64"/>
  <c r="BU25" i="64"/>
  <c r="K15" i="56"/>
  <c r="L15" i="56" s="1"/>
  <c r="J44" i="56"/>
  <c r="K24" i="57"/>
  <c r="L24" i="57" s="1"/>
  <c r="AC21" i="58"/>
  <c r="AD21" i="58" s="1"/>
  <c r="AO22" i="56"/>
  <c r="AK22" i="56"/>
  <c r="AL22" i="56" s="1"/>
  <c r="AM22" i="56" s="1"/>
  <c r="BW22" i="56"/>
  <c r="K23" i="61"/>
  <c r="K16" i="59"/>
  <c r="L16" i="59" s="1"/>
  <c r="W18" i="56"/>
  <c r="S18" i="56"/>
  <c r="BU18" i="56"/>
  <c r="AO21" i="58"/>
  <c r="AK21" i="58"/>
  <c r="AL21" i="58" s="1"/>
  <c r="AM21" i="58" s="1"/>
  <c r="BW21" i="58"/>
  <c r="W24" i="59"/>
  <c r="S24" i="59"/>
  <c r="T24" i="59" s="1"/>
  <c r="U24" i="59" s="1"/>
  <c r="BU24" i="59"/>
  <c r="AO21" i="60"/>
  <c r="BW21" i="60"/>
  <c r="AK21" i="60"/>
  <c r="AL21" i="60" s="1"/>
  <c r="AM21" i="60" s="1"/>
  <c r="W23" i="57"/>
  <c r="BU23" i="57"/>
  <c r="S23" i="57"/>
  <c r="J44" i="62"/>
  <c r="K15" i="62"/>
  <c r="L15" i="62" s="1"/>
  <c r="W16" i="59"/>
  <c r="BU16" i="59"/>
  <c r="S16" i="59"/>
  <c r="K20" i="58"/>
  <c r="L20" i="58" s="1"/>
  <c r="BU25" i="62"/>
  <c r="W16" i="62"/>
  <c r="S16" i="62"/>
  <c r="BU16" i="62"/>
  <c r="K17" i="61"/>
  <c r="K19" i="56"/>
  <c r="L19" i="56" s="1"/>
  <c r="W23" i="62"/>
  <c r="S23" i="62"/>
  <c r="T23" i="62" s="1"/>
  <c r="U23" i="62" s="1"/>
  <c r="BU23" i="62"/>
  <c r="K19" i="59"/>
  <c r="L19" i="59" s="1"/>
  <c r="AC22" i="58"/>
  <c r="W15" i="62"/>
  <c r="S15" i="62"/>
  <c r="BU15" i="62"/>
  <c r="BU16" i="56"/>
  <c r="S16" i="56"/>
  <c r="K15" i="59"/>
  <c r="J44" i="59"/>
  <c r="K15" i="63"/>
  <c r="L15" i="63" s="1"/>
  <c r="J44" i="63"/>
  <c r="W23" i="58"/>
  <c r="S23" i="58"/>
  <c r="T23" i="58" s="1"/>
  <c r="U23" i="58" s="1"/>
  <c r="BU23" i="58"/>
  <c r="AO21" i="57"/>
  <c r="BW21" i="57"/>
  <c r="AK21" i="57"/>
  <c r="AL21" i="57" s="1"/>
  <c r="AM21" i="57" s="1"/>
  <c r="W20" i="59"/>
  <c r="BU20" i="59"/>
  <c r="S20" i="59"/>
  <c r="T20" i="59" s="1"/>
  <c r="U20" i="59" s="1"/>
  <c r="AC21" i="63"/>
  <c r="AD21" i="63" s="1"/>
  <c r="BU15" i="63"/>
  <c r="W15" i="63"/>
  <c r="S15" i="63"/>
  <c r="BU25" i="63"/>
  <c r="K15" i="57"/>
  <c r="L15" i="57" s="1"/>
  <c r="W17" i="62"/>
  <c r="S17" i="62"/>
  <c r="T17" i="62" s="1"/>
  <c r="U17" i="62" s="1"/>
  <c r="BU17" i="62"/>
  <c r="K23" i="60"/>
  <c r="L23" i="60" s="1"/>
  <c r="K17" i="58"/>
  <c r="L17" i="58" s="1"/>
  <c r="AO21" i="64"/>
  <c r="BW21" i="64"/>
  <c r="AK21" i="64"/>
  <c r="AL21" i="64" s="1"/>
  <c r="AM21" i="64" s="1"/>
  <c r="K15" i="60"/>
  <c r="J44" i="60"/>
  <c r="W15" i="57"/>
  <c r="BU15" i="57"/>
  <c r="S15" i="57"/>
  <c r="BU25" i="57"/>
  <c r="W18" i="62"/>
  <c r="S18" i="62"/>
  <c r="T18" i="62" s="1"/>
  <c r="U18" i="62" s="1"/>
  <c r="BU18" i="62"/>
  <c r="W20" i="56"/>
  <c r="BU20" i="56"/>
  <c r="S20" i="56"/>
  <c r="T20" i="56" s="1"/>
  <c r="U20" i="56" s="1"/>
  <c r="W16" i="58"/>
  <c r="BU16" i="58"/>
  <c r="S16" i="58"/>
  <c r="T16" i="58" s="1"/>
  <c r="U16" i="58" s="1"/>
  <c r="AC22" i="59"/>
  <c r="AD22" i="59" s="1"/>
  <c r="BU23" i="63"/>
  <c r="S23" i="63"/>
  <c r="T23" i="63" s="1"/>
  <c r="U23" i="63" s="1"/>
  <c r="W19" i="64"/>
  <c r="S19" i="64"/>
  <c r="BU19" i="64"/>
  <c r="K18" i="63"/>
  <c r="AO21" i="63"/>
  <c r="BW21" i="63"/>
  <c r="AK21" i="63"/>
  <c r="AL21" i="63" s="1"/>
  <c r="AM21" i="63" s="1"/>
  <c r="K17" i="64"/>
  <c r="L17" i="64" s="1"/>
  <c r="W15" i="60"/>
  <c r="BU15" i="60"/>
  <c r="S15" i="60"/>
  <c r="BU25" i="60"/>
  <c r="W15" i="59"/>
  <c r="BU15" i="59"/>
  <c r="BU25" i="59"/>
  <c r="S15" i="59"/>
  <c r="K19" i="58"/>
  <c r="W23" i="56"/>
  <c r="BU23" i="56"/>
  <c r="S23" i="56"/>
  <c r="T23" i="56" s="1"/>
  <c r="U23" i="56" s="1"/>
  <c r="W20" i="57"/>
  <c r="S20" i="57"/>
  <c r="T20" i="57" s="1"/>
  <c r="U20" i="57" s="1"/>
  <c r="BU20" i="57"/>
  <c r="K20" i="59"/>
  <c r="K16" i="57"/>
  <c r="L16" i="57" s="1"/>
  <c r="K17" i="62"/>
  <c r="L17" i="62" s="1"/>
  <c r="S20" i="60"/>
  <c r="T20" i="60" s="1"/>
  <c r="U20" i="60" s="1"/>
  <c r="BU20" i="60"/>
  <c r="W16" i="57"/>
  <c r="BU16" i="57"/>
  <c r="S16" i="57"/>
  <c r="K24" i="59"/>
  <c r="L24" i="59" s="1"/>
  <c r="K20" i="61"/>
  <c r="K16" i="60"/>
  <c r="AC22" i="64"/>
  <c r="BU20" i="58"/>
  <c r="W20" i="58"/>
  <c r="S20" i="58"/>
  <c r="T20" i="58" s="1"/>
  <c r="U20" i="58" s="1"/>
  <c r="W19" i="56"/>
  <c r="BU19" i="56"/>
  <c r="S19" i="56"/>
  <c r="T19" i="56" s="1"/>
  <c r="U19" i="56" s="1"/>
  <c r="BU19" i="59"/>
  <c r="S19" i="59"/>
  <c r="T19" i="59" s="1"/>
  <c r="U19" i="59" s="1"/>
  <c r="AO22" i="58"/>
  <c r="AK22" i="58"/>
  <c r="AL22" i="58" s="1"/>
  <c r="AM22" i="58" s="1"/>
  <c r="BW22" i="58"/>
  <c r="AO22" i="64"/>
  <c r="BW22" i="64"/>
  <c r="AK22" i="64"/>
  <c r="AL22" i="64" s="1"/>
  <c r="AM22" i="64" s="1"/>
  <c r="K18" i="59"/>
  <c r="AO22" i="59"/>
  <c r="AK22" i="59"/>
  <c r="BW22" i="59"/>
  <c r="W23" i="60"/>
  <c r="BU23" i="60"/>
  <c r="S23" i="60"/>
  <c r="T23" i="60" s="1"/>
  <c r="U23" i="60" s="1"/>
  <c r="K24" i="63"/>
  <c r="L24" i="63" s="1"/>
  <c r="BW22" i="62"/>
  <c r="AK22" i="62"/>
  <c r="AL22" i="62" s="1"/>
  <c r="AM22" i="62" s="1"/>
  <c r="W18" i="59"/>
  <c r="BU18" i="59"/>
  <c r="S18" i="59"/>
  <c r="T18" i="59" s="1"/>
  <c r="U18" i="59" s="1"/>
  <c r="K24" i="56"/>
  <c r="BW21" i="61"/>
  <c r="AK21" i="61"/>
  <c r="AL21" i="61" s="1"/>
  <c r="K16" i="64"/>
  <c r="L16" i="64" s="1"/>
  <c r="K18" i="64"/>
  <c r="L18" i="64" s="1"/>
  <c r="BU18" i="58"/>
  <c r="S18" i="58"/>
  <c r="BU17" i="58"/>
  <c r="W17" i="58"/>
  <c r="S17" i="58"/>
  <c r="T17" i="58" s="1"/>
  <c r="U17" i="58" s="1"/>
  <c r="K24" i="64"/>
  <c r="L24" i="64" s="1"/>
  <c r="K19" i="63"/>
  <c r="L19" i="63" s="1"/>
  <c r="K17" i="63"/>
  <c r="K19" i="62"/>
  <c r="L19" i="62" s="1"/>
  <c r="K18" i="60"/>
  <c r="L18" i="60" s="1"/>
  <c r="AO22" i="60"/>
  <c r="AK22" i="60"/>
  <c r="AL22" i="60" s="1"/>
  <c r="BW22" i="60"/>
  <c r="W24" i="63"/>
  <c r="S24" i="63"/>
  <c r="T24" i="63" s="1"/>
  <c r="U24" i="63" s="1"/>
  <c r="BU24" i="63"/>
  <c r="K17" i="57"/>
  <c r="L17" i="57" s="1"/>
  <c r="W17" i="59"/>
  <c r="BU17" i="59"/>
  <c r="S17" i="59"/>
  <c r="T17" i="59" s="1"/>
  <c r="U17" i="59" s="1"/>
  <c r="K18" i="58"/>
  <c r="L18" i="58" s="1"/>
  <c r="W24" i="56"/>
  <c r="BU24" i="56"/>
  <c r="S24" i="56"/>
  <c r="T24" i="56" s="1"/>
  <c r="U24" i="56" s="1"/>
  <c r="BU18" i="63"/>
  <c r="W18" i="63"/>
  <c r="S18" i="63"/>
  <c r="T18" i="63" s="1"/>
  <c r="U18" i="63" s="1"/>
  <c r="W17" i="64"/>
  <c r="S17" i="64"/>
  <c r="T17" i="64" s="1"/>
  <c r="U17" i="64" s="1"/>
  <c r="BU17" i="64"/>
  <c r="W17" i="63"/>
  <c r="S17" i="63"/>
  <c r="T17" i="63" s="1"/>
  <c r="U17" i="63" s="1"/>
  <c r="BU17" i="63"/>
  <c r="W19" i="62"/>
  <c r="S19" i="62"/>
  <c r="BU19" i="62"/>
  <c r="W18" i="60"/>
  <c r="S18" i="60"/>
  <c r="T18" i="60" s="1"/>
  <c r="U18" i="60" s="1"/>
  <c r="BU18" i="60"/>
  <c r="K17" i="56"/>
  <c r="L17" i="56" s="1"/>
  <c r="K15" i="58"/>
  <c r="L15" i="58" s="1"/>
  <c r="J44" i="58"/>
  <c r="K19" i="61"/>
  <c r="BU16" i="64"/>
  <c r="W16" i="64"/>
  <c r="S16" i="64"/>
  <c r="T16" i="64" s="1"/>
  <c r="U16" i="64" s="1"/>
  <c r="S18" i="64"/>
  <c r="T18" i="64" s="1"/>
  <c r="U18" i="64" s="1"/>
  <c r="W18" i="64"/>
  <c r="BU18" i="64"/>
  <c r="K17" i="60"/>
  <c r="L17" i="60" s="1"/>
  <c r="AO21" i="62"/>
  <c r="BW21" i="62"/>
  <c r="AK21" i="62"/>
  <c r="S24" i="64"/>
  <c r="T24" i="64" s="1"/>
  <c r="U24" i="64" s="1"/>
  <c r="BU24" i="64"/>
  <c r="BU19" i="63"/>
  <c r="W19" i="63"/>
  <c r="S19" i="63"/>
  <c r="T19" i="63" s="1"/>
  <c r="U19" i="63" s="1"/>
  <c r="W20" i="64"/>
  <c r="S20" i="64"/>
  <c r="T20" i="64" s="1"/>
  <c r="U20" i="64" s="1"/>
  <c r="BU20" i="64"/>
  <c r="K18" i="61"/>
  <c r="L18" i="61" s="1"/>
  <c r="L19" i="1"/>
  <c r="L18" i="1"/>
  <c r="L17" i="1"/>
  <c r="BU20" i="1"/>
  <c r="S20" i="1"/>
  <c r="T20" i="1" s="1"/>
  <c r="AB21" i="1"/>
  <c r="BV21" i="1"/>
  <c r="T21" i="1"/>
  <c r="BU15" i="1"/>
  <c r="S15" i="1"/>
  <c r="T15" i="1" s="1"/>
  <c r="BU25" i="1"/>
  <c r="BU23" i="1"/>
  <c r="S23" i="1"/>
  <c r="AB22" i="1"/>
  <c r="BV22" i="1"/>
  <c r="S18" i="1"/>
  <c r="T18" i="1" s="1"/>
  <c r="BU18" i="1"/>
  <c r="L16" i="1"/>
  <c r="K20" i="1"/>
  <c r="BU24" i="1"/>
  <c r="S24" i="1"/>
  <c r="L23" i="1"/>
  <c r="BU16" i="1"/>
  <c r="S16" i="1"/>
  <c r="BU17" i="1"/>
  <c r="S17" i="1"/>
  <c r="BU19" i="1"/>
  <c r="S19" i="1"/>
  <c r="T19" i="1" s="1"/>
  <c r="L15" i="1"/>
  <c r="BU42" i="1"/>
  <c r="AV39" i="1"/>
  <c r="W16" i="1"/>
  <c r="W19" i="1"/>
  <c r="U33" i="1"/>
  <c r="U43" i="1"/>
  <c r="AM33" i="1"/>
  <c r="BU41" i="1"/>
  <c r="U40" i="1"/>
  <c r="W20" i="1"/>
  <c r="L24" i="1"/>
  <c r="W17" i="1"/>
  <c r="W23" i="1"/>
  <c r="W24" i="1"/>
  <c r="W18" i="1"/>
  <c r="AV40" i="1"/>
  <c r="BX41" i="1"/>
  <c r="BX42" i="1"/>
  <c r="BX43" i="1"/>
  <c r="AD33" i="1"/>
  <c r="AM32" i="1"/>
  <c r="AD35" i="1"/>
  <c r="U34" i="1"/>
  <c r="AM31" i="1"/>
  <c r="AD34" i="1"/>
  <c r="AD32" i="1"/>
  <c r="L28" i="1"/>
  <c r="AD39" i="1"/>
  <c r="BV39" i="1"/>
  <c r="L27" i="1"/>
  <c r="BU39" i="1"/>
  <c r="AM41" i="1"/>
  <c r="BW41" i="1"/>
  <c r="AD41" i="1"/>
  <c r="BV41" i="1"/>
  <c r="AD40" i="1"/>
  <c r="BV40" i="1"/>
  <c r="U31" i="1"/>
  <c r="L36" i="1"/>
  <c r="AD43" i="1"/>
  <c r="BV43" i="1"/>
  <c r="AM42" i="1"/>
  <c r="BW42" i="1"/>
  <c r="AD31" i="1"/>
  <c r="AM40" i="1"/>
  <c r="BW40" i="1"/>
  <c r="U32" i="1"/>
  <c r="L39" i="1"/>
  <c r="AM43" i="1"/>
  <c r="BW43" i="1"/>
  <c r="L42" i="1"/>
  <c r="BT42" i="1"/>
  <c r="AM39" i="1"/>
  <c r="BW39" i="1"/>
  <c r="U35" i="1"/>
  <c r="L40" i="1"/>
  <c r="BT40" i="1"/>
  <c r="L41" i="1"/>
  <c r="BT41" i="1"/>
  <c r="AD42" i="1"/>
  <c r="BV42" i="1"/>
  <c r="L29" i="1"/>
  <c r="AF21" i="1"/>
  <c r="U22" i="1"/>
  <c r="AF22" i="1"/>
  <c r="BW74" i="1"/>
  <c r="BU74" i="1"/>
  <c r="BW73" i="1"/>
  <c r="BV72" i="1"/>
  <c r="BU72" i="1"/>
  <c r="BU71" i="1"/>
  <c r="BV70" i="1"/>
  <c r="T15" i="62" l="1"/>
  <c r="U15" i="62" s="1"/>
  <c r="S44" i="62"/>
  <c r="T16" i="62"/>
  <c r="U16" i="62" s="1"/>
  <c r="AF18" i="57"/>
  <c r="AB18" i="57"/>
  <c r="BV18" i="57"/>
  <c r="AF19" i="61"/>
  <c r="BV19" i="61"/>
  <c r="AB19" i="61"/>
  <c r="L19" i="61"/>
  <c r="AF17" i="59"/>
  <c r="AB17" i="59"/>
  <c r="AC17" i="59" s="1"/>
  <c r="AD17" i="59" s="1"/>
  <c r="BV17" i="59"/>
  <c r="BV25" i="59"/>
  <c r="AF18" i="59"/>
  <c r="AB18" i="59"/>
  <c r="BV18" i="59"/>
  <c r="BV20" i="60"/>
  <c r="AB20" i="60"/>
  <c r="AC20" i="60" s="1"/>
  <c r="AD20" i="60" s="1"/>
  <c r="K44" i="57"/>
  <c r="BT44" i="57"/>
  <c r="AF15" i="62"/>
  <c r="BV15" i="62"/>
  <c r="AB15" i="62"/>
  <c r="BV25" i="62"/>
  <c r="AF16" i="62"/>
  <c r="AB16" i="62"/>
  <c r="BV16" i="62"/>
  <c r="T18" i="56"/>
  <c r="U18" i="56" s="1"/>
  <c r="AF23" i="64"/>
  <c r="BV23" i="64"/>
  <c r="AB23" i="64"/>
  <c r="AC23" i="64" s="1"/>
  <c r="AD23" i="64" s="1"/>
  <c r="AF24" i="58"/>
  <c r="BV24" i="58"/>
  <c r="AB24" i="58"/>
  <c r="AC24" i="58" s="1"/>
  <c r="L19" i="57"/>
  <c r="L44" i="57" s="1"/>
  <c r="L16" i="56"/>
  <c r="AF15" i="59"/>
  <c r="AB15" i="59"/>
  <c r="BV15" i="59"/>
  <c r="AL21" i="56"/>
  <c r="AB17" i="61"/>
  <c r="AC17" i="61" s="1"/>
  <c r="AD17" i="61" s="1"/>
  <c r="AF17" i="61"/>
  <c r="BV17" i="61"/>
  <c r="S44" i="56"/>
  <c r="T15" i="56"/>
  <c r="T20" i="62"/>
  <c r="U20" i="62" s="1"/>
  <c r="AF19" i="58"/>
  <c r="BV19" i="58"/>
  <c r="AB19" i="58"/>
  <c r="AC19" i="58" s="1"/>
  <c r="AD19" i="58" s="1"/>
  <c r="AF20" i="61"/>
  <c r="BV20" i="61"/>
  <c r="AB20" i="61"/>
  <c r="AC20" i="61" s="1"/>
  <c r="AD20" i="61" s="1"/>
  <c r="AF24" i="61"/>
  <c r="BV24" i="61"/>
  <c r="AB24" i="61"/>
  <c r="AC24" i="61" s="1"/>
  <c r="AD24" i="61" s="1"/>
  <c r="L23" i="56"/>
  <c r="L18" i="59"/>
  <c r="T15" i="59"/>
  <c r="U15" i="59" s="1"/>
  <c r="S44" i="59"/>
  <c r="L15" i="60"/>
  <c r="BT44" i="60"/>
  <c r="K44" i="60"/>
  <c r="T15" i="63"/>
  <c r="S44" i="63"/>
  <c r="AF23" i="58"/>
  <c r="AB23" i="58"/>
  <c r="AC23" i="58" s="1"/>
  <c r="AD23" i="58" s="1"/>
  <c r="BV23" i="58"/>
  <c r="AD22" i="58"/>
  <c r="K44" i="56"/>
  <c r="BT44" i="56"/>
  <c r="AL21" i="62"/>
  <c r="T15" i="58"/>
  <c r="U15" i="58" s="1"/>
  <c r="S44" i="58"/>
  <c r="BQ40" i="1"/>
  <c r="L23" i="61"/>
  <c r="T15" i="64"/>
  <c r="S44" i="64"/>
  <c r="AM21" i="61"/>
  <c r="L20" i="61"/>
  <c r="L20" i="59"/>
  <c r="S44" i="60"/>
  <c r="T15" i="60"/>
  <c r="U15" i="60" s="1"/>
  <c r="U44" i="60" s="1"/>
  <c r="T19" i="64"/>
  <c r="U19" i="64" s="1"/>
  <c r="K44" i="58"/>
  <c r="BT44" i="63"/>
  <c r="K44" i="63"/>
  <c r="AF15" i="64"/>
  <c r="AB15" i="64"/>
  <c r="BV25" i="64"/>
  <c r="BV15" i="64"/>
  <c r="AX21" i="56"/>
  <c r="AT21" i="56"/>
  <c r="AU21" i="56" s="1"/>
  <c r="AV21" i="56" s="1"/>
  <c r="BX21" i="56"/>
  <c r="AF23" i="59"/>
  <c r="AB23" i="59"/>
  <c r="AC23" i="59" s="1"/>
  <c r="AD23" i="59" s="1"/>
  <c r="BV23" i="59"/>
  <c r="AF16" i="60"/>
  <c r="AB16" i="60"/>
  <c r="BV16" i="60"/>
  <c r="AF19" i="62"/>
  <c r="BV19" i="62"/>
  <c r="AB19" i="62"/>
  <c r="AC19" i="62" s="1"/>
  <c r="AD19" i="62" s="1"/>
  <c r="AB18" i="58"/>
  <c r="BV18" i="58"/>
  <c r="AF19" i="60"/>
  <c r="AB19" i="60"/>
  <c r="AC19" i="60" s="1"/>
  <c r="AD19" i="60" s="1"/>
  <c r="BV19" i="60"/>
  <c r="AF17" i="63"/>
  <c r="BV17" i="63"/>
  <c r="AB17" i="63"/>
  <c r="AC17" i="63" s="1"/>
  <c r="AD17" i="63" s="1"/>
  <c r="L17" i="63"/>
  <c r="AT22" i="62"/>
  <c r="AU22" i="62" s="1"/>
  <c r="AV22" i="62" s="1"/>
  <c r="BX22" i="62"/>
  <c r="AF15" i="63"/>
  <c r="AB15" i="63"/>
  <c r="BV15" i="63"/>
  <c r="BV25" i="63"/>
  <c r="AF23" i="57"/>
  <c r="BV23" i="57"/>
  <c r="AB23" i="57"/>
  <c r="AC23" i="57" s="1"/>
  <c r="AD23" i="57" s="1"/>
  <c r="AF24" i="60"/>
  <c r="AB24" i="60"/>
  <c r="AC24" i="60" s="1"/>
  <c r="AD24" i="60" s="1"/>
  <c r="BV24" i="60"/>
  <c r="AF20" i="56"/>
  <c r="BV20" i="56"/>
  <c r="AB20" i="56"/>
  <c r="AX21" i="64"/>
  <c r="AT21" i="64"/>
  <c r="BX21" i="64"/>
  <c r="AF24" i="62"/>
  <c r="BV24" i="62"/>
  <c r="AB24" i="62"/>
  <c r="AC24" i="62" s="1"/>
  <c r="L20" i="63"/>
  <c r="AF17" i="60"/>
  <c r="AB17" i="60"/>
  <c r="AC17" i="60" s="1"/>
  <c r="AD17" i="60" s="1"/>
  <c r="BV17" i="60"/>
  <c r="AF15" i="58"/>
  <c r="AB15" i="58"/>
  <c r="AC15" i="58" s="1"/>
  <c r="BV15" i="58"/>
  <c r="BV25" i="58"/>
  <c r="AX21" i="62"/>
  <c r="BX21" i="62"/>
  <c r="AT21" i="62"/>
  <c r="AU21" i="62" s="1"/>
  <c r="AV21" i="62" s="1"/>
  <c r="AF17" i="64"/>
  <c r="BV17" i="64"/>
  <c r="AB17" i="64"/>
  <c r="AC17" i="64" s="1"/>
  <c r="AD17" i="64" s="1"/>
  <c r="AF18" i="63"/>
  <c r="BV18" i="63"/>
  <c r="AB18" i="63"/>
  <c r="AF19" i="64"/>
  <c r="AB19" i="64"/>
  <c r="BV19" i="64"/>
  <c r="AF18" i="62"/>
  <c r="AB18" i="62"/>
  <c r="BV18" i="62"/>
  <c r="T16" i="59"/>
  <c r="U16" i="59" s="1"/>
  <c r="AX21" i="60"/>
  <c r="BX21" i="60"/>
  <c r="AT21" i="60"/>
  <c r="L16" i="62"/>
  <c r="AF20" i="62"/>
  <c r="AB20" i="62"/>
  <c r="AC20" i="62" s="1"/>
  <c r="AD20" i="62" s="1"/>
  <c r="BV20" i="62"/>
  <c r="AM21" i="59"/>
  <c r="L18" i="63"/>
  <c r="BV24" i="64"/>
  <c r="AB24" i="64"/>
  <c r="AC24" i="64" s="1"/>
  <c r="AD24" i="64" s="1"/>
  <c r="AD22" i="64"/>
  <c r="BV16" i="58"/>
  <c r="AF16" i="58"/>
  <c r="AB16" i="58"/>
  <c r="T23" i="57"/>
  <c r="U23" i="57" s="1"/>
  <c r="AF18" i="56"/>
  <c r="BV18" i="56"/>
  <c r="AB18" i="56"/>
  <c r="AC18" i="56" s="1"/>
  <c r="AD18" i="56" s="1"/>
  <c r="L20" i="62"/>
  <c r="L15" i="64"/>
  <c r="L44" i="64" s="1"/>
  <c r="BT44" i="64"/>
  <c r="K44" i="64"/>
  <c r="AX22" i="64"/>
  <c r="BX22" i="64"/>
  <c r="AT22" i="64"/>
  <c r="AU22" i="64" s="1"/>
  <c r="AV22" i="64" s="1"/>
  <c r="T19" i="58"/>
  <c r="U19" i="58" s="1"/>
  <c r="BT44" i="58"/>
  <c r="BT46" i="58" s="1"/>
  <c r="AX22" i="58"/>
  <c r="BX22" i="58"/>
  <c r="AT22" i="58"/>
  <c r="L16" i="60"/>
  <c r="AF24" i="63"/>
  <c r="AB24" i="63"/>
  <c r="BV24" i="63"/>
  <c r="AT21" i="61"/>
  <c r="BX21" i="61"/>
  <c r="AB19" i="59"/>
  <c r="BV19" i="59"/>
  <c r="AF15" i="60"/>
  <c r="BV15" i="60"/>
  <c r="AB15" i="60"/>
  <c r="BV25" i="60"/>
  <c r="L15" i="59"/>
  <c r="K44" i="59"/>
  <c r="BT44" i="59"/>
  <c r="AF23" i="62"/>
  <c r="AB23" i="62"/>
  <c r="AC23" i="62" s="1"/>
  <c r="AD23" i="62" s="1"/>
  <c r="BV23" i="62"/>
  <c r="AX22" i="56"/>
  <c r="AT22" i="56"/>
  <c r="BX22" i="56"/>
  <c r="AF15" i="56"/>
  <c r="BV15" i="56"/>
  <c r="AB15" i="56"/>
  <c r="BV25" i="56"/>
  <c r="T15" i="61"/>
  <c r="S44" i="61"/>
  <c r="AX21" i="59"/>
  <c r="AT21" i="59"/>
  <c r="BX21" i="59"/>
  <c r="AF23" i="60"/>
  <c r="AB23" i="60"/>
  <c r="AC23" i="60" s="1"/>
  <c r="AD23" i="60" s="1"/>
  <c r="BV23" i="60"/>
  <c r="BV23" i="63"/>
  <c r="AB23" i="63"/>
  <c r="AF16" i="59"/>
  <c r="BV16" i="59"/>
  <c r="AB16" i="59"/>
  <c r="AF19" i="57"/>
  <c r="BV19" i="57"/>
  <c r="AB19" i="57"/>
  <c r="L23" i="62"/>
  <c r="AF20" i="64"/>
  <c r="BV20" i="64"/>
  <c r="AB20" i="64"/>
  <c r="AC20" i="64" s="1"/>
  <c r="AD20" i="64" s="1"/>
  <c r="AM22" i="60"/>
  <c r="AF17" i="58"/>
  <c r="AB17" i="58"/>
  <c r="AC17" i="58" s="1"/>
  <c r="AD17" i="58" s="1"/>
  <c r="BV17" i="58"/>
  <c r="T16" i="57"/>
  <c r="U16" i="57" s="1"/>
  <c r="BV20" i="57"/>
  <c r="AF20" i="57"/>
  <c r="AB20" i="57"/>
  <c r="AF24" i="59"/>
  <c r="AB24" i="59"/>
  <c r="AC24" i="59" s="1"/>
  <c r="AD24" i="59" s="1"/>
  <c r="BV24" i="59"/>
  <c r="AF23" i="61"/>
  <c r="AB23" i="61"/>
  <c r="BV23" i="61"/>
  <c r="L15" i="61"/>
  <c r="BT44" i="61"/>
  <c r="K44" i="61"/>
  <c r="AF15" i="61"/>
  <c r="AB15" i="61"/>
  <c r="BV15" i="61"/>
  <c r="AL22" i="59"/>
  <c r="AM22" i="59" s="1"/>
  <c r="AF20" i="59"/>
  <c r="AB20" i="59"/>
  <c r="BV20" i="59"/>
  <c r="T16" i="56"/>
  <c r="U16" i="56" s="1"/>
  <c r="AF24" i="57"/>
  <c r="AB24" i="57"/>
  <c r="BV24" i="57"/>
  <c r="AF24" i="56"/>
  <c r="AB24" i="56"/>
  <c r="BV24" i="56"/>
  <c r="AX22" i="60"/>
  <c r="BX22" i="60"/>
  <c r="AT22" i="60"/>
  <c r="AU22" i="60" s="1"/>
  <c r="AV22" i="60" s="1"/>
  <c r="AF19" i="63"/>
  <c r="AB19" i="63"/>
  <c r="BV19" i="63"/>
  <c r="AF18" i="60"/>
  <c r="AB18" i="60"/>
  <c r="BV18" i="60"/>
  <c r="AX22" i="59"/>
  <c r="BX22" i="59"/>
  <c r="AT22" i="59"/>
  <c r="AU22" i="59" s="1"/>
  <c r="AV22" i="59" s="1"/>
  <c r="AF19" i="56"/>
  <c r="BV19" i="56"/>
  <c r="AB19" i="56"/>
  <c r="AC19" i="56" s="1"/>
  <c r="AD19" i="56" s="1"/>
  <c r="AF16" i="57"/>
  <c r="BV16" i="57"/>
  <c r="AB16" i="57"/>
  <c r="T15" i="57"/>
  <c r="S44" i="57"/>
  <c r="AF17" i="62"/>
  <c r="AB17" i="62"/>
  <c r="BV17" i="62"/>
  <c r="AF16" i="63"/>
  <c r="AB16" i="63"/>
  <c r="AC16" i="63" s="1"/>
  <c r="AD16" i="63" s="1"/>
  <c r="BV16" i="63"/>
  <c r="AL22" i="57"/>
  <c r="AM22" i="57" s="1"/>
  <c r="AF20" i="63"/>
  <c r="AB20" i="63"/>
  <c r="BV20" i="63"/>
  <c r="AB17" i="57"/>
  <c r="BV17" i="57"/>
  <c r="T18" i="58"/>
  <c r="U18" i="58" s="1"/>
  <c r="L24" i="56"/>
  <c r="AF23" i="56"/>
  <c r="AB23" i="56"/>
  <c r="AC23" i="56" s="1"/>
  <c r="AD23" i="56" s="1"/>
  <c r="BV23" i="56"/>
  <c r="AX21" i="63"/>
  <c r="AT21" i="63"/>
  <c r="AU21" i="63" s="1"/>
  <c r="AV21" i="63" s="1"/>
  <c r="BX21" i="63"/>
  <c r="BV16" i="56"/>
  <c r="AB16" i="56"/>
  <c r="L17" i="61"/>
  <c r="K44" i="62"/>
  <c r="BT44" i="62"/>
  <c r="BV25" i="61"/>
  <c r="AF16" i="61"/>
  <c r="BV16" i="61"/>
  <c r="AB16" i="61"/>
  <c r="AC16" i="61" s="1"/>
  <c r="AD16" i="61" s="1"/>
  <c r="AL22" i="61"/>
  <c r="AF17" i="56"/>
  <c r="BV17" i="56"/>
  <c r="AB17" i="56"/>
  <c r="AX22" i="63"/>
  <c r="AT22" i="63"/>
  <c r="BX22" i="63"/>
  <c r="AF18" i="61"/>
  <c r="BV18" i="61"/>
  <c r="AB18" i="61"/>
  <c r="AF18" i="64"/>
  <c r="BV18" i="64"/>
  <c r="AB18" i="64"/>
  <c r="AF16" i="64"/>
  <c r="AB16" i="64"/>
  <c r="AC16" i="64" s="1"/>
  <c r="AD16" i="64" s="1"/>
  <c r="BV16" i="64"/>
  <c r="T19" i="62"/>
  <c r="U19" i="62" s="1"/>
  <c r="AF20" i="58"/>
  <c r="BV20" i="58"/>
  <c r="AB20" i="58"/>
  <c r="L19" i="58"/>
  <c r="AF15" i="57"/>
  <c r="BV15" i="57"/>
  <c r="AB15" i="57"/>
  <c r="BV25" i="57"/>
  <c r="AX21" i="57"/>
  <c r="AT21" i="57"/>
  <c r="AU21" i="57" s="1"/>
  <c r="AV21" i="57" s="1"/>
  <c r="BX21" i="57"/>
  <c r="BX21" i="58"/>
  <c r="AX21" i="58"/>
  <c r="AT21" i="58"/>
  <c r="AU21" i="58" s="1"/>
  <c r="AV21" i="58" s="1"/>
  <c r="T18" i="57"/>
  <c r="AX22" i="57"/>
  <c r="AT22" i="57"/>
  <c r="AU22" i="57" s="1"/>
  <c r="AV22" i="57" s="1"/>
  <c r="BX22" i="57"/>
  <c r="AX22" i="61"/>
  <c r="BX22" i="61"/>
  <c r="AT22" i="61"/>
  <c r="AU22" i="61" s="1"/>
  <c r="AV22" i="61" s="1"/>
  <c r="L20" i="1"/>
  <c r="BW21" i="1"/>
  <c r="AK21" i="1"/>
  <c r="BQ39" i="1"/>
  <c r="BV18" i="1"/>
  <c r="AB18" i="1"/>
  <c r="AC18" i="1" s="1"/>
  <c r="AK22" i="1"/>
  <c r="BW22" i="1"/>
  <c r="BQ41" i="1"/>
  <c r="AB15" i="1"/>
  <c r="AC15" i="1" s="1"/>
  <c r="AD15" i="1" s="1"/>
  <c r="BV25" i="1"/>
  <c r="BV15" i="1"/>
  <c r="BV24" i="1"/>
  <c r="AB24" i="1"/>
  <c r="AB19" i="1"/>
  <c r="BV19" i="1"/>
  <c r="BV23" i="1"/>
  <c r="AB23" i="1"/>
  <c r="BV17" i="1"/>
  <c r="AB17" i="1"/>
  <c r="T23" i="1"/>
  <c r="U23" i="1" s="1"/>
  <c r="U21" i="1"/>
  <c r="BV16" i="1"/>
  <c r="AB16" i="1"/>
  <c r="BT44" i="1"/>
  <c r="BQ42" i="1"/>
  <c r="AB20" i="1"/>
  <c r="BV20" i="1"/>
  <c r="T24" i="1"/>
  <c r="U24" i="1" s="1"/>
  <c r="T16" i="1"/>
  <c r="U16" i="1" s="1"/>
  <c r="AC22" i="1"/>
  <c r="AC21" i="1"/>
  <c r="AD21" i="1" s="1"/>
  <c r="T17" i="1"/>
  <c r="U17" i="1" s="1"/>
  <c r="U20" i="1"/>
  <c r="AF18" i="1"/>
  <c r="AF16" i="1"/>
  <c r="AF19" i="1"/>
  <c r="AV33" i="1"/>
  <c r="U30" i="1"/>
  <c r="U28" i="1"/>
  <c r="U36" i="1"/>
  <c r="AF20" i="1"/>
  <c r="U27" i="1"/>
  <c r="U29" i="1"/>
  <c r="L31" i="1"/>
  <c r="L43" i="1"/>
  <c r="BQ43" i="1" s="1"/>
  <c r="BT43" i="1"/>
  <c r="CA43" i="1" s="1"/>
  <c r="AF17" i="1"/>
  <c r="S44" i="1"/>
  <c r="U18" i="1"/>
  <c r="AF24" i="1"/>
  <c r="AF23" i="1"/>
  <c r="CA42" i="1"/>
  <c r="CA41" i="1"/>
  <c r="CA40" i="1"/>
  <c r="CA39" i="1"/>
  <c r="U15" i="1"/>
  <c r="L34" i="1"/>
  <c r="L33" i="1"/>
  <c r="L35" i="1"/>
  <c r="L32" i="1"/>
  <c r="J44" i="1"/>
  <c r="I13" i="37" s="1"/>
  <c r="AO22" i="1"/>
  <c r="AO21" i="1"/>
  <c r="U19" i="1"/>
  <c r="AM35" i="1"/>
  <c r="AM34" i="1"/>
  <c r="BT73" i="1"/>
  <c r="AB86" i="1"/>
  <c r="BT72" i="1"/>
  <c r="BT71" i="1"/>
  <c r="L44" i="63" l="1"/>
  <c r="J96" i="63" s="1"/>
  <c r="L44" i="56"/>
  <c r="BU44" i="57"/>
  <c r="BU46" i="57" s="1"/>
  <c r="BU88" i="57" s="1"/>
  <c r="R13" i="37"/>
  <c r="U44" i="58"/>
  <c r="AC19" i="61"/>
  <c r="J96" i="57"/>
  <c r="J88" i="57"/>
  <c r="AC23" i="63"/>
  <c r="AC18" i="62"/>
  <c r="AD18" i="62" s="1"/>
  <c r="AC20" i="56"/>
  <c r="AD20" i="56" s="1"/>
  <c r="AO15" i="63"/>
  <c r="AK15" i="63"/>
  <c r="BW25" i="63"/>
  <c r="BW15" i="63"/>
  <c r="BG21" i="56"/>
  <c r="BC21" i="56"/>
  <c r="BD21" i="56" s="1"/>
  <c r="BE21" i="56" s="1"/>
  <c r="BY21" i="56"/>
  <c r="T44" i="63"/>
  <c r="BU44" i="63"/>
  <c r="BU46" i="63" s="1"/>
  <c r="BU88" i="63" s="1"/>
  <c r="BT46" i="57"/>
  <c r="BG22" i="57"/>
  <c r="BY22" i="57"/>
  <c r="BC22" i="57"/>
  <c r="BD22" i="57" s="1"/>
  <c r="BE22" i="57" s="1"/>
  <c r="AO18" i="61"/>
  <c r="AK18" i="61"/>
  <c r="AL18" i="61" s="1"/>
  <c r="AM18" i="61" s="1"/>
  <c r="BW18" i="61"/>
  <c r="AC23" i="61"/>
  <c r="BU44" i="58"/>
  <c r="BU46" i="58" s="1"/>
  <c r="BU88" i="58" s="1"/>
  <c r="T44" i="58"/>
  <c r="AO23" i="61"/>
  <c r="AK23" i="61"/>
  <c r="AL23" i="61" s="1"/>
  <c r="AM23" i="61" s="1"/>
  <c r="BW23" i="61"/>
  <c r="BW18" i="58"/>
  <c r="AK18" i="58"/>
  <c r="AL18" i="58" s="1"/>
  <c r="AM18" i="58" s="1"/>
  <c r="BC22" i="62"/>
  <c r="BD22" i="62" s="1"/>
  <c r="BY22" i="62"/>
  <c r="AC19" i="63"/>
  <c r="AD19" i="63" s="1"/>
  <c r="AO15" i="64"/>
  <c r="AK15" i="64"/>
  <c r="BW15" i="64"/>
  <c r="BW25" i="64"/>
  <c r="AM21" i="62"/>
  <c r="L44" i="60"/>
  <c r="BT46" i="1"/>
  <c r="AO23" i="60"/>
  <c r="BW23" i="60"/>
  <c r="AK23" i="60"/>
  <c r="AL23" i="60" s="1"/>
  <c r="AM23" i="60" s="1"/>
  <c r="AO23" i="62"/>
  <c r="BW23" i="62"/>
  <c r="AK23" i="62"/>
  <c r="AL23" i="62" s="1"/>
  <c r="AM23" i="62" s="1"/>
  <c r="BY21" i="61"/>
  <c r="BC21" i="61"/>
  <c r="AC16" i="58"/>
  <c r="AD16" i="58"/>
  <c r="AO20" i="62"/>
  <c r="AK20" i="62"/>
  <c r="AL20" i="62" s="1"/>
  <c r="AM20" i="62" s="1"/>
  <c r="BW20" i="62"/>
  <c r="AO19" i="62"/>
  <c r="BW19" i="62"/>
  <c r="AK19" i="62"/>
  <c r="U44" i="59"/>
  <c r="AO20" i="61"/>
  <c r="AK20" i="61"/>
  <c r="AL20" i="61" s="1"/>
  <c r="BW20" i="61"/>
  <c r="AC18" i="57"/>
  <c r="AD18" i="57" s="1"/>
  <c r="L44" i="61"/>
  <c r="AO17" i="58"/>
  <c r="BW17" i="58"/>
  <c r="AK17" i="58"/>
  <c r="AL17" i="58" s="1"/>
  <c r="AM17" i="58" s="1"/>
  <c r="AO15" i="56"/>
  <c r="BW15" i="56"/>
  <c r="AK15" i="56"/>
  <c r="BW25" i="56"/>
  <c r="BG22" i="58"/>
  <c r="BY22" i="58"/>
  <c r="BC22" i="58"/>
  <c r="BD22" i="58" s="1"/>
  <c r="BE22" i="58" s="1"/>
  <c r="AC20" i="58"/>
  <c r="BT46" i="62"/>
  <c r="AC18" i="60"/>
  <c r="AD18" i="60" s="1"/>
  <c r="AB44" i="58"/>
  <c r="AC18" i="58"/>
  <c r="AD18" i="58" s="1"/>
  <c r="AO19" i="61"/>
  <c r="BW19" i="61"/>
  <c r="AK19" i="61"/>
  <c r="AL19" i="61" s="1"/>
  <c r="AM19" i="61" s="1"/>
  <c r="BQ33" i="1"/>
  <c r="AO20" i="58"/>
  <c r="BW20" i="58"/>
  <c r="AK20" i="58"/>
  <c r="AL20" i="58" s="1"/>
  <c r="AM20" i="58" s="1"/>
  <c r="AO17" i="62"/>
  <c r="BW17" i="62"/>
  <c r="AK17" i="62"/>
  <c r="AL17" i="62" s="1"/>
  <c r="AM17" i="62" s="1"/>
  <c r="AO18" i="60"/>
  <c r="BW18" i="60"/>
  <c r="AK18" i="60"/>
  <c r="AO24" i="61"/>
  <c r="BW24" i="61"/>
  <c r="AK24" i="61"/>
  <c r="AC17" i="57"/>
  <c r="AD17" i="57" s="1"/>
  <c r="AC15" i="59"/>
  <c r="AD15" i="59" s="1"/>
  <c r="AB44" i="59"/>
  <c r="AO23" i="64"/>
  <c r="AK23" i="64"/>
  <c r="AL23" i="64" s="1"/>
  <c r="BW23" i="64"/>
  <c r="AC16" i="56"/>
  <c r="AD16" i="56" s="1"/>
  <c r="AK17" i="57"/>
  <c r="AL17" i="57" s="1"/>
  <c r="AM17" i="57" s="1"/>
  <c r="BW17" i="57"/>
  <c r="T44" i="57"/>
  <c r="AU21" i="61"/>
  <c r="AO19" i="64"/>
  <c r="BW19" i="64"/>
  <c r="AK19" i="64"/>
  <c r="AL19" i="64" s="1"/>
  <c r="AM19" i="64" s="1"/>
  <c r="AC20" i="59"/>
  <c r="AK16" i="56"/>
  <c r="BW16" i="56"/>
  <c r="AC16" i="57"/>
  <c r="AD16" i="57" s="1"/>
  <c r="AO20" i="59"/>
  <c r="AK20" i="59"/>
  <c r="AL20" i="59" s="1"/>
  <c r="AM20" i="59" s="1"/>
  <c r="BW20" i="59"/>
  <c r="AO24" i="59"/>
  <c r="BW24" i="59"/>
  <c r="AK24" i="59"/>
  <c r="AO16" i="58"/>
  <c r="BW16" i="58"/>
  <c r="AK16" i="58"/>
  <c r="AL16" i="58" s="1"/>
  <c r="AM16" i="58" s="1"/>
  <c r="AC18" i="63"/>
  <c r="AO17" i="60"/>
  <c r="BW17" i="60"/>
  <c r="AK17" i="60"/>
  <c r="AL17" i="60" s="1"/>
  <c r="AM17" i="60" s="1"/>
  <c r="BT46" i="63"/>
  <c r="BT46" i="56"/>
  <c r="AO18" i="57"/>
  <c r="AK18" i="57"/>
  <c r="AL18" i="57" s="1"/>
  <c r="AM18" i="57" s="1"/>
  <c r="BW18" i="57"/>
  <c r="BG21" i="62"/>
  <c r="BY21" i="62"/>
  <c r="BC21" i="62"/>
  <c r="BG21" i="64"/>
  <c r="BY21" i="64"/>
  <c r="BC21" i="64"/>
  <c r="BD21" i="64" s="1"/>
  <c r="BE21" i="64" s="1"/>
  <c r="J88" i="56"/>
  <c r="J96" i="56"/>
  <c r="BT88" i="58"/>
  <c r="AU22" i="63"/>
  <c r="AV22" i="63" s="1"/>
  <c r="AC19" i="64"/>
  <c r="AD19" i="64" s="1"/>
  <c r="AO15" i="58"/>
  <c r="AK15" i="58"/>
  <c r="BW25" i="58"/>
  <c r="BW15" i="58"/>
  <c r="BG21" i="58"/>
  <c r="BC21" i="58"/>
  <c r="BD21" i="58" s="1"/>
  <c r="BE21" i="58" s="1"/>
  <c r="BY21" i="58"/>
  <c r="BG22" i="63"/>
  <c r="BC22" i="63"/>
  <c r="BD22" i="63" s="1"/>
  <c r="BE22" i="63" s="1"/>
  <c r="BY22" i="63"/>
  <c r="AO15" i="59"/>
  <c r="AK15" i="59"/>
  <c r="BW15" i="59"/>
  <c r="BW25" i="59"/>
  <c r="BW20" i="60"/>
  <c r="AK20" i="60"/>
  <c r="AL20" i="60" s="1"/>
  <c r="AM20" i="60" s="1"/>
  <c r="AC17" i="56"/>
  <c r="AD17" i="56" s="1"/>
  <c r="U15" i="57"/>
  <c r="AO19" i="63"/>
  <c r="AK19" i="63"/>
  <c r="AL19" i="63" s="1"/>
  <c r="AM19" i="63" s="1"/>
  <c r="BW19" i="63"/>
  <c r="AO17" i="56"/>
  <c r="BW17" i="56"/>
  <c r="AK17" i="56"/>
  <c r="AL17" i="56" s="1"/>
  <c r="AM17" i="56" s="1"/>
  <c r="AC20" i="63"/>
  <c r="AU21" i="59"/>
  <c r="BT46" i="59"/>
  <c r="AC24" i="63"/>
  <c r="AO24" i="60"/>
  <c r="BW24" i="60"/>
  <c r="AK24" i="60"/>
  <c r="BU44" i="59"/>
  <c r="BU46" i="59" s="1"/>
  <c r="BU88" i="59" s="1"/>
  <c r="T44" i="59"/>
  <c r="AC18" i="59"/>
  <c r="AC18" i="61"/>
  <c r="AD18" i="61" s="1"/>
  <c r="AC15" i="63"/>
  <c r="AD15" i="63" s="1"/>
  <c r="AB44" i="63"/>
  <c r="S88" i="60"/>
  <c r="S96" i="60"/>
  <c r="S97" i="60" s="1"/>
  <c r="BU97" i="60" s="1"/>
  <c r="AO24" i="58"/>
  <c r="AK24" i="58"/>
  <c r="BW24" i="58"/>
  <c r="U18" i="57"/>
  <c r="AC17" i="62"/>
  <c r="AD17" i="62" s="1"/>
  <c r="AU22" i="56"/>
  <c r="AV22" i="56" s="1"/>
  <c r="AM21" i="56"/>
  <c r="AK23" i="63"/>
  <c r="BW23" i="63"/>
  <c r="BG22" i="56"/>
  <c r="BC22" i="56"/>
  <c r="BD22" i="56" s="1"/>
  <c r="BE22" i="56" s="1"/>
  <c r="BY22" i="56"/>
  <c r="AK19" i="59"/>
  <c r="BW19" i="59"/>
  <c r="AO18" i="56"/>
  <c r="BW18" i="56"/>
  <c r="AK18" i="56"/>
  <c r="AL18" i="56" s="1"/>
  <c r="AM18" i="56" s="1"/>
  <c r="AD15" i="58"/>
  <c r="AO20" i="56"/>
  <c r="BW20" i="56"/>
  <c r="AK20" i="56"/>
  <c r="AC15" i="64"/>
  <c r="AD15" i="64" s="1"/>
  <c r="AB44" i="64"/>
  <c r="BT46" i="60"/>
  <c r="AO20" i="64"/>
  <c r="BW20" i="64"/>
  <c r="AK20" i="64"/>
  <c r="AL20" i="64" s="1"/>
  <c r="AM20" i="64" s="1"/>
  <c r="AO20" i="63"/>
  <c r="AK20" i="63"/>
  <c r="BW20" i="63"/>
  <c r="AO16" i="57"/>
  <c r="BW16" i="57"/>
  <c r="AK16" i="57"/>
  <c r="BG22" i="60"/>
  <c r="BC22" i="60"/>
  <c r="BY22" i="60"/>
  <c r="AB44" i="57"/>
  <c r="AC20" i="57"/>
  <c r="AD20" i="57" s="1"/>
  <c r="BG21" i="59"/>
  <c r="BC21" i="59"/>
  <c r="BD21" i="59" s="1"/>
  <c r="BE21" i="59" s="1"/>
  <c r="BY21" i="59"/>
  <c r="AO24" i="63"/>
  <c r="AK24" i="63"/>
  <c r="BW24" i="63"/>
  <c r="BG22" i="64"/>
  <c r="BY22" i="64"/>
  <c r="BC22" i="64"/>
  <c r="BD22" i="64" s="1"/>
  <c r="BE22" i="64" s="1"/>
  <c r="AO18" i="63"/>
  <c r="AK18" i="63"/>
  <c r="AL18" i="63" s="1"/>
  <c r="AM18" i="63" s="1"/>
  <c r="BW18" i="63"/>
  <c r="AO17" i="63"/>
  <c r="BW17" i="63"/>
  <c r="AK17" i="63"/>
  <c r="AL17" i="63" s="1"/>
  <c r="AC16" i="60"/>
  <c r="AO19" i="58"/>
  <c r="BW19" i="58"/>
  <c r="AK19" i="58"/>
  <c r="AL19" i="58" s="1"/>
  <c r="AM19" i="58" s="1"/>
  <c r="AO18" i="59"/>
  <c r="AK18" i="59"/>
  <c r="BW18" i="59"/>
  <c r="L44" i="62"/>
  <c r="AO24" i="57"/>
  <c r="AK24" i="57"/>
  <c r="AL24" i="57" s="1"/>
  <c r="AM24" i="57" s="1"/>
  <c r="BW24" i="57"/>
  <c r="AC19" i="59"/>
  <c r="AD19" i="59" s="1"/>
  <c r="AO18" i="62"/>
  <c r="BW18" i="62"/>
  <c r="AK18" i="62"/>
  <c r="AL18" i="62" s="1"/>
  <c r="AM18" i="62" s="1"/>
  <c r="BC21" i="57"/>
  <c r="BG21" i="57"/>
  <c r="BY21" i="57"/>
  <c r="AO16" i="64"/>
  <c r="BW16" i="64"/>
  <c r="AK16" i="64"/>
  <c r="AL16" i="64" s="1"/>
  <c r="AM16" i="64" s="1"/>
  <c r="AM22" i="61"/>
  <c r="BG21" i="63"/>
  <c r="BY21" i="63"/>
  <c r="BC21" i="63"/>
  <c r="BW25" i="57"/>
  <c r="AO20" i="57"/>
  <c r="AK20" i="57"/>
  <c r="BW20" i="57"/>
  <c r="AC19" i="57"/>
  <c r="L44" i="59"/>
  <c r="AU21" i="60"/>
  <c r="AV21" i="60" s="1"/>
  <c r="AD24" i="62"/>
  <c r="L44" i="58"/>
  <c r="AO16" i="60"/>
  <c r="BW16" i="60"/>
  <c r="AK16" i="60"/>
  <c r="AL16" i="60" s="1"/>
  <c r="AM16" i="60" s="1"/>
  <c r="AO15" i="62"/>
  <c r="BW15" i="62"/>
  <c r="AK15" i="62"/>
  <c r="BW25" i="62"/>
  <c r="AC18" i="64"/>
  <c r="AC24" i="56"/>
  <c r="AB44" i="61"/>
  <c r="AC15" i="61"/>
  <c r="AD15" i="61" s="1"/>
  <c r="AO23" i="57"/>
  <c r="BW23" i="57"/>
  <c r="AK23" i="57"/>
  <c r="U15" i="64"/>
  <c r="U44" i="64" s="1"/>
  <c r="BU44" i="64"/>
  <c r="BU46" i="64" s="1"/>
  <c r="BU88" i="64" s="1"/>
  <c r="T44" i="64"/>
  <c r="AC16" i="62"/>
  <c r="AD16" i="62" s="1"/>
  <c r="BG22" i="61"/>
  <c r="BY22" i="61"/>
  <c r="BC22" i="61"/>
  <c r="BD22" i="61" s="1"/>
  <c r="BE22" i="61" s="1"/>
  <c r="AO19" i="56"/>
  <c r="AK19" i="56"/>
  <c r="BW19" i="56"/>
  <c r="AO24" i="56"/>
  <c r="BW24" i="56"/>
  <c r="AK24" i="56"/>
  <c r="AL24" i="56" s="1"/>
  <c r="AM24" i="56" s="1"/>
  <c r="AO15" i="61"/>
  <c r="BW25" i="61"/>
  <c r="BW15" i="61"/>
  <c r="AK15" i="61"/>
  <c r="AO19" i="57"/>
  <c r="BW19" i="57"/>
  <c r="AK19" i="57"/>
  <c r="AL19" i="57" s="1"/>
  <c r="AM19" i="57" s="1"/>
  <c r="U15" i="61"/>
  <c r="U44" i="61" s="1"/>
  <c r="BU44" i="61"/>
  <c r="BU46" i="61" s="1"/>
  <c r="BU88" i="61" s="1"/>
  <c r="T44" i="61"/>
  <c r="BT46" i="64"/>
  <c r="BG21" i="60"/>
  <c r="BC21" i="60"/>
  <c r="BY21" i="60"/>
  <c r="AO24" i="62"/>
  <c r="AK24" i="62"/>
  <c r="AL24" i="62" s="1"/>
  <c r="AM24" i="62" s="1"/>
  <c r="BW24" i="62"/>
  <c r="U15" i="56"/>
  <c r="BU44" i="56"/>
  <c r="BU46" i="56" s="1"/>
  <c r="BU88" i="56" s="1"/>
  <c r="T44" i="56"/>
  <c r="AO16" i="62"/>
  <c r="AK16" i="62"/>
  <c r="BW16" i="62"/>
  <c r="AC15" i="57"/>
  <c r="AD15" i="57" s="1"/>
  <c r="AO18" i="64"/>
  <c r="BW18" i="64"/>
  <c r="AK18" i="64"/>
  <c r="AL18" i="64" s="1"/>
  <c r="AM18" i="64" s="1"/>
  <c r="AO16" i="61"/>
  <c r="BW16" i="61"/>
  <c r="AK16" i="61"/>
  <c r="AL16" i="61" s="1"/>
  <c r="AM16" i="61" s="1"/>
  <c r="AO23" i="56"/>
  <c r="BW23" i="56"/>
  <c r="AK23" i="56"/>
  <c r="AL23" i="56" s="1"/>
  <c r="AM23" i="56" s="1"/>
  <c r="AC16" i="59"/>
  <c r="AD16" i="59" s="1"/>
  <c r="AC15" i="60"/>
  <c r="AB44" i="60"/>
  <c r="J88" i="64"/>
  <c r="J96" i="64"/>
  <c r="BW24" i="64"/>
  <c r="AK24" i="64"/>
  <c r="AL24" i="64" s="1"/>
  <c r="AM24" i="64" s="1"/>
  <c r="AO17" i="64"/>
  <c r="AK17" i="64"/>
  <c r="AL17" i="64" s="1"/>
  <c r="AM17" i="64" s="1"/>
  <c r="BW17" i="64"/>
  <c r="AO17" i="59"/>
  <c r="BW17" i="59"/>
  <c r="AK17" i="59"/>
  <c r="AL17" i="59" s="1"/>
  <c r="AM17" i="59" s="1"/>
  <c r="U44" i="62"/>
  <c r="AC15" i="56"/>
  <c r="AD15" i="56" s="1"/>
  <c r="AB44" i="56"/>
  <c r="AU22" i="58"/>
  <c r="AO19" i="60"/>
  <c r="AK19" i="60"/>
  <c r="AL19" i="60" s="1"/>
  <c r="AM19" i="60" s="1"/>
  <c r="BW19" i="60"/>
  <c r="AO23" i="59"/>
  <c r="BW23" i="59"/>
  <c r="AK23" i="59"/>
  <c r="AL23" i="59" s="1"/>
  <c r="AM23" i="59" s="1"/>
  <c r="BU44" i="60"/>
  <c r="BU46" i="60" s="1"/>
  <c r="BU88" i="60" s="1"/>
  <c r="T44" i="60"/>
  <c r="AO23" i="58"/>
  <c r="BW23" i="58"/>
  <c r="AK23" i="58"/>
  <c r="AD24" i="58"/>
  <c r="AC15" i="62"/>
  <c r="AD15" i="62"/>
  <c r="AB44" i="62"/>
  <c r="BU44" i="62"/>
  <c r="BU46" i="62" s="1"/>
  <c r="BU88" i="62" s="1"/>
  <c r="T44" i="62"/>
  <c r="AO15" i="57"/>
  <c r="BW15" i="57"/>
  <c r="AK15" i="57"/>
  <c r="AO16" i="63"/>
  <c r="AK16" i="63"/>
  <c r="AL16" i="63" s="1"/>
  <c r="BW16" i="63"/>
  <c r="BG22" i="59"/>
  <c r="BY22" i="59"/>
  <c r="BC22" i="59"/>
  <c r="BD22" i="59" s="1"/>
  <c r="BE22" i="59" s="1"/>
  <c r="AC24" i="57"/>
  <c r="BT46" i="61"/>
  <c r="AO16" i="59"/>
  <c r="BW16" i="59"/>
  <c r="AK16" i="59"/>
  <c r="AL16" i="59" s="1"/>
  <c r="AM16" i="59" s="1"/>
  <c r="AO15" i="60"/>
  <c r="BW15" i="60"/>
  <c r="AK15" i="60"/>
  <c r="BW25" i="60"/>
  <c r="AU21" i="64"/>
  <c r="AV21" i="64" s="1"/>
  <c r="U15" i="63"/>
  <c r="AO17" i="61"/>
  <c r="BW17" i="61"/>
  <c r="AK17" i="61"/>
  <c r="AX21" i="1"/>
  <c r="BG21" i="1" s="1"/>
  <c r="BX21" i="1"/>
  <c r="AT21" i="1"/>
  <c r="AK18" i="1"/>
  <c r="BW18" i="1"/>
  <c r="AK20" i="1"/>
  <c r="BW20" i="1"/>
  <c r="AC24" i="1"/>
  <c r="BW23" i="1"/>
  <c r="AK23" i="1"/>
  <c r="BU44" i="1"/>
  <c r="BU46" i="1" s="1"/>
  <c r="BW24" i="1"/>
  <c r="AK24" i="1"/>
  <c r="AC16" i="1"/>
  <c r="AD16" i="1" s="1"/>
  <c r="BW25" i="1"/>
  <c r="AK15" i="1"/>
  <c r="AL15" i="1" s="1"/>
  <c r="BW15" i="1"/>
  <c r="AX22" i="1"/>
  <c r="BG22" i="1" s="1"/>
  <c r="BX22" i="1"/>
  <c r="AT22" i="1"/>
  <c r="AC19" i="1"/>
  <c r="AD19" i="1" s="1"/>
  <c r="AK17" i="1"/>
  <c r="BW17" i="1"/>
  <c r="BW19" i="1"/>
  <c r="AK19" i="1"/>
  <c r="BW16" i="1"/>
  <c r="AK16" i="1"/>
  <c r="AL16" i="1" s="1"/>
  <c r="AC20" i="1"/>
  <c r="AC17" i="1"/>
  <c r="AL21" i="1"/>
  <c r="AL22" i="1"/>
  <c r="AM22" i="1" s="1"/>
  <c r="AC23" i="1"/>
  <c r="AD23" i="1" s="1"/>
  <c r="AO18" i="1"/>
  <c r="AO19" i="1"/>
  <c r="AO16" i="1"/>
  <c r="AD36" i="1"/>
  <c r="AV34" i="1"/>
  <c r="BQ34" i="1" s="1"/>
  <c r="AD29" i="1"/>
  <c r="AD30" i="1"/>
  <c r="AO23" i="1"/>
  <c r="AO20" i="1"/>
  <c r="T44" i="1"/>
  <c r="AO17" i="1"/>
  <c r="AB44" i="1"/>
  <c r="AO24" i="1"/>
  <c r="AV31" i="1"/>
  <c r="BQ31" i="1" s="1"/>
  <c r="U44" i="1"/>
  <c r="L30" i="1"/>
  <c r="K44" i="1"/>
  <c r="K13" i="37" s="1"/>
  <c r="AD22" i="1"/>
  <c r="AD18" i="1"/>
  <c r="BT74" i="1"/>
  <c r="J92" i="1"/>
  <c r="J91" i="1"/>
  <c r="J90" i="1"/>
  <c r="BT70" i="1"/>
  <c r="J88" i="63" l="1"/>
  <c r="AC44" i="58"/>
  <c r="S98" i="60"/>
  <c r="BT88" i="63"/>
  <c r="AX20" i="64"/>
  <c r="BX20" i="64"/>
  <c r="AT20" i="64"/>
  <c r="AU20" i="64" s="1"/>
  <c r="AV20" i="64" s="1"/>
  <c r="AL19" i="59"/>
  <c r="AM19" i="59" s="1"/>
  <c r="AT20" i="60"/>
  <c r="BX20" i="60"/>
  <c r="AL24" i="61"/>
  <c r="AL19" i="62"/>
  <c r="AM19" i="62"/>
  <c r="BZ22" i="62"/>
  <c r="CA22" i="62" s="1"/>
  <c r="BL22" i="62"/>
  <c r="BO22" i="62" s="1"/>
  <c r="BZ22" i="57"/>
  <c r="CA22" i="57" s="1"/>
  <c r="BL22" i="57"/>
  <c r="AX15" i="60"/>
  <c r="BX25" i="60"/>
  <c r="AT15" i="60"/>
  <c r="BX15" i="60"/>
  <c r="AD24" i="56"/>
  <c r="AX19" i="62"/>
  <c r="BX19" i="62"/>
  <c r="AT19" i="62"/>
  <c r="AX15" i="57"/>
  <c r="BX15" i="57"/>
  <c r="AT15" i="57"/>
  <c r="BX25" i="57"/>
  <c r="AX23" i="59"/>
  <c r="BX23" i="59"/>
  <c r="AT23" i="59"/>
  <c r="AU23" i="59" s="1"/>
  <c r="AV23" i="59" s="1"/>
  <c r="BZ21" i="64"/>
  <c r="CA21" i="64" s="1"/>
  <c r="BL21" i="64"/>
  <c r="BM21" i="64" s="1"/>
  <c r="BN21" i="64" s="1"/>
  <c r="BQ21" i="64" s="1"/>
  <c r="AL18" i="60"/>
  <c r="AM18" i="60" s="1"/>
  <c r="BT88" i="1"/>
  <c r="AT18" i="58"/>
  <c r="AU18" i="58" s="1"/>
  <c r="AV18" i="58" s="1"/>
  <c r="BX18" i="58"/>
  <c r="BT88" i="57"/>
  <c r="AX17" i="61"/>
  <c r="BX17" i="61"/>
  <c r="AT17" i="61"/>
  <c r="AU17" i="61" s="1"/>
  <c r="AV17" i="61" s="1"/>
  <c r="AX23" i="56"/>
  <c r="AT23" i="56"/>
  <c r="BX23" i="56"/>
  <c r="AX18" i="63"/>
  <c r="AT18" i="63"/>
  <c r="AU18" i="63" s="1"/>
  <c r="AV18" i="63" s="1"/>
  <c r="BX18" i="63"/>
  <c r="BL22" i="56"/>
  <c r="BM22" i="56" s="1"/>
  <c r="BN22" i="56" s="1"/>
  <c r="BQ22" i="56" s="1"/>
  <c r="BZ22" i="56"/>
  <c r="CA22" i="56" s="1"/>
  <c r="AL24" i="58"/>
  <c r="AM24" i="58" s="1"/>
  <c r="AL15" i="59"/>
  <c r="AM15" i="59" s="1"/>
  <c r="AK44" i="59"/>
  <c r="BD21" i="62"/>
  <c r="AX17" i="60"/>
  <c r="AT17" i="60"/>
  <c r="AU17" i="60" s="1"/>
  <c r="AV17" i="60" s="1"/>
  <c r="BX17" i="60"/>
  <c r="AX17" i="58"/>
  <c r="BX17" i="58"/>
  <c r="AT17" i="58"/>
  <c r="BD21" i="63"/>
  <c r="AC44" i="59"/>
  <c r="AX17" i="63"/>
  <c r="BX17" i="63"/>
  <c r="AT17" i="63"/>
  <c r="AD18" i="64"/>
  <c r="AD44" i="64" s="1"/>
  <c r="J88" i="62"/>
  <c r="J96" i="62"/>
  <c r="BD22" i="60"/>
  <c r="BE22" i="60" s="1"/>
  <c r="AX24" i="58"/>
  <c r="BX24" i="58"/>
  <c r="AT24" i="58"/>
  <c r="AU24" i="58" s="1"/>
  <c r="AV24" i="58" s="1"/>
  <c r="AL24" i="60"/>
  <c r="AM24" i="60" s="1"/>
  <c r="BX15" i="59"/>
  <c r="AX15" i="59"/>
  <c r="AT15" i="59"/>
  <c r="BX25" i="59"/>
  <c r="AL16" i="56"/>
  <c r="AM16" i="56" s="1"/>
  <c r="AX18" i="60"/>
  <c r="AT18" i="60"/>
  <c r="AU18" i="60" s="1"/>
  <c r="AV18" i="60" s="1"/>
  <c r="BX18" i="60"/>
  <c r="J96" i="61"/>
  <c r="J88" i="61"/>
  <c r="J96" i="60"/>
  <c r="J88" i="60"/>
  <c r="S88" i="59"/>
  <c r="S96" i="59"/>
  <c r="S97" i="59" s="1"/>
  <c r="BU97" i="59" s="1"/>
  <c r="BU98" i="59" s="1"/>
  <c r="AX23" i="62"/>
  <c r="BX23" i="62"/>
  <c r="AT23" i="62"/>
  <c r="AX19" i="57"/>
  <c r="AT19" i="57"/>
  <c r="BX19" i="57"/>
  <c r="AX24" i="57"/>
  <c r="BX24" i="57"/>
  <c r="AT24" i="57"/>
  <c r="AU24" i="57" s="1"/>
  <c r="AV24" i="57" s="1"/>
  <c r="BX19" i="59"/>
  <c r="AT19" i="59"/>
  <c r="AU19" i="59" s="1"/>
  <c r="AV19" i="59" s="1"/>
  <c r="AX15" i="56"/>
  <c r="BX15" i="56"/>
  <c r="AT15" i="56"/>
  <c r="BX25" i="56"/>
  <c r="AX15" i="58"/>
  <c r="BX15" i="58"/>
  <c r="AT15" i="58"/>
  <c r="BX25" i="58"/>
  <c r="BX17" i="57"/>
  <c r="AT17" i="57"/>
  <c r="AD20" i="63"/>
  <c r="BX16" i="59"/>
  <c r="AX16" i="59"/>
  <c r="AT16" i="59"/>
  <c r="AX15" i="61"/>
  <c r="BX15" i="61"/>
  <c r="BX25" i="61"/>
  <c r="AT15" i="61"/>
  <c r="AL18" i="59"/>
  <c r="AM18" i="59" s="1"/>
  <c r="BV44" i="64"/>
  <c r="AC44" i="64"/>
  <c r="U44" i="63"/>
  <c r="BT88" i="61"/>
  <c r="AX19" i="60"/>
  <c r="AT19" i="60"/>
  <c r="BX19" i="60"/>
  <c r="AT17" i="64"/>
  <c r="AX17" i="64"/>
  <c r="BX17" i="64"/>
  <c r="AX24" i="62"/>
  <c r="BX24" i="62"/>
  <c r="AT24" i="62"/>
  <c r="AU24" i="62" s="1"/>
  <c r="S96" i="64"/>
  <c r="S97" i="64" s="1"/>
  <c r="BU97" i="64" s="1"/>
  <c r="BU98" i="64" s="1"/>
  <c r="S88" i="64"/>
  <c r="J88" i="59"/>
  <c r="J96" i="59"/>
  <c r="AX16" i="64"/>
  <c r="AT16" i="64"/>
  <c r="AU16" i="64" s="1"/>
  <c r="AV16" i="64" s="1"/>
  <c r="BX16" i="64"/>
  <c r="AX18" i="59"/>
  <c r="BX18" i="59"/>
  <c r="AT18" i="59"/>
  <c r="BL22" i="60"/>
  <c r="BZ22" i="60"/>
  <c r="CA22" i="60" s="1"/>
  <c r="AL23" i="63"/>
  <c r="AM23" i="63" s="1"/>
  <c r="AX17" i="56"/>
  <c r="AT17" i="56"/>
  <c r="BX17" i="56"/>
  <c r="BL21" i="62"/>
  <c r="BM21" i="62" s="1"/>
  <c r="BN21" i="62" s="1"/>
  <c r="BZ21" i="62"/>
  <c r="CA21" i="62" s="1"/>
  <c r="AD18" i="63"/>
  <c r="AT16" i="56"/>
  <c r="BX16" i="56"/>
  <c r="AX23" i="61"/>
  <c r="BX23" i="61"/>
  <c r="AT23" i="61"/>
  <c r="AD23" i="63"/>
  <c r="AL15" i="62"/>
  <c r="AM15" i="62" s="1"/>
  <c r="AK44" i="62"/>
  <c r="AL16" i="57"/>
  <c r="AM16" i="57" s="1"/>
  <c r="AL20" i="56"/>
  <c r="AM20" i="56" s="1"/>
  <c r="BX23" i="63"/>
  <c r="AT23" i="63"/>
  <c r="AU23" i="63" s="1"/>
  <c r="AV23" i="63" s="1"/>
  <c r="BU98" i="60"/>
  <c r="AX24" i="60"/>
  <c r="BX24" i="60"/>
  <c r="AT24" i="60"/>
  <c r="AU24" i="60" s="1"/>
  <c r="AV24" i="60" s="1"/>
  <c r="AM23" i="64"/>
  <c r="BT88" i="62"/>
  <c r="AX20" i="62"/>
  <c r="BX20" i="62"/>
  <c r="AT20" i="62"/>
  <c r="AM17" i="63"/>
  <c r="AX23" i="60"/>
  <c r="AT23" i="60"/>
  <c r="BX23" i="60"/>
  <c r="BD21" i="60"/>
  <c r="BE21" i="60" s="1"/>
  <c r="AX23" i="64"/>
  <c r="BX23" i="64"/>
  <c r="AT23" i="64"/>
  <c r="AX17" i="62"/>
  <c r="BX17" i="62"/>
  <c r="AT17" i="62"/>
  <c r="AK44" i="56"/>
  <c r="AL15" i="56"/>
  <c r="AM15" i="56" s="1"/>
  <c r="AL15" i="58"/>
  <c r="AK44" i="58"/>
  <c r="BO21" i="64"/>
  <c r="AD24" i="57"/>
  <c r="AC44" i="62"/>
  <c r="BV44" i="62"/>
  <c r="BX24" i="64"/>
  <c r="AT24" i="64"/>
  <c r="BL21" i="60"/>
  <c r="BZ21" i="60"/>
  <c r="CA21" i="60" s="1"/>
  <c r="AX23" i="57"/>
  <c r="AT23" i="57"/>
  <c r="AU23" i="57" s="1"/>
  <c r="AV23" i="57" s="1"/>
  <c r="BX23" i="57"/>
  <c r="AX15" i="62"/>
  <c r="AT15" i="62"/>
  <c r="BX15" i="62"/>
  <c r="BX25" i="62"/>
  <c r="BD21" i="57"/>
  <c r="AX19" i="58"/>
  <c r="AT19" i="58"/>
  <c r="AU19" i="58" s="1"/>
  <c r="AV19" i="58" s="1"/>
  <c r="BX19" i="58"/>
  <c r="BL22" i="64"/>
  <c r="BM22" i="64" s="1"/>
  <c r="BN22" i="64" s="1"/>
  <c r="BQ22" i="64" s="1"/>
  <c r="BZ22" i="64"/>
  <c r="CA22" i="64" s="1"/>
  <c r="AX16" i="57"/>
  <c r="AT16" i="57"/>
  <c r="BX16" i="57"/>
  <c r="AX20" i="56"/>
  <c r="BX20" i="56"/>
  <c r="AT20" i="56"/>
  <c r="AU20" i="56" s="1"/>
  <c r="AV20" i="56" s="1"/>
  <c r="AX19" i="63"/>
  <c r="BX19" i="63"/>
  <c r="AT19" i="63"/>
  <c r="AU19" i="63" s="1"/>
  <c r="AV19" i="63" s="1"/>
  <c r="BZ22" i="63"/>
  <c r="CA22" i="63" s="1"/>
  <c r="BL22" i="63"/>
  <c r="BO22" i="63" s="1"/>
  <c r="AX18" i="57"/>
  <c r="BX18" i="57"/>
  <c r="AT18" i="57"/>
  <c r="AU18" i="57" s="1"/>
  <c r="AV18" i="57" s="1"/>
  <c r="AX16" i="58"/>
  <c r="BX16" i="58"/>
  <c r="AT16" i="58"/>
  <c r="AU16" i="58" s="1"/>
  <c r="AV16" i="58" s="1"/>
  <c r="AD20" i="59"/>
  <c r="J97" i="57"/>
  <c r="J97" i="63"/>
  <c r="BZ22" i="61"/>
  <c r="CA22" i="61" s="1"/>
  <c r="BL22" i="61"/>
  <c r="BM22" i="61" s="1"/>
  <c r="AL15" i="61"/>
  <c r="AM15" i="61" s="1"/>
  <c r="AK44" i="61"/>
  <c r="AX24" i="61"/>
  <c r="BX24" i="61"/>
  <c r="AT24" i="61"/>
  <c r="AX18" i="64"/>
  <c r="AT18" i="64"/>
  <c r="BX18" i="64"/>
  <c r="BT88" i="64"/>
  <c r="AL19" i="56"/>
  <c r="AM19" i="56" s="1"/>
  <c r="AL20" i="57"/>
  <c r="AM20" i="57" s="1"/>
  <c r="BV44" i="58"/>
  <c r="BV46" i="58" s="1"/>
  <c r="AD24" i="63"/>
  <c r="U44" i="57"/>
  <c r="AD20" i="58"/>
  <c r="AD44" i="58" s="1"/>
  <c r="BD21" i="61"/>
  <c r="BE21" i="61" s="1"/>
  <c r="AL15" i="64"/>
  <c r="AM15" i="64" s="1"/>
  <c r="AK44" i="64"/>
  <c r="AD23" i="61"/>
  <c r="BZ21" i="56"/>
  <c r="CA21" i="56" s="1"/>
  <c r="BL21" i="56"/>
  <c r="BM21" i="56" s="1"/>
  <c r="J97" i="56"/>
  <c r="J98" i="56" s="1"/>
  <c r="AL15" i="57"/>
  <c r="AK44" i="57"/>
  <c r="AD44" i="62"/>
  <c r="U44" i="56"/>
  <c r="AX16" i="61"/>
  <c r="BX16" i="61"/>
  <c r="AT16" i="61"/>
  <c r="AU16" i="61" s="1"/>
  <c r="AV16" i="61" s="1"/>
  <c r="AV22" i="58"/>
  <c r="AL24" i="63"/>
  <c r="AM24" i="63" s="1"/>
  <c r="AL20" i="63"/>
  <c r="AM20" i="63" s="1"/>
  <c r="AC44" i="63"/>
  <c r="BV44" i="63"/>
  <c r="BT88" i="59"/>
  <c r="BV44" i="59"/>
  <c r="BV46" i="59" s="1"/>
  <c r="BV88" i="59" s="1"/>
  <c r="AX20" i="58"/>
  <c r="AT20" i="58"/>
  <c r="AU20" i="58" s="1"/>
  <c r="AV20" i="58" s="1"/>
  <c r="BX20" i="58"/>
  <c r="BX15" i="64"/>
  <c r="AX15" i="64"/>
  <c r="BX25" i="64"/>
  <c r="AT15" i="64"/>
  <c r="AX19" i="61"/>
  <c r="BX19" i="61"/>
  <c r="AT19" i="61"/>
  <c r="AU19" i="61" s="1"/>
  <c r="AV19" i="61" s="1"/>
  <c r="AD44" i="56"/>
  <c r="AC44" i="56"/>
  <c r="BV44" i="56"/>
  <c r="BV46" i="56" s="1"/>
  <c r="BV88" i="56" s="1"/>
  <c r="AX19" i="56"/>
  <c r="BX19" i="56"/>
  <c r="AT19" i="56"/>
  <c r="AU19" i="56" s="1"/>
  <c r="AV19" i="56" s="1"/>
  <c r="BL22" i="59"/>
  <c r="BZ22" i="59"/>
  <c r="CA22" i="59" s="1"/>
  <c r="BV44" i="57"/>
  <c r="AC44" i="57"/>
  <c r="AX18" i="62"/>
  <c r="AT18" i="62"/>
  <c r="BX18" i="62"/>
  <c r="AX24" i="63"/>
  <c r="AT24" i="63"/>
  <c r="AU24" i="63" s="1"/>
  <c r="AV24" i="63" s="1"/>
  <c r="BX24" i="63"/>
  <c r="AX20" i="63"/>
  <c r="BX20" i="63"/>
  <c r="AT20" i="63"/>
  <c r="AL24" i="59"/>
  <c r="AM24" i="59" s="1"/>
  <c r="BZ21" i="61"/>
  <c r="CA21" i="61" s="1"/>
  <c r="BL21" i="61"/>
  <c r="BM21" i="61" s="1"/>
  <c r="BN21" i="61" s="1"/>
  <c r="AD19" i="61"/>
  <c r="AL15" i="60"/>
  <c r="AK44" i="60"/>
  <c r="AX16" i="63"/>
  <c r="BX16" i="63"/>
  <c r="AT16" i="63"/>
  <c r="AU16" i="63" s="1"/>
  <c r="AV16" i="63" s="1"/>
  <c r="AD15" i="60"/>
  <c r="AC44" i="60"/>
  <c r="BV44" i="60"/>
  <c r="BV46" i="60" s="1"/>
  <c r="BV88" i="60" s="1"/>
  <c r="AX16" i="62"/>
  <c r="AT16" i="62"/>
  <c r="BX16" i="62"/>
  <c r="BZ21" i="59"/>
  <c r="CA21" i="59" s="1"/>
  <c r="BL21" i="59"/>
  <c r="BM21" i="59" s="1"/>
  <c r="BN21" i="59" s="1"/>
  <c r="AX17" i="59"/>
  <c r="AT17" i="59"/>
  <c r="AU17" i="59" s="1"/>
  <c r="AV17" i="59" s="1"/>
  <c r="BX17" i="59"/>
  <c r="AX20" i="59"/>
  <c r="BX20" i="59"/>
  <c r="AT20" i="59"/>
  <c r="AU20" i="59" s="1"/>
  <c r="AV20" i="59" s="1"/>
  <c r="AL17" i="61"/>
  <c r="AM17" i="61" s="1"/>
  <c r="BL21" i="57"/>
  <c r="BM21" i="57" s="1"/>
  <c r="BN21" i="57" s="1"/>
  <c r="BZ21" i="57"/>
  <c r="CA21" i="57" s="1"/>
  <c r="AL23" i="58"/>
  <c r="AX19" i="64"/>
  <c r="AT19" i="64"/>
  <c r="BX19" i="64"/>
  <c r="T13" i="37"/>
  <c r="S88" i="62"/>
  <c r="S96" i="62"/>
  <c r="S97" i="62" s="1"/>
  <c r="BU97" i="62" s="1"/>
  <c r="BU98" i="62" s="1"/>
  <c r="AC44" i="61"/>
  <c r="BV44" i="61"/>
  <c r="AX16" i="60"/>
  <c r="AT16" i="60"/>
  <c r="AU16" i="60" s="1"/>
  <c r="AV16" i="60" s="1"/>
  <c r="BX16" i="60"/>
  <c r="BO21" i="59"/>
  <c r="BZ21" i="58"/>
  <c r="CA21" i="58" s="1"/>
  <c r="BL21" i="58"/>
  <c r="BO21" i="58" s="1"/>
  <c r="BT88" i="56"/>
  <c r="BZ22" i="58"/>
  <c r="CA22" i="58" s="1"/>
  <c r="BL22" i="58"/>
  <c r="AM20" i="61"/>
  <c r="AX18" i="61"/>
  <c r="BX18" i="61"/>
  <c r="AT18" i="61"/>
  <c r="AL15" i="63"/>
  <c r="AM15" i="63" s="1"/>
  <c r="AK44" i="63"/>
  <c r="BE22" i="62"/>
  <c r="BL21" i="63"/>
  <c r="BM21" i="63" s="1"/>
  <c r="BN21" i="63" s="1"/>
  <c r="BZ21" i="63"/>
  <c r="CA21" i="63" s="1"/>
  <c r="BT88" i="60"/>
  <c r="S88" i="58"/>
  <c r="S96" i="58"/>
  <c r="S97" i="58" s="1"/>
  <c r="BU97" i="58" s="1"/>
  <c r="BU98" i="58" s="1"/>
  <c r="AL23" i="57"/>
  <c r="AX24" i="56"/>
  <c r="AT24" i="56"/>
  <c r="BX24" i="56"/>
  <c r="AD19" i="57"/>
  <c r="AA13" i="37"/>
  <c r="J97" i="64"/>
  <c r="J98" i="64" s="1"/>
  <c r="AX20" i="57"/>
  <c r="BX20" i="57"/>
  <c r="AT20" i="57"/>
  <c r="AM16" i="63"/>
  <c r="AX23" i="58"/>
  <c r="BX23" i="58"/>
  <c r="AT23" i="58"/>
  <c r="AU23" i="58" s="1"/>
  <c r="AV23" i="58" s="1"/>
  <c r="AL16" i="62"/>
  <c r="AM16" i="62" s="1"/>
  <c r="S88" i="61"/>
  <c r="S96" i="61"/>
  <c r="S97" i="61" s="1"/>
  <c r="BU97" i="61" s="1"/>
  <c r="BU98" i="61" s="1"/>
  <c r="J96" i="58"/>
  <c r="J88" i="58"/>
  <c r="AD16" i="60"/>
  <c r="AX18" i="56"/>
  <c r="BX18" i="56"/>
  <c r="AT18" i="56"/>
  <c r="AD18" i="59"/>
  <c r="AV21" i="59"/>
  <c r="AX24" i="59"/>
  <c r="BX24" i="59"/>
  <c r="AT24" i="59"/>
  <c r="AU24" i="59" s="1"/>
  <c r="AV24" i="59" s="1"/>
  <c r="AV21" i="61"/>
  <c r="AX20" i="61"/>
  <c r="BX20" i="61"/>
  <c r="AT20" i="61"/>
  <c r="AX15" i="63"/>
  <c r="AT15" i="63"/>
  <c r="BX15" i="63"/>
  <c r="BX25" i="63"/>
  <c r="AX18" i="1"/>
  <c r="BG18" i="1" s="1"/>
  <c r="BX18" i="1"/>
  <c r="AT18" i="1"/>
  <c r="AX20" i="1"/>
  <c r="BG20" i="1" s="1"/>
  <c r="BX20" i="1"/>
  <c r="AT20" i="1"/>
  <c r="AX23" i="1"/>
  <c r="BG23" i="1" s="1"/>
  <c r="AT23" i="1"/>
  <c r="BX23" i="1"/>
  <c r="AD20" i="1"/>
  <c r="AT15" i="1"/>
  <c r="BX25" i="1"/>
  <c r="BX15" i="1"/>
  <c r="BZ22" i="1"/>
  <c r="BL22" i="1"/>
  <c r="BM22" i="1" s="1"/>
  <c r="BZ21" i="1"/>
  <c r="BL21" i="1"/>
  <c r="BM21" i="1" s="1"/>
  <c r="BN21" i="1" s="1"/>
  <c r="AX24" i="1"/>
  <c r="BG24" i="1" s="1"/>
  <c r="BX24" i="1"/>
  <c r="AT24" i="1"/>
  <c r="AX16" i="1"/>
  <c r="AT16" i="1"/>
  <c r="BX16" i="1"/>
  <c r="BY22" i="1"/>
  <c r="BC22" i="1"/>
  <c r="BD22" i="1" s="1"/>
  <c r="AD24" i="1"/>
  <c r="AX17" i="1"/>
  <c r="BX17" i="1"/>
  <c r="AT17" i="1"/>
  <c r="AX19" i="1"/>
  <c r="BG19" i="1" s="1"/>
  <c r="BX19" i="1"/>
  <c r="AT19" i="1"/>
  <c r="BC21" i="1"/>
  <c r="BD21" i="1" s="1"/>
  <c r="BY21" i="1"/>
  <c r="BV44" i="1"/>
  <c r="AD17" i="1"/>
  <c r="AL20" i="1"/>
  <c r="AM20" i="1" s="1"/>
  <c r="AL17" i="1"/>
  <c r="AL24" i="1"/>
  <c r="AM24" i="1" s="1"/>
  <c r="AU22" i="1"/>
  <c r="AL19" i="1"/>
  <c r="AM19" i="1" s="1"/>
  <c r="AL18" i="1"/>
  <c r="AU21" i="1"/>
  <c r="AV21" i="1" s="1"/>
  <c r="AL23" i="1"/>
  <c r="AM23" i="1" s="1"/>
  <c r="AM27" i="1"/>
  <c r="AM16" i="1"/>
  <c r="AV32" i="1"/>
  <c r="BQ32" i="1" s="1"/>
  <c r="AM28" i="1"/>
  <c r="AK44" i="1"/>
  <c r="AV27" i="1"/>
  <c r="AV36" i="1"/>
  <c r="AV29" i="1"/>
  <c r="AV30" i="1"/>
  <c r="AM29" i="1"/>
  <c r="AD28" i="1"/>
  <c r="AD27" i="1"/>
  <c r="AC44" i="1"/>
  <c r="AT86" i="1"/>
  <c r="BX70" i="1"/>
  <c r="AK86" i="1"/>
  <c r="BW70" i="1"/>
  <c r="AV35" i="1"/>
  <c r="BQ35" i="1" s="1"/>
  <c r="AM15" i="1"/>
  <c r="L44" i="1"/>
  <c r="L13" i="37" s="1"/>
  <c r="AM21" i="1"/>
  <c r="J93" i="1"/>
  <c r="S92" i="1"/>
  <c r="S91" i="1"/>
  <c r="S90" i="1"/>
  <c r="CA21" i="1" l="1"/>
  <c r="AD44" i="59"/>
  <c r="BP21" i="59"/>
  <c r="BQ29" i="1"/>
  <c r="AD44" i="57"/>
  <c r="BP22" i="56"/>
  <c r="BO22" i="56"/>
  <c r="BO22" i="61"/>
  <c r="BP21" i="64"/>
  <c r="BO21" i="57"/>
  <c r="S98" i="64"/>
  <c r="AD44" i="63"/>
  <c r="AB96" i="63" s="1"/>
  <c r="AB97" i="63" s="1"/>
  <c r="BV97" i="63" s="1"/>
  <c r="AC13" i="37"/>
  <c r="S98" i="59"/>
  <c r="S98" i="58"/>
  <c r="AB96" i="57"/>
  <c r="AB97" i="57" s="1"/>
  <c r="BV97" i="57" s="1"/>
  <c r="AB88" i="57"/>
  <c r="AM44" i="59"/>
  <c r="AB96" i="64"/>
  <c r="AB97" i="64" s="1"/>
  <c r="BV97" i="64" s="1"/>
  <c r="AB88" i="64"/>
  <c r="AB96" i="59"/>
  <c r="AB97" i="59" s="1"/>
  <c r="BV97" i="59" s="1"/>
  <c r="BV98" i="59" s="1"/>
  <c r="AB88" i="59"/>
  <c r="J97" i="59"/>
  <c r="AU20" i="61"/>
  <c r="BG18" i="56"/>
  <c r="BC18" i="56"/>
  <c r="BD18" i="56" s="1"/>
  <c r="BE18" i="56" s="1"/>
  <c r="BY18" i="56"/>
  <c r="AU20" i="57"/>
  <c r="AV20" i="57"/>
  <c r="BM22" i="58"/>
  <c r="BP22" i="58" s="1"/>
  <c r="BO22" i="58"/>
  <c r="AM23" i="58"/>
  <c r="AU15" i="64"/>
  <c r="AV15" i="64" s="1"/>
  <c r="AT44" i="64"/>
  <c r="BV88" i="58"/>
  <c r="BG20" i="56"/>
  <c r="BY20" i="56"/>
  <c r="BC20" i="56"/>
  <c r="BW44" i="56"/>
  <c r="AL44" i="56"/>
  <c r="S88" i="63"/>
  <c r="S96" i="63"/>
  <c r="BG17" i="61"/>
  <c r="BY17" i="61"/>
  <c r="BC17" i="61"/>
  <c r="BG23" i="59"/>
  <c r="BC23" i="59"/>
  <c r="BD23" i="59" s="1"/>
  <c r="BY23" i="59"/>
  <c r="BM22" i="62"/>
  <c r="BP22" i="62" s="1"/>
  <c r="BG20" i="64"/>
  <c r="BY20" i="64"/>
  <c r="BC20" i="64"/>
  <c r="BN21" i="56"/>
  <c r="BQ21" i="56" s="1"/>
  <c r="BP21" i="56"/>
  <c r="BG20" i="57"/>
  <c r="BY20" i="57"/>
  <c r="BC20" i="57"/>
  <c r="BD20" i="57" s="1"/>
  <c r="BE20" i="57" s="1"/>
  <c r="BO21" i="61"/>
  <c r="BM22" i="59"/>
  <c r="BP22" i="59" s="1"/>
  <c r="BO22" i="59"/>
  <c r="BG15" i="64"/>
  <c r="BC15" i="64"/>
  <c r="BY25" i="64"/>
  <c r="BY15" i="64"/>
  <c r="AU17" i="57"/>
  <c r="AV17" i="57" s="1"/>
  <c r="J97" i="61"/>
  <c r="J98" i="61" s="1"/>
  <c r="BV46" i="61"/>
  <c r="BG16" i="58"/>
  <c r="BY16" i="58"/>
  <c r="BC16" i="58"/>
  <c r="BG23" i="60"/>
  <c r="BY23" i="60"/>
  <c r="BC23" i="60"/>
  <c r="BD23" i="60" s="1"/>
  <c r="BE23" i="60" s="1"/>
  <c r="AV24" i="62"/>
  <c r="BV46" i="64"/>
  <c r="BG24" i="57"/>
  <c r="BC24" i="57"/>
  <c r="BD24" i="57" s="1"/>
  <c r="BE24" i="57" s="1"/>
  <c r="BY24" i="57"/>
  <c r="BP21" i="61"/>
  <c r="BG16" i="62"/>
  <c r="BY16" i="62"/>
  <c r="BC16" i="62"/>
  <c r="BW44" i="57"/>
  <c r="BW46" i="57" s="1"/>
  <c r="BW88" i="57" s="1"/>
  <c r="BW44" i="61"/>
  <c r="BW46" i="61" s="1"/>
  <c r="BW88" i="61" s="1"/>
  <c r="AL44" i="61"/>
  <c r="AU24" i="64"/>
  <c r="AV24" i="64" s="1"/>
  <c r="BG24" i="60"/>
  <c r="BY24" i="60"/>
  <c r="BC24" i="60"/>
  <c r="BD24" i="60" s="1"/>
  <c r="BE24" i="60" s="1"/>
  <c r="AU23" i="61"/>
  <c r="BC17" i="57"/>
  <c r="BY17" i="57"/>
  <c r="BG15" i="57"/>
  <c r="BY15" i="57"/>
  <c r="BC15" i="57"/>
  <c r="BY25" i="57"/>
  <c r="BY17" i="59"/>
  <c r="BG17" i="59"/>
  <c r="BC17" i="59"/>
  <c r="BD17" i="59" s="1"/>
  <c r="BE17" i="59" s="1"/>
  <c r="BG24" i="58"/>
  <c r="BC24" i="58"/>
  <c r="BY24" i="58"/>
  <c r="BG17" i="63"/>
  <c r="BY17" i="63"/>
  <c r="BC17" i="63"/>
  <c r="BD17" i="63" s="1"/>
  <c r="BE17" i="63" s="1"/>
  <c r="BW44" i="59"/>
  <c r="BW46" i="59" s="1"/>
  <c r="BW88" i="59" s="1"/>
  <c r="AL44" i="59"/>
  <c r="BG20" i="61"/>
  <c r="BC20" i="61"/>
  <c r="BD20" i="61" s="1"/>
  <c r="BE20" i="61" s="1"/>
  <c r="BY20" i="61"/>
  <c r="AU15" i="57"/>
  <c r="AV15" i="57"/>
  <c r="AT44" i="57"/>
  <c r="AU20" i="63"/>
  <c r="AM44" i="64"/>
  <c r="BG16" i="57"/>
  <c r="BC16" i="57"/>
  <c r="BD16" i="57" s="1"/>
  <c r="BE16" i="57" s="1"/>
  <c r="BY16" i="57"/>
  <c r="AU19" i="57"/>
  <c r="AV19" i="57" s="1"/>
  <c r="BG18" i="60"/>
  <c r="BY18" i="60"/>
  <c r="BC18" i="60"/>
  <c r="BD18" i="60" s="1"/>
  <c r="BE18" i="60" s="1"/>
  <c r="BE21" i="63"/>
  <c r="BQ21" i="63" s="1"/>
  <c r="BP21" i="63"/>
  <c r="BY18" i="58"/>
  <c r="BC18" i="58"/>
  <c r="BD18" i="58" s="1"/>
  <c r="BE18" i="58" s="1"/>
  <c r="AU19" i="62"/>
  <c r="AV19" i="62" s="1"/>
  <c r="BW44" i="62"/>
  <c r="BW46" i="62" s="1"/>
  <c r="BW88" i="62" s="1"/>
  <c r="AL44" i="62"/>
  <c r="AU23" i="60"/>
  <c r="AV23" i="60" s="1"/>
  <c r="BG17" i="56"/>
  <c r="BY17" i="56"/>
  <c r="BC17" i="56"/>
  <c r="BD17" i="56" s="1"/>
  <c r="BE17" i="56" s="1"/>
  <c r="BQ21" i="61"/>
  <c r="J97" i="58"/>
  <c r="BT97" i="64"/>
  <c r="BT98" i="64" s="1"/>
  <c r="BG20" i="63"/>
  <c r="BC20" i="63"/>
  <c r="BD20" i="63" s="1"/>
  <c r="BE20" i="63" s="1"/>
  <c r="BY20" i="63"/>
  <c r="BG19" i="56"/>
  <c r="BY19" i="56"/>
  <c r="BC19" i="56"/>
  <c r="BW44" i="64"/>
  <c r="BW46" i="64" s="1"/>
  <c r="BW88" i="64" s="1"/>
  <c r="AL44" i="64"/>
  <c r="BG24" i="62"/>
  <c r="BC24" i="62"/>
  <c r="BY24" i="62"/>
  <c r="BG20" i="58"/>
  <c r="BY20" i="58"/>
  <c r="BC20" i="58"/>
  <c r="BD20" i="58" s="1"/>
  <c r="BG16" i="61"/>
  <c r="BY16" i="61"/>
  <c r="BC16" i="61"/>
  <c r="BN22" i="61"/>
  <c r="BQ22" i="61" s="1"/>
  <c r="BP22" i="61"/>
  <c r="BG18" i="57"/>
  <c r="BC18" i="57"/>
  <c r="BY18" i="57"/>
  <c r="BC24" i="64"/>
  <c r="BD24" i="64" s="1"/>
  <c r="BE24" i="64" s="1"/>
  <c r="BY24" i="64"/>
  <c r="AU17" i="62"/>
  <c r="AV17" i="62" s="1"/>
  <c r="BG23" i="61"/>
  <c r="BY23" i="61"/>
  <c r="BC23" i="61"/>
  <c r="BD23" i="61" s="1"/>
  <c r="BE23" i="61" s="1"/>
  <c r="BO22" i="60"/>
  <c r="BM22" i="60"/>
  <c r="BN22" i="60" s="1"/>
  <c r="BQ22" i="60" s="1"/>
  <c r="AU15" i="58"/>
  <c r="AT44" i="58"/>
  <c r="BG19" i="57"/>
  <c r="BY19" i="57"/>
  <c r="BC19" i="57"/>
  <c r="BD19" i="57" s="1"/>
  <c r="BE19" i="57" s="1"/>
  <c r="BO21" i="63"/>
  <c r="AM24" i="61"/>
  <c r="AM44" i="61" s="1"/>
  <c r="AU24" i="61"/>
  <c r="AV24" i="61" s="1"/>
  <c r="BG23" i="57"/>
  <c r="BY23" i="57"/>
  <c r="BC23" i="57"/>
  <c r="AU17" i="56"/>
  <c r="AV17" i="56" s="1"/>
  <c r="AU16" i="57"/>
  <c r="AV16" i="57" s="1"/>
  <c r="AU16" i="62"/>
  <c r="AV16" i="62" s="1"/>
  <c r="BM21" i="60"/>
  <c r="BO21" i="60"/>
  <c r="AJ13" i="37"/>
  <c r="S98" i="61"/>
  <c r="BM21" i="58"/>
  <c r="BP21" i="58" s="1"/>
  <c r="S98" i="62"/>
  <c r="BP22" i="64"/>
  <c r="BG17" i="64"/>
  <c r="BY17" i="64"/>
  <c r="BC17" i="64"/>
  <c r="BD17" i="64" s="1"/>
  <c r="BE17" i="64" s="1"/>
  <c r="AU15" i="61"/>
  <c r="AV15" i="61" s="1"/>
  <c r="AT44" i="61"/>
  <c r="AU23" i="62"/>
  <c r="J97" i="62"/>
  <c r="AU17" i="58"/>
  <c r="AV17" i="58" s="1"/>
  <c r="BG19" i="62"/>
  <c r="BC19" i="62"/>
  <c r="BD19" i="62" s="1"/>
  <c r="BE19" i="62" s="1"/>
  <c r="BY19" i="62"/>
  <c r="BG15" i="63"/>
  <c r="BY15" i="63"/>
  <c r="BC15" i="63"/>
  <c r="BY25" i="63"/>
  <c r="AD44" i="60"/>
  <c r="BG24" i="63"/>
  <c r="BY24" i="63"/>
  <c r="BC24" i="63"/>
  <c r="S88" i="56"/>
  <c r="S96" i="56"/>
  <c r="BM22" i="63"/>
  <c r="BP22" i="63" s="1"/>
  <c r="BG19" i="58"/>
  <c r="BY19" i="58"/>
  <c r="BC19" i="58"/>
  <c r="BD19" i="58" s="1"/>
  <c r="BE19" i="58" s="1"/>
  <c r="BV46" i="62"/>
  <c r="BG17" i="62"/>
  <c r="BY17" i="62"/>
  <c r="BC17" i="62"/>
  <c r="BD17" i="62" s="1"/>
  <c r="BE17" i="62" s="1"/>
  <c r="AU20" i="62"/>
  <c r="BY23" i="63"/>
  <c r="BC23" i="63"/>
  <c r="AU18" i="59"/>
  <c r="AV18" i="59" s="1"/>
  <c r="AU17" i="64"/>
  <c r="AV17" i="64" s="1"/>
  <c r="BG15" i="58"/>
  <c r="BY15" i="58"/>
  <c r="BC15" i="58"/>
  <c r="BY25" i="58"/>
  <c r="BC19" i="59"/>
  <c r="BY19" i="59"/>
  <c r="BG24" i="61"/>
  <c r="BY24" i="61"/>
  <c r="BC24" i="61"/>
  <c r="BD24" i="61" s="1"/>
  <c r="BE24" i="61" s="1"/>
  <c r="AL44" i="63"/>
  <c r="BW44" i="63"/>
  <c r="BW46" i="63" s="1"/>
  <c r="BW88" i="63" s="1"/>
  <c r="AB88" i="58"/>
  <c r="AB96" i="58"/>
  <c r="AB97" i="58" s="1"/>
  <c r="BV97" i="58" s="1"/>
  <c r="J98" i="63"/>
  <c r="BT97" i="63"/>
  <c r="BT98" i="63" s="1"/>
  <c r="AU16" i="56"/>
  <c r="AV16" i="56" s="1"/>
  <c r="BG23" i="62"/>
  <c r="BC23" i="62"/>
  <c r="BD23" i="62" s="1"/>
  <c r="BE23" i="62" s="1"/>
  <c r="BY23" i="62"/>
  <c r="BG17" i="58"/>
  <c r="BC17" i="58"/>
  <c r="BY17" i="58"/>
  <c r="BG18" i="63"/>
  <c r="BY18" i="63"/>
  <c r="BC18" i="63"/>
  <c r="AM44" i="63"/>
  <c r="AU18" i="62"/>
  <c r="AV18" i="62" s="1"/>
  <c r="BE21" i="57"/>
  <c r="BQ21" i="57" s="1"/>
  <c r="BP21" i="57"/>
  <c r="BG20" i="62"/>
  <c r="BY20" i="62"/>
  <c r="BC20" i="62"/>
  <c r="BD20" i="62" s="1"/>
  <c r="BE20" i="62" s="1"/>
  <c r="BC16" i="56"/>
  <c r="BY16" i="56"/>
  <c r="BG18" i="59"/>
  <c r="BC18" i="59"/>
  <c r="BD18" i="59" s="1"/>
  <c r="BE18" i="59" s="1"/>
  <c r="BY18" i="59"/>
  <c r="AU19" i="60"/>
  <c r="AV19" i="60" s="1"/>
  <c r="BG15" i="61"/>
  <c r="BC15" i="61"/>
  <c r="BY25" i="61"/>
  <c r="BY15" i="61"/>
  <c r="AU15" i="56"/>
  <c r="AV15" i="56" s="1"/>
  <c r="AT44" i="56"/>
  <c r="AU15" i="59"/>
  <c r="AV15" i="59" s="1"/>
  <c r="AT44" i="59"/>
  <c r="AT44" i="60"/>
  <c r="AU15" i="60"/>
  <c r="AU20" i="60"/>
  <c r="AV20" i="60" s="1"/>
  <c r="BV46" i="1"/>
  <c r="AU24" i="56"/>
  <c r="BG18" i="62"/>
  <c r="BY18" i="62"/>
  <c r="BC18" i="62"/>
  <c r="BD18" i="62" s="1"/>
  <c r="BE18" i="62" s="1"/>
  <c r="BV46" i="63"/>
  <c r="AM15" i="57"/>
  <c r="AL44" i="57"/>
  <c r="J98" i="57"/>
  <c r="BT97" i="57"/>
  <c r="BT98" i="57" s="1"/>
  <c r="AU16" i="59"/>
  <c r="AV16" i="59" s="1"/>
  <c r="BG15" i="59"/>
  <c r="BC15" i="59"/>
  <c r="BY15" i="59"/>
  <c r="BY25" i="59"/>
  <c r="BC20" i="60"/>
  <c r="BY20" i="60"/>
  <c r="J97" i="60"/>
  <c r="BG24" i="59"/>
  <c r="BY24" i="59"/>
  <c r="BC24" i="59"/>
  <c r="AB88" i="62"/>
  <c r="AB96" i="62"/>
  <c r="AB97" i="62" s="1"/>
  <c r="BV97" i="62" s="1"/>
  <c r="BG23" i="64"/>
  <c r="BC23" i="64"/>
  <c r="BD23" i="64" s="1"/>
  <c r="BE23" i="64" s="1"/>
  <c r="BY23" i="64"/>
  <c r="BG19" i="60"/>
  <c r="BC19" i="60"/>
  <c r="BY19" i="60"/>
  <c r="BG18" i="61"/>
  <c r="BC18" i="61"/>
  <c r="BD18" i="61" s="1"/>
  <c r="BE18" i="61" s="1"/>
  <c r="BY18" i="61"/>
  <c r="BG20" i="59"/>
  <c r="BC20" i="59"/>
  <c r="BD20" i="59" s="1"/>
  <c r="BY20" i="59"/>
  <c r="AD44" i="61"/>
  <c r="BG18" i="64"/>
  <c r="BY18" i="64"/>
  <c r="BC18" i="64"/>
  <c r="BD18" i="64" s="1"/>
  <c r="BE18" i="64" s="1"/>
  <c r="BY19" i="63"/>
  <c r="BG19" i="63"/>
  <c r="BC19" i="63"/>
  <c r="BG16" i="59"/>
  <c r="BY16" i="59"/>
  <c r="BC16" i="59"/>
  <c r="BD16" i="59" s="1"/>
  <c r="BE16" i="59" s="1"/>
  <c r="BG15" i="56"/>
  <c r="BC15" i="56"/>
  <c r="BY25" i="56"/>
  <c r="BY15" i="56"/>
  <c r="BO21" i="56"/>
  <c r="BG17" i="60"/>
  <c r="BY17" i="60"/>
  <c r="BC17" i="60"/>
  <c r="AU23" i="56"/>
  <c r="BG15" i="60"/>
  <c r="BY15" i="60"/>
  <c r="BC15" i="60"/>
  <c r="BY25" i="60"/>
  <c r="AM44" i="56"/>
  <c r="BG16" i="60"/>
  <c r="BY16" i="60"/>
  <c r="BC16" i="60"/>
  <c r="AU18" i="61"/>
  <c r="AV18" i="61" s="1"/>
  <c r="BQ21" i="59"/>
  <c r="AU18" i="64"/>
  <c r="AM15" i="60"/>
  <c r="AM44" i="60" s="1"/>
  <c r="BW44" i="60"/>
  <c r="BW46" i="60" s="1"/>
  <c r="AL44" i="60"/>
  <c r="BT97" i="56"/>
  <c r="S96" i="57"/>
  <c r="S88" i="57"/>
  <c r="BO22" i="64"/>
  <c r="AU15" i="62"/>
  <c r="AT44" i="62"/>
  <c r="BG16" i="64"/>
  <c r="BC16" i="64"/>
  <c r="BY16" i="64"/>
  <c r="BO21" i="62"/>
  <c r="BG23" i="56"/>
  <c r="BC23" i="56"/>
  <c r="BD23" i="56" s="1"/>
  <c r="BE23" i="56" s="1"/>
  <c r="BY23" i="56"/>
  <c r="AU17" i="63"/>
  <c r="AV17" i="63" s="1"/>
  <c r="AM44" i="62"/>
  <c r="AU23" i="64"/>
  <c r="AV23" i="64" s="1"/>
  <c r="AU19" i="64"/>
  <c r="AV19" i="64" s="1"/>
  <c r="BG24" i="56"/>
  <c r="BY24" i="56"/>
  <c r="BC24" i="56"/>
  <c r="BG19" i="64"/>
  <c r="BY19" i="64"/>
  <c r="BC19" i="64"/>
  <c r="BD19" i="64" s="1"/>
  <c r="BE19" i="64" s="1"/>
  <c r="BG16" i="63"/>
  <c r="BY16" i="63"/>
  <c r="BC16" i="63"/>
  <c r="BD16" i="63" s="1"/>
  <c r="BE16" i="63" s="1"/>
  <c r="AB88" i="56"/>
  <c r="AB96" i="56"/>
  <c r="AB97" i="56" s="1"/>
  <c r="BV97" i="56" s="1"/>
  <c r="BV98" i="56" s="1"/>
  <c r="BG23" i="58"/>
  <c r="BC23" i="58"/>
  <c r="BY23" i="58"/>
  <c r="AM23" i="57"/>
  <c r="CA22" i="1"/>
  <c r="AU15" i="63"/>
  <c r="AT44" i="63"/>
  <c r="AU18" i="56"/>
  <c r="AV18" i="56" s="1"/>
  <c r="BV46" i="57"/>
  <c r="BG19" i="61"/>
  <c r="BC19" i="61"/>
  <c r="BD19" i="61" s="1"/>
  <c r="BY19" i="61"/>
  <c r="U13" i="37"/>
  <c r="BG15" i="62"/>
  <c r="BY15" i="62"/>
  <c r="BY25" i="62"/>
  <c r="BC15" i="62"/>
  <c r="AM15" i="58"/>
  <c r="BW44" i="58"/>
  <c r="BW46" i="58" s="1"/>
  <c r="BW88" i="58" s="1"/>
  <c r="AL44" i="58"/>
  <c r="BE21" i="62"/>
  <c r="BQ21" i="62" s="1"/>
  <c r="BP21" i="62"/>
  <c r="BM22" i="57"/>
  <c r="BP22" i="57" s="1"/>
  <c r="BO22" i="57"/>
  <c r="BP22" i="1"/>
  <c r="BZ18" i="1"/>
  <c r="BL18" i="1"/>
  <c r="BM18" i="1" s="1"/>
  <c r="BN18" i="1" s="1"/>
  <c r="BZ19" i="1"/>
  <c r="BL19" i="1"/>
  <c r="BM19" i="1" s="1"/>
  <c r="BN19" i="1" s="1"/>
  <c r="BN22" i="1"/>
  <c r="BE21" i="1"/>
  <c r="BQ21" i="1" s="1"/>
  <c r="BC24" i="1"/>
  <c r="BY24" i="1"/>
  <c r="BY16" i="1"/>
  <c r="BC16" i="1"/>
  <c r="BD16" i="1" s="1"/>
  <c r="BZ24" i="1"/>
  <c r="BL24" i="1"/>
  <c r="BM24" i="1" s="1"/>
  <c r="BN24" i="1" s="1"/>
  <c r="BO21" i="1"/>
  <c r="BY19" i="1"/>
  <c r="BC19" i="1"/>
  <c r="BD19" i="1" s="1"/>
  <c r="BE19" i="1" s="1"/>
  <c r="BL20" i="1"/>
  <c r="BM20" i="1" s="1"/>
  <c r="BN20" i="1" s="1"/>
  <c r="BZ20" i="1"/>
  <c r="BC23" i="1"/>
  <c r="BD23" i="1" s="1"/>
  <c r="BE23" i="1" s="1"/>
  <c r="BY23" i="1"/>
  <c r="BG16" i="1"/>
  <c r="BO22" i="1"/>
  <c r="BY18" i="1"/>
  <c r="BC18" i="1"/>
  <c r="BD18" i="1" s="1"/>
  <c r="BE18" i="1" s="1"/>
  <c r="BL23" i="1"/>
  <c r="BM23" i="1" s="1"/>
  <c r="BN23" i="1" s="1"/>
  <c r="BZ23" i="1"/>
  <c r="BY17" i="1"/>
  <c r="BC17" i="1"/>
  <c r="BD17" i="1" s="1"/>
  <c r="BE17" i="1" s="1"/>
  <c r="BG17" i="1"/>
  <c r="BY20" i="1"/>
  <c r="BC20" i="1"/>
  <c r="BD20" i="1" s="1"/>
  <c r="BE20" i="1" s="1"/>
  <c r="BE22" i="1"/>
  <c r="BP21" i="1"/>
  <c r="AM18" i="1"/>
  <c r="BQ27" i="1"/>
  <c r="BY15" i="1"/>
  <c r="BC15" i="1"/>
  <c r="BY25" i="1"/>
  <c r="BW44" i="1"/>
  <c r="AM17" i="1"/>
  <c r="AU17" i="1"/>
  <c r="AU24" i="1"/>
  <c r="AU15" i="1"/>
  <c r="AU18" i="1"/>
  <c r="AU19" i="1"/>
  <c r="AV19" i="1" s="1"/>
  <c r="AU16" i="1"/>
  <c r="AU23" i="1"/>
  <c r="AU20" i="1"/>
  <c r="AB90" i="1"/>
  <c r="AB91" i="1"/>
  <c r="AK91" i="1" s="1"/>
  <c r="J88" i="1"/>
  <c r="I21" i="37" s="1"/>
  <c r="AT44" i="1"/>
  <c r="AM30" i="1"/>
  <c r="BQ30" i="1" s="1"/>
  <c r="AL44" i="1"/>
  <c r="AD44" i="1"/>
  <c r="AM36" i="1"/>
  <c r="BQ36" i="1" s="1"/>
  <c r="BU70" i="1"/>
  <c r="BU88" i="1" s="1"/>
  <c r="AV24" i="1"/>
  <c r="AV22" i="1"/>
  <c r="J94" i="1"/>
  <c r="J96" i="1" s="1"/>
  <c r="I23" i="37" s="1"/>
  <c r="S93" i="1"/>
  <c r="AB92" i="1"/>
  <c r="CA23" i="1" l="1"/>
  <c r="BN22" i="57"/>
  <c r="BQ22" i="57" s="1"/>
  <c r="AM44" i="57"/>
  <c r="CA20" i="1"/>
  <c r="BN22" i="58"/>
  <c r="BQ22" i="58" s="1"/>
  <c r="CA18" i="1"/>
  <c r="AB88" i="63"/>
  <c r="BN22" i="62"/>
  <c r="BQ22" i="62" s="1"/>
  <c r="AB98" i="62"/>
  <c r="AB98" i="59"/>
  <c r="AV44" i="59"/>
  <c r="BD17" i="60"/>
  <c r="BE17" i="60" s="1"/>
  <c r="BZ24" i="60"/>
  <c r="CA24" i="60" s="1"/>
  <c r="BL24" i="60"/>
  <c r="AU44" i="64"/>
  <c r="BZ23" i="64"/>
  <c r="CA23" i="64" s="1"/>
  <c r="BL23" i="64"/>
  <c r="BZ25" i="59"/>
  <c r="CA25" i="59" s="1"/>
  <c r="BZ15" i="59"/>
  <c r="CA15" i="59" s="1"/>
  <c r="BL15" i="59"/>
  <c r="AV24" i="56"/>
  <c r="BL19" i="57"/>
  <c r="BZ19" i="57"/>
  <c r="CA19" i="57" s="1"/>
  <c r="BZ24" i="57"/>
  <c r="CA24" i="57" s="1"/>
  <c r="BL24" i="57"/>
  <c r="BM24" i="57" s="1"/>
  <c r="BN24" i="57" s="1"/>
  <c r="BQ24" i="57" s="1"/>
  <c r="AK88" i="62"/>
  <c r="AK96" i="62"/>
  <c r="AK97" i="62" s="1"/>
  <c r="BW97" i="62" s="1"/>
  <c r="BW98" i="62" s="1"/>
  <c r="BZ25" i="61"/>
  <c r="CA25" i="61" s="1"/>
  <c r="BZ15" i="61"/>
  <c r="CA15" i="61" s="1"/>
  <c r="BL15" i="61"/>
  <c r="BO15" i="61" s="1"/>
  <c r="BL23" i="63"/>
  <c r="BO23" i="63" s="1"/>
  <c r="BZ23" i="63"/>
  <c r="CA23" i="63" s="1"/>
  <c r="BD24" i="63"/>
  <c r="S97" i="63"/>
  <c r="S98" i="63" s="1"/>
  <c r="BX44" i="64"/>
  <c r="BD15" i="62"/>
  <c r="BC44" i="62"/>
  <c r="BZ16" i="63"/>
  <c r="CA16" i="63" s="1"/>
  <c r="BL16" i="63"/>
  <c r="BM16" i="63" s="1"/>
  <c r="AV15" i="62"/>
  <c r="BX44" i="62"/>
  <c r="AU44" i="62"/>
  <c r="BZ18" i="64"/>
  <c r="CA18" i="64" s="1"/>
  <c r="BL18" i="64"/>
  <c r="BV88" i="1"/>
  <c r="AV15" i="58"/>
  <c r="AV44" i="58" s="1"/>
  <c r="AU44" i="58"/>
  <c r="BX44" i="58"/>
  <c r="BZ20" i="61"/>
  <c r="CA20" i="61" s="1"/>
  <c r="BL20" i="61"/>
  <c r="BM20" i="61" s="1"/>
  <c r="BN20" i="61" s="1"/>
  <c r="BV88" i="64"/>
  <c r="BT97" i="61"/>
  <c r="BZ20" i="57"/>
  <c r="CA20" i="57" s="1"/>
  <c r="BL20" i="57"/>
  <c r="BO20" i="57" s="1"/>
  <c r="AV18" i="64"/>
  <c r="AV44" i="64" s="1"/>
  <c r="AV23" i="56"/>
  <c r="AV44" i="56" s="1"/>
  <c r="BD24" i="62"/>
  <c r="BE24" i="62" s="1"/>
  <c r="AV44" i="57"/>
  <c r="BZ17" i="59"/>
  <c r="CA17" i="59" s="1"/>
  <c r="BL17" i="59"/>
  <c r="BT97" i="59"/>
  <c r="BD15" i="61"/>
  <c r="BC44" i="61"/>
  <c r="BL18" i="57"/>
  <c r="BO18" i="57" s="1"/>
  <c r="BZ18" i="57"/>
  <c r="CA18" i="57" s="1"/>
  <c r="AM44" i="58"/>
  <c r="BZ17" i="60"/>
  <c r="CA17" i="60" s="1"/>
  <c r="BL17" i="60"/>
  <c r="BD16" i="60"/>
  <c r="BE16" i="60" s="1"/>
  <c r="AB88" i="61"/>
  <c r="AB96" i="61"/>
  <c r="AV20" i="62"/>
  <c r="BZ24" i="63"/>
  <c r="CA24" i="63" s="1"/>
  <c r="BL24" i="63"/>
  <c r="BM24" i="63" s="1"/>
  <c r="BN24" i="63" s="1"/>
  <c r="J98" i="62"/>
  <c r="BT97" i="62"/>
  <c r="BZ17" i="56"/>
  <c r="CA17" i="56" s="1"/>
  <c r="BL17" i="56"/>
  <c r="BO17" i="56" s="1"/>
  <c r="BL18" i="60"/>
  <c r="BO18" i="60" s="1"/>
  <c r="BZ18" i="60"/>
  <c r="CA18" i="60" s="1"/>
  <c r="S97" i="56"/>
  <c r="AV15" i="63"/>
  <c r="BX44" i="63"/>
  <c r="AU44" i="63"/>
  <c r="BD24" i="59"/>
  <c r="BE24" i="59" s="1"/>
  <c r="AK88" i="63"/>
  <c r="AK96" i="63"/>
  <c r="AK97" i="63" s="1"/>
  <c r="BW97" i="63" s="1"/>
  <c r="BW98" i="63" s="1"/>
  <c r="BN21" i="58"/>
  <c r="BQ21" i="58" s="1"/>
  <c r="BD16" i="61"/>
  <c r="BE16" i="61" s="1"/>
  <c r="BD19" i="56"/>
  <c r="BE19" i="56" s="1"/>
  <c r="BD15" i="57"/>
  <c r="BC44" i="57"/>
  <c r="J98" i="59"/>
  <c r="BD18" i="57"/>
  <c r="BE18" i="57" s="1"/>
  <c r="BX44" i="57"/>
  <c r="AU44" i="57"/>
  <c r="BE20" i="59"/>
  <c r="AV15" i="60"/>
  <c r="AV44" i="60" s="1"/>
  <c r="AU44" i="60"/>
  <c r="BX44" i="60"/>
  <c r="BX46" i="60" s="1"/>
  <c r="BX88" i="60" s="1"/>
  <c r="AB88" i="60"/>
  <c r="AB96" i="60"/>
  <c r="BD16" i="62"/>
  <c r="BE16" i="62" s="1"/>
  <c r="BD20" i="64"/>
  <c r="BE20" i="64" s="1"/>
  <c r="AB98" i="57"/>
  <c r="BD15" i="56"/>
  <c r="BE15" i="56"/>
  <c r="BC44" i="56"/>
  <c r="BD18" i="63"/>
  <c r="BV98" i="58"/>
  <c r="BL17" i="62"/>
  <c r="BZ17" i="62"/>
  <c r="CA17" i="62" s="1"/>
  <c r="AV23" i="62"/>
  <c r="BD23" i="57"/>
  <c r="BZ16" i="61"/>
  <c r="CA16" i="61" s="1"/>
  <c r="BL16" i="61"/>
  <c r="BL19" i="56"/>
  <c r="BZ19" i="56"/>
  <c r="CA19" i="56" s="1"/>
  <c r="BZ25" i="57"/>
  <c r="CA25" i="57" s="1"/>
  <c r="BL15" i="57"/>
  <c r="BZ15" i="57"/>
  <c r="CA15" i="57" s="1"/>
  <c r="AB98" i="64"/>
  <c r="BL18" i="62"/>
  <c r="BZ18" i="62"/>
  <c r="CA18" i="62" s="1"/>
  <c r="BZ23" i="62"/>
  <c r="CA23" i="62" s="1"/>
  <c r="BL23" i="62"/>
  <c r="S97" i="57"/>
  <c r="S98" i="57" s="1"/>
  <c r="AK88" i="56"/>
  <c r="AK96" i="56"/>
  <c r="AK97" i="56" s="1"/>
  <c r="BW97" i="56" s="1"/>
  <c r="BZ24" i="59"/>
  <c r="CA24" i="59" s="1"/>
  <c r="BL24" i="59"/>
  <c r="BO24" i="59" s="1"/>
  <c r="BL23" i="61"/>
  <c r="BM23" i="61" s="1"/>
  <c r="BN23" i="61" s="1"/>
  <c r="BZ23" i="61"/>
  <c r="CA23" i="61" s="1"/>
  <c r="BE20" i="58"/>
  <c r="BL17" i="63"/>
  <c r="BM17" i="63" s="1"/>
  <c r="BN17" i="63" s="1"/>
  <c r="BQ17" i="63" s="1"/>
  <c r="BZ17" i="63"/>
  <c r="CA17" i="63" s="1"/>
  <c r="BZ16" i="62"/>
  <c r="CA16" i="62" s="1"/>
  <c r="BL16" i="62"/>
  <c r="BO16" i="62" s="1"/>
  <c r="BL23" i="60"/>
  <c r="BM23" i="60" s="1"/>
  <c r="BN23" i="60" s="1"/>
  <c r="BQ23" i="60" s="1"/>
  <c r="BZ23" i="60"/>
  <c r="CA23" i="60" s="1"/>
  <c r="BL20" i="64"/>
  <c r="BM20" i="64" s="1"/>
  <c r="BN20" i="64" s="1"/>
  <c r="BZ20" i="64"/>
  <c r="CA20" i="64" s="1"/>
  <c r="BD23" i="63"/>
  <c r="BL17" i="61"/>
  <c r="BM17" i="61" s="1"/>
  <c r="BN17" i="61" s="1"/>
  <c r="BZ17" i="61"/>
  <c r="CA17" i="61" s="1"/>
  <c r="CA19" i="1"/>
  <c r="BD24" i="56"/>
  <c r="BE24" i="56" s="1"/>
  <c r="BL20" i="59"/>
  <c r="BM20" i="59" s="1"/>
  <c r="BN20" i="59" s="1"/>
  <c r="BZ20" i="59"/>
  <c r="CA20" i="59" s="1"/>
  <c r="BZ18" i="59"/>
  <c r="CA18" i="59" s="1"/>
  <c r="BL18" i="59"/>
  <c r="BM18" i="59" s="1"/>
  <c r="BN18" i="59" s="1"/>
  <c r="BQ18" i="59" s="1"/>
  <c r="BZ25" i="56"/>
  <c r="CA25" i="56" s="1"/>
  <c r="BL15" i="56"/>
  <c r="BO15" i="56" s="1"/>
  <c r="BZ15" i="56"/>
  <c r="CA15" i="56" s="1"/>
  <c r="AB98" i="58"/>
  <c r="BD15" i="58"/>
  <c r="BE15" i="58" s="1"/>
  <c r="BC44" i="58"/>
  <c r="AD13" i="37"/>
  <c r="BZ24" i="56"/>
  <c r="CA24" i="56" s="1"/>
  <c r="BL24" i="56"/>
  <c r="BZ23" i="56"/>
  <c r="CA23" i="56" s="1"/>
  <c r="BL23" i="56"/>
  <c r="J98" i="60"/>
  <c r="BT97" i="60"/>
  <c r="BD16" i="56"/>
  <c r="BE16" i="56" s="1"/>
  <c r="BZ18" i="63"/>
  <c r="CA18" i="63" s="1"/>
  <c r="BL18" i="63"/>
  <c r="BO18" i="63" s="1"/>
  <c r="BV88" i="62"/>
  <c r="BD15" i="63"/>
  <c r="BC44" i="63"/>
  <c r="BL23" i="57"/>
  <c r="BM23" i="57" s="1"/>
  <c r="BN23" i="57" s="1"/>
  <c r="BZ23" i="57"/>
  <c r="CA23" i="57" s="1"/>
  <c r="BL16" i="57"/>
  <c r="BZ16" i="57"/>
  <c r="CA16" i="57" s="1"/>
  <c r="BT98" i="56"/>
  <c r="BD16" i="58"/>
  <c r="BE16" i="58" s="1"/>
  <c r="BW46" i="56"/>
  <c r="BD15" i="59"/>
  <c r="BE15" i="59" s="1"/>
  <c r="BC44" i="59"/>
  <c r="BZ19" i="59"/>
  <c r="CA19" i="59" s="1"/>
  <c r="BL19" i="59"/>
  <c r="BO19" i="59" s="1"/>
  <c r="BZ25" i="62"/>
  <c r="CA25" i="62" s="1"/>
  <c r="BL15" i="62"/>
  <c r="BZ15" i="62"/>
  <c r="CA15" i="62" s="1"/>
  <c r="BL16" i="60"/>
  <c r="BZ16" i="60"/>
  <c r="CA16" i="60" s="1"/>
  <c r="BL20" i="58"/>
  <c r="BZ20" i="58"/>
  <c r="CA20" i="58" s="1"/>
  <c r="BZ20" i="63"/>
  <c r="CA20" i="63" s="1"/>
  <c r="BL20" i="63"/>
  <c r="BM20" i="63" s="1"/>
  <c r="BN20" i="63" s="1"/>
  <c r="AK96" i="61"/>
  <c r="AK97" i="61" s="1"/>
  <c r="AK88" i="61"/>
  <c r="BD24" i="58"/>
  <c r="BD17" i="57"/>
  <c r="BE17" i="57" s="1"/>
  <c r="BD20" i="56"/>
  <c r="AL13" i="37"/>
  <c r="BD15" i="60"/>
  <c r="BC44" i="60"/>
  <c r="AU44" i="59"/>
  <c r="BX44" i="59"/>
  <c r="BD17" i="58"/>
  <c r="BE17" i="58" s="1"/>
  <c r="BZ25" i="63"/>
  <c r="CA25" i="63" s="1"/>
  <c r="BL15" i="63"/>
  <c r="BZ15" i="63"/>
  <c r="CA15" i="63" s="1"/>
  <c r="BX44" i="61"/>
  <c r="BX46" i="61" s="1"/>
  <c r="BX88" i="61" s="1"/>
  <c r="AU44" i="61"/>
  <c r="BN21" i="60"/>
  <c r="BQ21" i="60" s="1"/>
  <c r="BP21" i="60"/>
  <c r="AK88" i="64"/>
  <c r="AK96" i="64"/>
  <c r="BL24" i="58"/>
  <c r="BO24" i="58" s="1"/>
  <c r="BZ24" i="58"/>
  <c r="CA24" i="58" s="1"/>
  <c r="BZ17" i="57"/>
  <c r="CA17" i="57" s="1"/>
  <c r="BL17" i="57"/>
  <c r="BZ16" i="58"/>
  <c r="CA16" i="58" s="1"/>
  <c r="BL16" i="58"/>
  <c r="BD15" i="64"/>
  <c r="BE15" i="64" s="1"/>
  <c r="BC44" i="64"/>
  <c r="BE19" i="61"/>
  <c r="BD20" i="60"/>
  <c r="BE20" i="60" s="1"/>
  <c r="BV88" i="63"/>
  <c r="BV98" i="63" s="1"/>
  <c r="BL17" i="58"/>
  <c r="BM17" i="58" s="1"/>
  <c r="BN17" i="58" s="1"/>
  <c r="BZ17" i="58"/>
  <c r="CA17" i="58" s="1"/>
  <c r="BZ19" i="58"/>
  <c r="CA19" i="58" s="1"/>
  <c r="BL19" i="58"/>
  <c r="BZ25" i="64"/>
  <c r="CA25" i="64" s="1"/>
  <c r="BZ15" i="64"/>
  <c r="CA15" i="64" s="1"/>
  <c r="BL15" i="64"/>
  <c r="BE23" i="59"/>
  <c r="BZ20" i="56"/>
  <c r="CA20" i="56" s="1"/>
  <c r="BL20" i="56"/>
  <c r="BM20" i="56" s="1"/>
  <c r="BN20" i="56" s="1"/>
  <c r="BZ18" i="56"/>
  <c r="CA18" i="56" s="1"/>
  <c r="BL18" i="56"/>
  <c r="BD19" i="59"/>
  <c r="BE19" i="59" s="1"/>
  <c r="BZ19" i="62"/>
  <c r="CA19" i="62" s="1"/>
  <c r="BL19" i="62"/>
  <c r="AB98" i="56"/>
  <c r="BZ24" i="62"/>
  <c r="CA24" i="62" s="1"/>
  <c r="BL24" i="62"/>
  <c r="AK88" i="57"/>
  <c r="AK96" i="57"/>
  <c r="AK97" i="57" s="1"/>
  <c r="BW97" i="57" s="1"/>
  <c r="BW98" i="57" s="1"/>
  <c r="BZ19" i="64"/>
  <c r="CA19" i="64" s="1"/>
  <c r="BL19" i="64"/>
  <c r="BO19" i="64" s="1"/>
  <c r="BZ16" i="56"/>
  <c r="CA16" i="56" s="1"/>
  <c r="BL16" i="56"/>
  <c r="BL15" i="58"/>
  <c r="BM15" i="58" s="1"/>
  <c r="BZ15" i="58"/>
  <c r="CA15" i="58" s="1"/>
  <c r="BZ16" i="59"/>
  <c r="CA16" i="59" s="1"/>
  <c r="BL16" i="59"/>
  <c r="BL18" i="61"/>
  <c r="BZ18" i="61"/>
  <c r="CA18" i="61" s="1"/>
  <c r="AS13" i="37"/>
  <c r="BL19" i="61"/>
  <c r="BM19" i="61" s="1"/>
  <c r="BN19" i="61" s="1"/>
  <c r="BZ19" i="61"/>
  <c r="CA19" i="61" s="1"/>
  <c r="BD23" i="58"/>
  <c r="BW88" i="60"/>
  <c r="BL23" i="58"/>
  <c r="BO23" i="58" s="1"/>
  <c r="BZ23" i="58"/>
  <c r="CA23" i="58" s="1"/>
  <c r="BD16" i="64"/>
  <c r="AK88" i="60"/>
  <c r="AK96" i="60"/>
  <c r="AK97" i="60" s="1"/>
  <c r="BW97" i="60" s="1"/>
  <c r="BZ25" i="60"/>
  <c r="CA25" i="60" s="1"/>
  <c r="BL15" i="60"/>
  <c r="BZ15" i="60"/>
  <c r="CA15" i="60" s="1"/>
  <c r="BD19" i="63"/>
  <c r="BE19" i="63" s="1"/>
  <c r="BD19" i="60"/>
  <c r="BE19" i="60" s="1"/>
  <c r="BZ20" i="60"/>
  <c r="CA20" i="60" s="1"/>
  <c r="BL20" i="60"/>
  <c r="BL20" i="62"/>
  <c r="BZ20" i="62"/>
  <c r="CA20" i="62" s="1"/>
  <c r="BL24" i="61"/>
  <c r="BM24" i="61" s="1"/>
  <c r="BN24" i="61" s="1"/>
  <c r="BQ24" i="61" s="1"/>
  <c r="BZ24" i="61"/>
  <c r="CA24" i="61" s="1"/>
  <c r="BN22" i="63"/>
  <c r="BQ22" i="63" s="1"/>
  <c r="AV20" i="63"/>
  <c r="AV23" i="61"/>
  <c r="BZ23" i="59"/>
  <c r="CA23" i="59" s="1"/>
  <c r="BL23" i="59"/>
  <c r="AB98" i="63"/>
  <c r="BV88" i="57"/>
  <c r="BV98" i="57" s="1"/>
  <c r="BZ16" i="64"/>
  <c r="CA16" i="64" s="1"/>
  <c r="BL16" i="64"/>
  <c r="BM16" i="64" s="1"/>
  <c r="BN16" i="64" s="1"/>
  <c r="BL19" i="63"/>
  <c r="BZ19" i="63"/>
  <c r="CA19" i="63" s="1"/>
  <c r="BZ19" i="60"/>
  <c r="CA19" i="60" s="1"/>
  <c r="BL19" i="60"/>
  <c r="AU44" i="56"/>
  <c r="BX44" i="56"/>
  <c r="BX46" i="56" s="1"/>
  <c r="BX88" i="56" s="1"/>
  <c r="BZ17" i="64"/>
  <c r="CA17" i="64" s="1"/>
  <c r="BL17" i="64"/>
  <c r="BZ24" i="64"/>
  <c r="CA24" i="64" s="1"/>
  <c r="BL24" i="64"/>
  <c r="J98" i="58"/>
  <c r="BT97" i="58"/>
  <c r="BZ25" i="58"/>
  <c r="CA25" i="58" s="1"/>
  <c r="BL18" i="58"/>
  <c r="BO18" i="58" s="1"/>
  <c r="BZ18" i="58"/>
  <c r="CA18" i="58" s="1"/>
  <c r="BP22" i="60"/>
  <c r="BV88" i="61"/>
  <c r="BN22" i="59"/>
  <c r="BQ22" i="59" s="1"/>
  <c r="BD17" i="61"/>
  <c r="AV20" i="61"/>
  <c r="AK88" i="59"/>
  <c r="AK96" i="59"/>
  <c r="BO24" i="1"/>
  <c r="BE16" i="1"/>
  <c r="BP23" i="1"/>
  <c r="BP18" i="1"/>
  <c r="CA24" i="1"/>
  <c r="BO19" i="1"/>
  <c r="BQ22" i="1"/>
  <c r="BQ19" i="1"/>
  <c r="BO18" i="1"/>
  <c r="BZ15" i="1"/>
  <c r="BZ25" i="1"/>
  <c r="CA25" i="1" s="1"/>
  <c r="BL15" i="1"/>
  <c r="BC44" i="1"/>
  <c r="BO20" i="1"/>
  <c r="BD24" i="1"/>
  <c r="BP24" i="1" s="1"/>
  <c r="BP20" i="1"/>
  <c r="BP19" i="1"/>
  <c r="AV16" i="1"/>
  <c r="BZ16" i="1"/>
  <c r="CA16" i="1" s="1"/>
  <c r="BL16" i="1"/>
  <c r="BM16" i="1" s="1"/>
  <c r="BN16" i="1" s="1"/>
  <c r="BO23" i="1"/>
  <c r="BD15" i="1"/>
  <c r="BZ17" i="1"/>
  <c r="CA17" i="1" s="1"/>
  <c r="BL17" i="1"/>
  <c r="BM17" i="1" s="1"/>
  <c r="BN17" i="1" s="1"/>
  <c r="BX44" i="1"/>
  <c r="AV18" i="1"/>
  <c r="BQ18" i="1" s="1"/>
  <c r="BW46" i="1"/>
  <c r="BW88" i="1" s="1"/>
  <c r="AV15" i="1"/>
  <c r="AK92" i="1"/>
  <c r="AT92" i="1" s="1"/>
  <c r="BP92" i="1" s="1"/>
  <c r="AK90" i="1"/>
  <c r="AT90" i="1" s="1"/>
  <c r="BP90" i="1" s="1"/>
  <c r="AB93" i="1"/>
  <c r="AV23" i="1"/>
  <c r="BQ23" i="1" s="1"/>
  <c r="AB88" i="1"/>
  <c r="AV20" i="1"/>
  <c r="BQ20" i="1" s="1"/>
  <c r="AV28" i="1"/>
  <c r="BQ28" i="1" s="1"/>
  <c r="AV17" i="1"/>
  <c r="AU44" i="1"/>
  <c r="AM44" i="1"/>
  <c r="S89" i="1"/>
  <c r="J97" i="1"/>
  <c r="S86" i="1"/>
  <c r="BP86" i="1" s="1"/>
  <c r="AT91" i="1"/>
  <c r="BP91" i="1" s="1"/>
  <c r="BW98" i="60" l="1"/>
  <c r="BO17" i="61"/>
  <c r="BO17" i="58"/>
  <c r="BO24" i="57"/>
  <c r="BQ19" i="61"/>
  <c r="BP24" i="57"/>
  <c r="BP23" i="61"/>
  <c r="BQ23" i="61"/>
  <c r="BQ17" i="58"/>
  <c r="AV44" i="62"/>
  <c r="AT96" i="62" s="1"/>
  <c r="AT97" i="62" s="1"/>
  <c r="BO23" i="61"/>
  <c r="BP18" i="59"/>
  <c r="BO24" i="63"/>
  <c r="BP20" i="63"/>
  <c r="BO19" i="61"/>
  <c r="BP17" i="61"/>
  <c r="BO17" i="63"/>
  <c r="BQ20" i="63"/>
  <c r="BO20" i="63"/>
  <c r="BO20" i="56"/>
  <c r="BQ20" i="64"/>
  <c r="BE44" i="59"/>
  <c r="BC96" i="59" s="1"/>
  <c r="BC97" i="59" s="1"/>
  <c r="BY97" i="59" s="1"/>
  <c r="AK98" i="63"/>
  <c r="AA21" i="37"/>
  <c r="AM13" i="37"/>
  <c r="AK98" i="57"/>
  <c r="AT88" i="62"/>
  <c r="AT96" i="64"/>
  <c r="AT97" i="64" s="1"/>
  <c r="BX97" i="64" s="1"/>
  <c r="AT88" i="64"/>
  <c r="BP16" i="64"/>
  <c r="BE24" i="58"/>
  <c r="BT98" i="58"/>
  <c r="BM17" i="62"/>
  <c r="BP17" i="62" s="1"/>
  <c r="BO17" i="62"/>
  <c r="BM20" i="62"/>
  <c r="BP20" i="62" s="1"/>
  <c r="BN15" i="58"/>
  <c r="BQ15" i="58" s="1"/>
  <c r="AK98" i="61"/>
  <c r="BW97" i="61"/>
  <c r="BW98" i="61" s="1"/>
  <c r="BM17" i="60"/>
  <c r="BP17" i="60" s="1"/>
  <c r="BL44" i="64"/>
  <c r="BO44" i="64" s="1"/>
  <c r="BM23" i="64"/>
  <c r="BN23" i="64" s="1"/>
  <c r="BQ23" i="64" s="1"/>
  <c r="BO23" i="64"/>
  <c r="BM24" i="64"/>
  <c r="BO24" i="64"/>
  <c r="BM20" i="60"/>
  <c r="BP20" i="60" s="1"/>
  <c r="BM16" i="56"/>
  <c r="BP16" i="56" s="1"/>
  <c r="BO16" i="56"/>
  <c r="BY44" i="64"/>
  <c r="BY46" i="64" s="1"/>
  <c r="BY88" i="64" s="1"/>
  <c r="BD44" i="64"/>
  <c r="CA44" i="56"/>
  <c r="BV98" i="62"/>
  <c r="BO15" i="58"/>
  <c r="BP17" i="63"/>
  <c r="CA44" i="58"/>
  <c r="BX46" i="58"/>
  <c r="BE15" i="62"/>
  <c r="BE44" i="62" s="1"/>
  <c r="BY44" i="62"/>
  <c r="BY46" i="62" s="1"/>
  <c r="BY88" i="62" s="1"/>
  <c r="BD44" i="62"/>
  <c r="AK98" i="62"/>
  <c r="BM24" i="56"/>
  <c r="BN24" i="56" s="1"/>
  <c r="BQ24" i="56" s="1"/>
  <c r="BO24" i="56"/>
  <c r="BO15" i="59"/>
  <c r="BM15" i="59"/>
  <c r="BP15" i="59" s="1"/>
  <c r="BL44" i="59"/>
  <c r="BO44" i="59" s="1"/>
  <c r="BM15" i="63"/>
  <c r="BP15" i="63" s="1"/>
  <c r="BL44" i="63"/>
  <c r="BO44" i="63" s="1"/>
  <c r="BO15" i="63"/>
  <c r="BY44" i="59"/>
  <c r="BY46" i="59" s="1"/>
  <c r="BY88" i="59" s="1"/>
  <c r="BD44" i="59"/>
  <c r="BT98" i="62"/>
  <c r="BB13" i="37"/>
  <c r="BP20" i="61"/>
  <c r="BM23" i="58"/>
  <c r="BN23" i="58" s="1"/>
  <c r="BQ20" i="61"/>
  <c r="BO20" i="61"/>
  <c r="BO19" i="58"/>
  <c r="BM19" i="58"/>
  <c r="BO16" i="58"/>
  <c r="BM16" i="58"/>
  <c r="BN16" i="58" s="1"/>
  <c r="BQ16" i="58" s="1"/>
  <c r="BW88" i="56"/>
  <c r="BM18" i="63"/>
  <c r="BN18" i="63" s="1"/>
  <c r="BE18" i="63"/>
  <c r="AB97" i="60"/>
  <c r="AK88" i="58"/>
  <c r="AK96" i="58"/>
  <c r="BO18" i="59"/>
  <c r="BO17" i="64"/>
  <c r="BM17" i="64"/>
  <c r="BO23" i="59"/>
  <c r="BM23" i="59"/>
  <c r="BO20" i="59"/>
  <c r="BM24" i="59"/>
  <c r="BP24" i="59" s="1"/>
  <c r="BM15" i="57"/>
  <c r="BN15" i="57" s="1"/>
  <c r="BL44" i="57"/>
  <c r="BO44" i="57" s="1"/>
  <c r="BO15" i="57"/>
  <c r="BE15" i="57"/>
  <c r="BD44" i="57"/>
  <c r="BY44" i="57"/>
  <c r="BY46" i="57" s="1"/>
  <c r="BY88" i="57" s="1"/>
  <c r="BX46" i="63"/>
  <c r="CA44" i="63"/>
  <c r="AT88" i="58"/>
  <c r="AT96" i="58"/>
  <c r="AT97" i="58" s="1"/>
  <c r="BX97" i="58" s="1"/>
  <c r="BX46" i="64"/>
  <c r="CA44" i="64"/>
  <c r="BM18" i="56"/>
  <c r="BP18" i="56" s="1"/>
  <c r="BO18" i="56"/>
  <c r="BM17" i="57"/>
  <c r="BP17" i="57" s="1"/>
  <c r="BO17" i="57"/>
  <c r="BX46" i="59"/>
  <c r="CA44" i="59"/>
  <c r="BD44" i="58"/>
  <c r="BY44" i="58"/>
  <c r="BY46" i="58" s="1"/>
  <c r="BY88" i="58" s="1"/>
  <c r="BP15" i="58"/>
  <c r="AV44" i="63"/>
  <c r="BM24" i="60"/>
  <c r="BP24" i="60" s="1"/>
  <c r="BO24" i="60"/>
  <c r="BM20" i="58"/>
  <c r="BP20" i="58" s="1"/>
  <c r="BO20" i="58"/>
  <c r="BT97" i="1"/>
  <c r="BT98" i="1" s="1"/>
  <c r="I24" i="37"/>
  <c r="BE17" i="61"/>
  <c r="BQ17" i="61" s="1"/>
  <c r="CA44" i="61"/>
  <c r="AV44" i="61"/>
  <c r="BE23" i="63"/>
  <c r="BP23" i="60"/>
  <c r="BO23" i="60"/>
  <c r="BO20" i="62"/>
  <c r="BU97" i="63"/>
  <c r="CA44" i="1"/>
  <c r="BX46" i="1"/>
  <c r="BM19" i="64"/>
  <c r="BP19" i="64" s="1"/>
  <c r="BV98" i="64"/>
  <c r="AK98" i="56"/>
  <c r="BD44" i="56"/>
  <c r="BY44" i="56"/>
  <c r="BY46" i="56" s="1"/>
  <c r="BY88" i="56" s="1"/>
  <c r="BU97" i="56"/>
  <c r="BM18" i="57"/>
  <c r="BP18" i="57" s="1"/>
  <c r="BO17" i="60"/>
  <c r="AT88" i="57"/>
  <c r="AT96" i="57"/>
  <c r="AT97" i="57" s="1"/>
  <c r="BM24" i="58"/>
  <c r="BP24" i="58" s="1"/>
  <c r="BE15" i="60"/>
  <c r="BD44" i="60"/>
  <c r="BY44" i="60"/>
  <c r="BY46" i="60" s="1"/>
  <c r="BM16" i="57"/>
  <c r="BP16" i="57" s="1"/>
  <c r="BO16" i="57"/>
  <c r="BT98" i="60"/>
  <c r="BM19" i="56"/>
  <c r="BP19" i="56" s="1"/>
  <c r="BO19" i="56"/>
  <c r="AT96" i="60"/>
  <c r="AT97" i="60" s="1"/>
  <c r="BX97" i="60" s="1"/>
  <c r="BX98" i="60" s="1"/>
  <c r="AT88" i="60"/>
  <c r="BO24" i="61"/>
  <c r="BM18" i="64"/>
  <c r="BO18" i="64"/>
  <c r="BP17" i="58"/>
  <c r="BM16" i="59"/>
  <c r="BP16" i="59" s="1"/>
  <c r="BN16" i="59"/>
  <c r="BQ16" i="59" s="1"/>
  <c r="BM18" i="62"/>
  <c r="BP18" i="62" s="1"/>
  <c r="BO18" i="62"/>
  <c r="BM19" i="62"/>
  <c r="BP19" i="62" s="1"/>
  <c r="BO19" i="62"/>
  <c r="BN16" i="63"/>
  <c r="BQ16" i="63" s="1"/>
  <c r="BP16" i="63"/>
  <c r="BE15" i="63"/>
  <c r="BD44" i="63"/>
  <c r="BY44" i="63"/>
  <c r="BY46" i="63" s="1"/>
  <c r="BY88" i="63" s="1"/>
  <c r="CA15" i="1"/>
  <c r="BE23" i="58"/>
  <c r="AU13" i="37"/>
  <c r="BO15" i="60"/>
  <c r="BL44" i="60"/>
  <c r="BO44" i="60" s="1"/>
  <c r="BM15" i="60"/>
  <c r="BP15" i="60" s="1"/>
  <c r="AK97" i="64"/>
  <c r="BM16" i="60"/>
  <c r="BN16" i="60" s="1"/>
  <c r="BQ16" i="60" s="1"/>
  <c r="BO16" i="60"/>
  <c r="BM15" i="56"/>
  <c r="BL44" i="56"/>
  <c r="BO44" i="56" s="1"/>
  <c r="BU97" i="57"/>
  <c r="BO16" i="61"/>
  <c r="BM16" i="61"/>
  <c r="BP16" i="61" s="1"/>
  <c r="BO16" i="63"/>
  <c r="BP20" i="59"/>
  <c r="BM20" i="57"/>
  <c r="BP20" i="57" s="1"/>
  <c r="BP24" i="63"/>
  <c r="BM19" i="57"/>
  <c r="BP19" i="57" s="1"/>
  <c r="BO19" i="57"/>
  <c r="BQ20" i="59"/>
  <c r="BO16" i="59"/>
  <c r="CA44" i="60"/>
  <c r="BE24" i="63"/>
  <c r="BQ24" i="63" s="1"/>
  <c r="BO16" i="64"/>
  <c r="BO24" i="62"/>
  <c r="BM24" i="62"/>
  <c r="BN24" i="62" s="1"/>
  <c r="BQ24" i="62" s="1"/>
  <c r="BO15" i="64"/>
  <c r="BM15" i="64"/>
  <c r="BE20" i="56"/>
  <c r="BQ20" i="56" s="1"/>
  <c r="BP20" i="56"/>
  <c r="BM15" i="62"/>
  <c r="BN15" i="62" s="1"/>
  <c r="BL44" i="62"/>
  <c r="BO44" i="62" s="1"/>
  <c r="BO15" i="62"/>
  <c r="BM23" i="62"/>
  <c r="BO23" i="62"/>
  <c r="BO23" i="57"/>
  <c r="BP20" i="64"/>
  <c r="BE15" i="61"/>
  <c r="BD44" i="61"/>
  <c r="BY44" i="61"/>
  <c r="BY46" i="61" s="1"/>
  <c r="BY88" i="61" s="1"/>
  <c r="S98" i="56"/>
  <c r="AK97" i="59"/>
  <c r="AK98" i="59" s="1"/>
  <c r="BM23" i="56"/>
  <c r="BO23" i="56"/>
  <c r="BM16" i="62"/>
  <c r="BP16" i="62" s="1"/>
  <c r="BE23" i="57"/>
  <c r="BQ23" i="57" s="1"/>
  <c r="BP23" i="57"/>
  <c r="BO20" i="64"/>
  <c r="BM18" i="60"/>
  <c r="BP18" i="60" s="1"/>
  <c r="AB97" i="61"/>
  <c r="BT98" i="61"/>
  <c r="BX46" i="62"/>
  <c r="CA44" i="62"/>
  <c r="BM23" i="63"/>
  <c r="BN23" i="63" s="1"/>
  <c r="AT96" i="59"/>
  <c r="AT97" i="59" s="1"/>
  <c r="BX97" i="59" s="1"/>
  <c r="AT88" i="59"/>
  <c r="BO17" i="59"/>
  <c r="BM17" i="59"/>
  <c r="BP17" i="59" s="1"/>
  <c r="AT96" i="56"/>
  <c r="AT97" i="56" s="1"/>
  <c r="BX97" i="56" s="1"/>
  <c r="BX98" i="56" s="1"/>
  <c r="AT88" i="56"/>
  <c r="BP24" i="61"/>
  <c r="BO19" i="60"/>
  <c r="BM19" i="60"/>
  <c r="BP19" i="60" s="1"/>
  <c r="AK98" i="60"/>
  <c r="BL44" i="58"/>
  <c r="BO44" i="58" s="1"/>
  <c r="BM18" i="58"/>
  <c r="BP18" i="58" s="1"/>
  <c r="BO19" i="63"/>
  <c r="BM19" i="63"/>
  <c r="BN19" i="63" s="1"/>
  <c r="BQ19" i="63" s="1"/>
  <c r="BE16" i="64"/>
  <c r="BQ16" i="64" s="1"/>
  <c r="BM18" i="61"/>
  <c r="BP18" i="61" s="1"/>
  <c r="BO18" i="61"/>
  <c r="BP19" i="61"/>
  <c r="BM19" i="59"/>
  <c r="BP19" i="59" s="1"/>
  <c r="BX46" i="57"/>
  <c r="CA44" i="57"/>
  <c r="BM17" i="56"/>
  <c r="BP17" i="56" s="1"/>
  <c r="BT98" i="59"/>
  <c r="BM15" i="61"/>
  <c r="BL44" i="61"/>
  <c r="BO44" i="61" s="1"/>
  <c r="BO20" i="60"/>
  <c r="BY44" i="1"/>
  <c r="BY46" i="1" s="1"/>
  <c r="BY88" i="1" s="1"/>
  <c r="BO16" i="1"/>
  <c r="BC90" i="1"/>
  <c r="BL90" i="1" s="1"/>
  <c r="BL44" i="1"/>
  <c r="BP16" i="1"/>
  <c r="BQ16" i="1"/>
  <c r="BD44" i="1"/>
  <c r="BM15" i="1"/>
  <c r="BQ17" i="1"/>
  <c r="BO17" i="1"/>
  <c r="BP17" i="1"/>
  <c r="BE24" i="1"/>
  <c r="BQ24" i="1" s="1"/>
  <c r="BO15" i="1"/>
  <c r="BE15" i="1"/>
  <c r="AK93" i="1"/>
  <c r="AT93" i="1" s="1"/>
  <c r="BP93" i="1" s="1"/>
  <c r="S94" i="1"/>
  <c r="S96" i="1" s="1"/>
  <c r="R23" i="37" s="1"/>
  <c r="BC92" i="1"/>
  <c r="BL92" i="1" s="1"/>
  <c r="BC91" i="1"/>
  <c r="BL91" i="1" s="1"/>
  <c r="S88" i="1"/>
  <c r="R21" i="37" s="1"/>
  <c r="AK88" i="1"/>
  <c r="AV44" i="1"/>
  <c r="J98" i="1"/>
  <c r="I25" i="37" s="1"/>
  <c r="AB89" i="1"/>
  <c r="BN18" i="57" l="1"/>
  <c r="BQ18" i="57" s="1"/>
  <c r="BN24" i="58"/>
  <c r="AJ21" i="37"/>
  <c r="BN19" i="64"/>
  <c r="BQ19" i="64" s="1"/>
  <c r="BN18" i="60"/>
  <c r="BQ18" i="60" s="1"/>
  <c r="BN19" i="57"/>
  <c r="BQ19" i="57" s="1"/>
  <c r="BN16" i="62"/>
  <c r="BQ16" i="62" s="1"/>
  <c r="AT98" i="62"/>
  <c r="BP19" i="63"/>
  <c r="BN15" i="60"/>
  <c r="BP23" i="58"/>
  <c r="BN17" i="56"/>
  <c r="BQ17" i="56" s="1"/>
  <c r="BP23" i="63"/>
  <c r="BN18" i="56"/>
  <c r="BQ18" i="56" s="1"/>
  <c r="BP18" i="63"/>
  <c r="BE44" i="1"/>
  <c r="BC88" i="1" s="1"/>
  <c r="BN19" i="62"/>
  <c r="BQ19" i="62" s="1"/>
  <c r="BN24" i="59"/>
  <c r="BQ24" i="59" s="1"/>
  <c r="BN24" i="60"/>
  <c r="BQ24" i="60" s="1"/>
  <c r="BN15" i="59"/>
  <c r="BN17" i="62"/>
  <c r="BQ17" i="62" s="1"/>
  <c r="BN20" i="58"/>
  <c r="BQ20" i="58" s="1"/>
  <c r="BQ23" i="58"/>
  <c r="BC88" i="59"/>
  <c r="BC98" i="59" s="1"/>
  <c r="BN20" i="60"/>
  <c r="BQ20" i="60" s="1"/>
  <c r="BM44" i="64"/>
  <c r="BP44" i="64" s="1"/>
  <c r="BP16" i="58"/>
  <c r="BE44" i="64"/>
  <c r="BC96" i="64" s="1"/>
  <c r="BN19" i="56"/>
  <c r="BQ19" i="56" s="1"/>
  <c r="BE44" i="58"/>
  <c r="BC96" i="58" s="1"/>
  <c r="BC97" i="58" s="1"/>
  <c r="BY97" i="58" s="1"/>
  <c r="BY98" i="58" s="1"/>
  <c r="BE44" i="63"/>
  <c r="BC96" i="63" s="1"/>
  <c r="BC97" i="63" s="1"/>
  <c r="BY97" i="63" s="1"/>
  <c r="BY98" i="63" s="1"/>
  <c r="BQ23" i="63"/>
  <c r="BN19" i="59"/>
  <c r="BQ19" i="59" s="1"/>
  <c r="BN18" i="58"/>
  <c r="BQ18" i="58" s="1"/>
  <c r="BN17" i="57"/>
  <c r="BQ17" i="57" s="1"/>
  <c r="BN16" i="56"/>
  <c r="BQ16" i="56" s="1"/>
  <c r="AT98" i="56"/>
  <c r="AT98" i="58"/>
  <c r="BX88" i="59"/>
  <c r="BX98" i="59" s="1"/>
  <c r="BN19" i="58"/>
  <c r="BQ19" i="58" s="1"/>
  <c r="BP19" i="58"/>
  <c r="BW97" i="64"/>
  <c r="BX88" i="62"/>
  <c r="BY98" i="59"/>
  <c r="BE44" i="61"/>
  <c r="BE44" i="57"/>
  <c r="BQ15" i="57"/>
  <c r="BN17" i="64"/>
  <c r="BQ17" i="64" s="1"/>
  <c r="BP17" i="64"/>
  <c r="BC96" i="62"/>
  <c r="BC88" i="62"/>
  <c r="BN24" i="64"/>
  <c r="BQ24" i="64" s="1"/>
  <c r="BP24" i="64"/>
  <c r="BP24" i="62"/>
  <c r="BN18" i="61"/>
  <c r="BQ18" i="61" s="1"/>
  <c r="BN16" i="61"/>
  <c r="BQ16" i="61" s="1"/>
  <c r="BP16" i="60"/>
  <c r="BP15" i="64"/>
  <c r="BZ44" i="64"/>
  <c r="BZ46" i="64" s="1"/>
  <c r="BZ88" i="64" s="1"/>
  <c r="BP23" i="64"/>
  <c r="BN15" i="63"/>
  <c r="BN44" i="63" s="1"/>
  <c r="BM44" i="63"/>
  <c r="BP44" i="63" s="1"/>
  <c r="BZ44" i="63"/>
  <c r="BZ46" i="63" s="1"/>
  <c r="BZ88" i="63" s="1"/>
  <c r="BV97" i="61"/>
  <c r="BN15" i="61"/>
  <c r="BM44" i="61"/>
  <c r="BP44" i="61" s="1"/>
  <c r="BZ44" i="61"/>
  <c r="BZ46" i="61" s="1"/>
  <c r="BZ88" i="61" s="1"/>
  <c r="CA88" i="61" s="1"/>
  <c r="BP15" i="61"/>
  <c r="BN18" i="62"/>
  <c r="BQ18" i="62" s="1"/>
  <c r="BX88" i="63"/>
  <c r="BU98" i="63"/>
  <c r="BX88" i="58"/>
  <c r="BN23" i="62"/>
  <c r="BQ23" i="62" s="1"/>
  <c r="BP23" i="62"/>
  <c r="BN16" i="57"/>
  <c r="BQ16" i="57" s="1"/>
  <c r="BU98" i="56"/>
  <c r="BE44" i="56"/>
  <c r="AK97" i="58"/>
  <c r="AK98" i="58" s="1"/>
  <c r="BZ44" i="59"/>
  <c r="BZ46" i="59" s="1"/>
  <c r="BZ88" i="59" s="1"/>
  <c r="BM44" i="59"/>
  <c r="BP44" i="59" s="1"/>
  <c r="BN17" i="60"/>
  <c r="BQ17" i="60" s="1"/>
  <c r="BQ15" i="62"/>
  <c r="BN17" i="59"/>
  <c r="BQ17" i="59" s="1"/>
  <c r="BU98" i="57"/>
  <c r="BQ24" i="58"/>
  <c r="AV13" i="37"/>
  <c r="BD13" i="37"/>
  <c r="AK98" i="64"/>
  <c r="BY88" i="60"/>
  <c r="BW98" i="56"/>
  <c r="BP15" i="57"/>
  <c r="BZ44" i="57"/>
  <c r="BZ46" i="57" s="1"/>
  <c r="BZ88" i="57" s="1"/>
  <c r="BM44" i="57"/>
  <c r="BP44" i="57" s="1"/>
  <c r="BX97" i="62"/>
  <c r="BQ15" i="59"/>
  <c r="AB98" i="60"/>
  <c r="BV97" i="60"/>
  <c r="BX88" i="57"/>
  <c r="BM44" i="60"/>
  <c r="BP44" i="60" s="1"/>
  <c r="BZ44" i="60"/>
  <c r="BZ46" i="60" s="1"/>
  <c r="BZ88" i="60" s="1"/>
  <c r="BX88" i="1"/>
  <c r="BN15" i="56"/>
  <c r="BZ44" i="56"/>
  <c r="BZ46" i="56" s="1"/>
  <c r="BM44" i="56"/>
  <c r="BP44" i="56" s="1"/>
  <c r="BP15" i="56"/>
  <c r="AB98" i="61"/>
  <c r="AT98" i="59"/>
  <c r="BM44" i="62"/>
  <c r="BP44" i="62" s="1"/>
  <c r="BZ44" i="62"/>
  <c r="BZ46" i="62" s="1"/>
  <c r="BZ88" i="62" s="1"/>
  <c r="BE44" i="60"/>
  <c r="BQ15" i="60"/>
  <c r="BM44" i="58"/>
  <c r="BP44" i="58" s="1"/>
  <c r="BN20" i="57"/>
  <c r="BQ20" i="57" s="1"/>
  <c r="AT96" i="63"/>
  <c r="AT88" i="63"/>
  <c r="BX88" i="64"/>
  <c r="BZ44" i="58"/>
  <c r="BZ46" i="58" s="1"/>
  <c r="BZ88" i="58" s="1"/>
  <c r="AT98" i="64"/>
  <c r="BP24" i="56"/>
  <c r="BW97" i="59"/>
  <c r="BO44" i="1"/>
  <c r="BK13" i="37"/>
  <c r="BO13" i="37" s="1"/>
  <c r="BN18" i="64"/>
  <c r="BQ18" i="64" s="1"/>
  <c r="BP18" i="64"/>
  <c r="AT96" i="61"/>
  <c r="AT88" i="61"/>
  <c r="BN23" i="56"/>
  <c r="BQ23" i="56" s="1"/>
  <c r="BP23" i="56"/>
  <c r="BN23" i="59"/>
  <c r="BQ23" i="59" s="1"/>
  <c r="BP23" i="59"/>
  <c r="BQ18" i="63"/>
  <c r="BN19" i="60"/>
  <c r="BQ19" i="60" s="1"/>
  <c r="BN15" i="64"/>
  <c r="AT98" i="60"/>
  <c r="AT98" i="57"/>
  <c r="BX97" i="57"/>
  <c r="BP15" i="62"/>
  <c r="BN20" i="62"/>
  <c r="BQ20" i="62" s="1"/>
  <c r="BZ44" i="1"/>
  <c r="BZ46" i="1" s="1"/>
  <c r="BZ88" i="1" s="1"/>
  <c r="BM44" i="1"/>
  <c r="BN15" i="1"/>
  <c r="BP15" i="1"/>
  <c r="BC93" i="1"/>
  <c r="BL93" i="1" s="1"/>
  <c r="AK89" i="1"/>
  <c r="AK94" i="1" s="1"/>
  <c r="AK96" i="1" s="1"/>
  <c r="AT88" i="1"/>
  <c r="AB94" i="1"/>
  <c r="S97" i="1"/>
  <c r="R24" i="37" s="1"/>
  <c r="AS21" i="37" l="1"/>
  <c r="BN44" i="58"/>
  <c r="BL88" i="58" s="1"/>
  <c r="BC88" i="63"/>
  <c r="BN44" i="62"/>
  <c r="BQ44" i="62" s="1"/>
  <c r="BN44" i="61"/>
  <c r="BL96" i="61" s="1"/>
  <c r="BL97" i="61" s="1"/>
  <c r="BZ97" i="61" s="1"/>
  <c r="BZ98" i="61" s="1"/>
  <c r="BC88" i="64"/>
  <c r="BC88" i="58"/>
  <c r="CA88" i="64"/>
  <c r="CA46" i="61"/>
  <c r="CA46" i="64"/>
  <c r="BX98" i="64"/>
  <c r="BE13" i="37"/>
  <c r="BC98" i="58"/>
  <c r="CA88" i="1"/>
  <c r="CA46" i="63"/>
  <c r="BN44" i="60"/>
  <c r="BQ44" i="60" s="1"/>
  <c r="BC97" i="62"/>
  <c r="BC97" i="64"/>
  <c r="CA46" i="60"/>
  <c r="CA88" i="63"/>
  <c r="BN44" i="56"/>
  <c r="BQ15" i="56"/>
  <c r="AK97" i="1"/>
  <c r="AJ24" i="37" s="1"/>
  <c r="AJ23" i="37"/>
  <c r="BQ15" i="63"/>
  <c r="CA88" i="60"/>
  <c r="BX98" i="58"/>
  <c r="CA88" i="58"/>
  <c r="BW98" i="59"/>
  <c r="CA46" i="1"/>
  <c r="CA46" i="59"/>
  <c r="BP44" i="1"/>
  <c r="BM13" i="37"/>
  <c r="BP13" i="37" s="1"/>
  <c r="CA46" i="57"/>
  <c r="CA88" i="59"/>
  <c r="BC96" i="60"/>
  <c r="BC88" i="60"/>
  <c r="BX98" i="57"/>
  <c r="CA88" i="57"/>
  <c r="BW97" i="58"/>
  <c r="BC96" i="56"/>
  <c r="BC88" i="56"/>
  <c r="BC96" i="57"/>
  <c r="BC88" i="57"/>
  <c r="BX98" i="62"/>
  <c r="CA88" i="62"/>
  <c r="BL88" i="62"/>
  <c r="BL88" i="63"/>
  <c r="BL96" i="63"/>
  <c r="BL97" i="63" s="1"/>
  <c r="BZ97" i="63" s="1"/>
  <c r="BZ98" i="63" s="1"/>
  <c r="BV98" i="60"/>
  <c r="BQ15" i="61"/>
  <c r="AT97" i="61"/>
  <c r="AT98" i="61" s="1"/>
  <c r="BC96" i="61"/>
  <c r="BC97" i="61" s="1"/>
  <c r="BY97" i="61" s="1"/>
  <c r="BY98" i="61" s="1"/>
  <c r="BC88" i="61"/>
  <c r="BN44" i="59"/>
  <c r="BN44" i="57"/>
  <c r="BQ15" i="64"/>
  <c r="BN44" i="64"/>
  <c r="BW98" i="64"/>
  <c r="BQ44" i="63"/>
  <c r="BC98" i="63"/>
  <c r="AT97" i="63"/>
  <c r="AT98" i="63" s="1"/>
  <c r="BZ88" i="56"/>
  <c r="CA88" i="56" s="1"/>
  <c r="CA46" i="56"/>
  <c r="CA46" i="58"/>
  <c r="BV98" i="61"/>
  <c r="CA46" i="62"/>
  <c r="BN44" i="1"/>
  <c r="BQ15" i="1"/>
  <c r="AT89" i="1"/>
  <c r="AT94" i="1" s="1"/>
  <c r="AT96" i="1" s="1"/>
  <c r="AB96" i="1"/>
  <c r="AA23" i="37" s="1"/>
  <c r="BU97" i="1"/>
  <c r="BP94" i="1"/>
  <c r="BP89" i="1"/>
  <c r="S98" i="1"/>
  <c r="R25" i="37" s="1"/>
  <c r="BQ44" i="61" l="1"/>
  <c r="BP88" i="63"/>
  <c r="BQ44" i="58"/>
  <c r="BL96" i="58"/>
  <c r="BL97" i="58" s="1"/>
  <c r="BL98" i="58" s="1"/>
  <c r="BP98" i="58" s="1"/>
  <c r="BL88" i="61"/>
  <c r="BL98" i="61" s="1"/>
  <c r="BL96" i="62"/>
  <c r="BL97" i="62" s="1"/>
  <c r="BZ97" i="62" s="1"/>
  <c r="BZ98" i="62" s="1"/>
  <c r="BC98" i="64"/>
  <c r="BP96" i="63"/>
  <c r="BN13" i="37"/>
  <c r="BQ13" i="37" s="1"/>
  <c r="BB21" i="37"/>
  <c r="BL88" i="64"/>
  <c r="BL96" i="64"/>
  <c r="BQ44" i="64"/>
  <c r="BL88" i="56"/>
  <c r="BL96" i="56"/>
  <c r="BL97" i="56" s="1"/>
  <c r="BZ97" i="56" s="1"/>
  <c r="BZ98" i="56" s="1"/>
  <c r="BL96" i="59"/>
  <c r="BL88" i="59"/>
  <c r="BP88" i="59" s="1"/>
  <c r="BQ44" i="59"/>
  <c r="BL98" i="63"/>
  <c r="BP98" i="63" s="1"/>
  <c r="BC97" i="56"/>
  <c r="BY97" i="64"/>
  <c r="BW98" i="58"/>
  <c r="BX97" i="63"/>
  <c r="BP97" i="63"/>
  <c r="BL88" i="57"/>
  <c r="BP88" i="57" s="1"/>
  <c r="BL96" i="57"/>
  <c r="BL97" i="57" s="1"/>
  <c r="BZ97" i="57" s="1"/>
  <c r="BC98" i="61"/>
  <c r="BC97" i="60"/>
  <c r="BP88" i="58"/>
  <c r="BC98" i="62"/>
  <c r="BY97" i="62"/>
  <c r="BP88" i="62"/>
  <c r="BL88" i="60"/>
  <c r="BL96" i="60"/>
  <c r="BL97" i="60" s="1"/>
  <c r="BZ97" i="60" s="1"/>
  <c r="BZ98" i="60" s="1"/>
  <c r="BQ44" i="57"/>
  <c r="AK98" i="1"/>
  <c r="AJ25" i="37" s="1"/>
  <c r="BW97" i="1"/>
  <c r="BW98" i="1" s="1"/>
  <c r="BX97" i="61"/>
  <c r="BP97" i="61"/>
  <c r="BC97" i="57"/>
  <c r="BC98" i="57" s="1"/>
  <c r="BU98" i="1"/>
  <c r="BP96" i="61"/>
  <c r="AT97" i="1"/>
  <c r="AS24" i="37" s="1"/>
  <c r="AS23" i="37"/>
  <c r="BQ44" i="56"/>
  <c r="BQ44" i="1"/>
  <c r="BL88" i="1"/>
  <c r="BC89" i="1"/>
  <c r="BC94" i="1" s="1"/>
  <c r="BC96" i="1" s="1"/>
  <c r="AB97" i="1"/>
  <c r="AA24" i="37" s="1"/>
  <c r="BP88" i="61" l="1"/>
  <c r="BP96" i="62"/>
  <c r="BP97" i="62"/>
  <c r="BP96" i="58"/>
  <c r="BL98" i="62"/>
  <c r="BP98" i="62" s="1"/>
  <c r="BP96" i="56"/>
  <c r="BP98" i="61"/>
  <c r="BP96" i="60"/>
  <c r="BL98" i="56"/>
  <c r="BX97" i="1"/>
  <c r="BX98" i="1" s="1"/>
  <c r="BP88" i="56"/>
  <c r="BZ98" i="57"/>
  <c r="BY97" i="56"/>
  <c r="BP97" i="56"/>
  <c r="BC98" i="56"/>
  <c r="BP98" i="56" s="1"/>
  <c r="BL98" i="57"/>
  <c r="BP98" i="57" s="1"/>
  <c r="BZ97" i="58"/>
  <c r="BP97" i="58"/>
  <c r="BY98" i="64"/>
  <c r="BY97" i="60"/>
  <c r="BP97" i="60"/>
  <c r="BL98" i="60"/>
  <c r="BP88" i="60"/>
  <c r="BL97" i="59"/>
  <c r="BP96" i="59"/>
  <c r="BC97" i="1"/>
  <c r="BB23" i="37"/>
  <c r="BP88" i="1"/>
  <c r="BK21" i="37"/>
  <c r="BP21" i="37" s="1"/>
  <c r="BC98" i="60"/>
  <c r="BP96" i="57"/>
  <c r="CA97" i="63"/>
  <c r="BX98" i="63"/>
  <c r="CA98" i="63" s="1"/>
  <c r="BL97" i="64"/>
  <c r="BP96" i="64"/>
  <c r="BY97" i="57"/>
  <c r="BY98" i="57" s="1"/>
  <c r="BP97" i="57"/>
  <c r="BY98" i="62"/>
  <c r="CA98" i="62" s="1"/>
  <c r="CA97" i="62"/>
  <c r="BP88" i="64"/>
  <c r="BX98" i="61"/>
  <c r="CA98" i="61" s="1"/>
  <c r="CA97" i="61"/>
  <c r="AT98" i="1"/>
  <c r="AS25" i="37" s="1"/>
  <c r="BL89" i="1"/>
  <c r="BL94" i="1" s="1"/>
  <c r="BL96" i="1" s="1"/>
  <c r="BV97" i="1"/>
  <c r="AB98" i="1"/>
  <c r="AA25" i="37" s="1"/>
  <c r="CA98" i="57" l="1"/>
  <c r="BP98" i="60"/>
  <c r="BY98" i="60"/>
  <c r="CA98" i="60" s="1"/>
  <c r="CA97" i="60"/>
  <c r="BV98" i="1"/>
  <c r="BL97" i="1"/>
  <c r="BP97" i="1" s="1"/>
  <c r="BK23" i="37"/>
  <c r="BP23" i="37" s="1"/>
  <c r="BZ97" i="64"/>
  <c r="BP97" i="64"/>
  <c r="BZ98" i="58"/>
  <c r="CA98" i="58" s="1"/>
  <c r="CA97" i="58"/>
  <c r="CA97" i="56"/>
  <c r="BY98" i="56"/>
  <c r="CA98" i="56" s="1"/>
  <c r="BL98" i="64"/>
  <c r="BP98" i="64" s="1"/>
  <c r="CA97" i="57"/>
  <c r="BL98" i="59"/>
  <c r="BP98" i="59" s="1"/>
  <c r="BZ97" i="59"/>
  <c r="BP97" i="59"/>
  <c r="BC98" i="1"/>
  <c r="BB25" i="37" s="1"/>
  <c r="BB24" i="37"/>
  <c r="BY97" i="1"/>
  <c r="BY98" i="1" s="1"/>
  <c r="BP96" i="1"/>
  <c r="BL98" i="1" l="1"/>
  <c r="BK24" i="37"/>
  <c r="BP24" i="37" s="1"/>
  <c r="BZ97" i="1"/>
  <c r="BZ98" i="1" s="1"/>
  <c r="CA98" i="1" s="1"/>
  <c r="CA97" i="59"/>
  <c r="BZ98" i="59"/>
  <c r="CA98" i="59" s="1"/>
  <c r="BZ98" i="64"/>
  <c r="CA98" i="64" s="1"/>
  <c r="CA97" i="64"/>
  <c r="CA97" i="1" l="1"/>
  <c r="BK25" i="37"/>
  <c r="BP25" i="37" s="1"/>
  <c r="BP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Hathaway,Zachary</author>
  </authors>
  <commentList>
    <comment ref="A39" authorId="0" shapeId="0" xr:uid="{0002A896-8636-41FB-A9C1-AC45DC96BA80}">
      <text>
        <r>
          <rPr>
            <b/>
            <sz val="9"/>
            <color indexed="81"/>
            <rFont val="Tahoma"/>
            <family val="2"/>
          </rPr>
          <t>Hathaway,Zachary:</t>
        </r>
        <r>
          <rPr>
            <sz val="9"/>
            <color indexed="81"/>
            <rFont val="Tahoma"/>
            <family val="2"/>
          </rPr>
          <t xml:space="preserve">
NOTE. If the period crosses over the effective date where a new rate is used, you will need to calculate the number of months before July 1 that use the old rate, and the months after July 1 that use the new rate. 
*For example, if the period is 2/1/2025 to 1/31/2026, then there will be 5 months at the 52% rate and 7 months at the 52.5% rate. The rate entered for this period would be 52.29% which can be calculated using the formula: "=(0.52*5/12)+(0.525*7/12)".
Formula's referencing the period start and end dates, as well as the IDC reference date have been incorporated into the Investigator Tabs.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<sst xmlns="http://schemas.openxmlformats.org/spreadsheetml/2006/main" count="2524" uniqueCount="224">
  <si>
    <t>Key Personnel</t>
  </si>
  <si>
    <t>Appointment #2</t>
  </si>
  <si>
    <t>Appointment #3</t>
  </si>
  <si>
    <t xml:space="preserve">Total </t>
  </si>
  <si>
    <t xml:space="preserve">No. </t>
  </si>
  <si>
    <t>Name</t>
  </si>
  <si>
    <t>Title</t>
  </si>
  <si>
    <t xml:space="preserve">Compensation </t>
  </si>
  <si>
    <t>Appt Term (in months)</t>
  </si>
  <si>
    <t>FTE Amt</t>
  </si>
  <si>
    <t>Monthly Rate</t>
  </si>
  <si>
    <t>IBS</t>
  </si>
  <si>
    <t>Start Date:</t>
  </si>
  <si>
    <t>End Date:</t>
  </si>
  <si>
    <t>Detailed Budget</t>
  </si>
  <si>
    <t>Budget Period 1</t>
  </si>
  <si>
    <t>Budget Period 2</t>
  </si>
  <si>
    <t>Budget Period 3</t>
  </si>
  <si>
    <t>Budget Period 4</t>
  </si>
  <si>
    <t>Budget Period 5</t>
  </si>
  <si>
    <t>Cummulative</t>
  </si>
  <si>
    <t>FT/PT</t>
  </si>
  <si>
    <t>Salary</t>
  </si>
  <si>
    <t xml:space="preserve">Fringe </t>
  </si>
  <si>
    <t>Total</t>
  </si>
  <si>
    <t>Fringe</t>
  </si>
  <si>
    <t>Personnel Costs</t>
  </si>
  <si>
    <t>CAL</t>
  </si>
  <si>
    <t>ACAD</t>
  </si>
  <si>
    <t>SMR</t>
  </si>
  <si>
    <t xml:space="preserve">Key Personnel </t>
  </si>
  <si>
    <t>FT</t>
  </si>
  <si>
    <t>PT</t>
  </si>
  <si>
    <t>Type</t>
  </si>
  <si>
    <t>Yearly Rate</t>
  </si>
  <si>
    <t>Graduate Student</t>
  </si>
  <si>
    <t>Total Personnel &amp; Fringe:</t>
  </si>
  <si>
    <t xml:space="preserve">Non-Personnel Costs </t>
  </si>
  <si>
    <t>Funds Requested</t>
  </si>
  <si>
    <t>No.</t>
  </si>
  <si>
    <t xml:space="preserve">Description </t>
  </si>
  <si>
    <t>Total Equipment:</t>
  </si>
  <si>
    <t xml:space="preserve">Travel </t>
  </si>
  <si>
    <t>Domestic</t>
  </si>
  <si>
    <t>Foreign</t>
  </si>
  <si>
    <t>Total Travel:</t>
  </si>
  <si>
    <t>*Participant/Trainee Support Costs</t>
  </si>
  <si>
    <t>Other</t>
  </si>
  <si>
    <t>Total Participant Support:</t>
  </si>
  <si>
    <t>Other Direct Costs</t>
  </si>
  <si>
    <t>Publication Costs</t>
  </si>
  <si>
    <t>Consultant Services</t>
  </si>
  <si>
    <t>Computer Services</t>
  </si>
  <si>
    <t>Name:</t>
  </si>
  <si>
    <t xml:space="preserve">Name: </t>
  </si>
  <si>
    <t>Lab Recharge/User Fees</t>
  </si>
  <si>
    <t>*Tuition</t>
  </si>
  <si>
    <t>Total Other Direct Costs:</t>
  </si>
  <si>
    <t>Total Direct Costs:</t>
  </si>
  <si>
    <t>Subcontract 1 portion for Indirect Base</t>
  </si>
  <si>
    <t>Subcontract 2 portion for Indirect Base</t>
  </si>
  <si>
    <t>Subcontract 3 portion for Indirect Base</t>
  </si>
  <si>
    <t>Subcontract 4 portion for Indirect Base</t>
  </si>
  <si>
    <t>Subcontract 5 portion for Indirect Base</t>
  </si>
  <si>
    <t>Total Subcontract Portion for Indirect Base</t>
  </si>
  <si>
    <t>Indirect Cost Rate:</t>
  </si>
  <si>
    <t>MTDC - Indirect Cost Base:</t>
  </si>
  <si>
    <t>*Note: Equipment, Subs over $25K, Participant Support and Tuition are excluded from MTDC Base</t>
  </si>
  <si>
    <t>Total Indirect Costs:</t>
  </si>
  <si>
    <t>Total Cost (Direct and Indirect):</t>
  </si>
  <si>
    <t xml:space="preserve">Sponsor Total Allowed: </t>
  </si>
  <si>
    <t>On/Off Campus</t>
  </si>
  <si>
    <t>On</t>
  </si>
  <si>
    <t>Off</t>
  </si>
  <si>
    <t>IDC Base</t>
  </si>
  <si>
    <t>MTDC</t>
  </si>
  <si>
    <t>TDC</t>
  </si>
  <si>
    <t>Students</t>
  </si>
  <si>
    <t>Undergrad Student</t>
  </si>
  <si>
    <t>% Effort</t>
  </si>
  <si>
    <t>Other - TBD</t>
  </si>
  <si>
    <t>Materials and Supplies</t>
  </si>
  <si>
    <t>Instructions</t>
  </si>
  <si>
    <t xml:space="preserve">4. Fields highlighted in YELLOW include drop-downs from which you should select the appropriate option. </t>
  </si>
  <si>
    <t>Person Months</t>
  </si>
  <si>
    <t>Account Code</t>
  </si>
  <si>
    <t>PI</t>
  </si>
  <si>
    <t>Investigator 2</t>
  </si>
  <si>
    <t>Investigator 3</t>
  </si>
  <si>
    <t>Investigator 4</t>
  </si>
  <si>
    <t>Investigator 5</t>
  </si>
  <si>
    <t>Investigator 6</t>
  </si>
  <si>
    <t>Investigator 7</t>
  </si>
  <si>
    <t>Investigator 8</t>
  </si>
  <si>
    <t>Investigator 9</t>
  </si>
  <si>
    <t>Investigator 10</t>
  </si>
  <si>
    <t>*Equipment (excluded from cost base)</t>
  </si>
  <si>
    <t>Other Personnel (Including Postdocs &amp; Co-ops)</t>
  </si>
  <si>
    <t>Start Date</t>
  </si>
  <si>
    <t>End Date</t>
  </si>
  <si>
    <t>IDC Rate</t>
  </si>
  <si>
    <t>For salaries that are above the sponsors cap</t>
  </si>
  <si>
    <t>a</t>
  </si>
  <si>
    <t>b</t>
  </si>
  <si>
    <t>Enter the actual salary in Coeus and cost share salary above the cap</t>
  </si>
  <si>
    <t>On the budget tab In periods 2-5 in the Monthly rate column remove (1+C9) from the formula</t>
  </si>
  <si>
    <t>c</t>
  </si>
  <si>
    <t>Acct</t>
  </si>
  <si>
    <t>Full-Time Fringe</t>
  </si>
  <si>
    <t>Part-Time Fringe</t>
  </si>
  <si>
    <t>Year 1</t>
  </si>
  <si>
    <t>Year 2</t>
  </si>
  <si>
    <t>Year 3</t>
  </si>
  <si>
    <t>Year 4</t>
  </si>
  <si>
    <t>Year 5</t>
  </si>
  <si>
    <t>Total Personnel</t>
  </si>
  <si>
    <t>Participant Expenses (with IDCs)</t>
  </si>
  <si>
    <t>Tuition/Fees/Health Insurance (no IDCs)</t>
  </si>
  <si>
    <t>Stipends (no IDCs)</t>
  </si>
  <si>
    <t>Travel (no IDCs)</t>
  </si>
  <si>
    <t>Subsistence (no IDCs)</t>
  </si>
  <si>
    <t>Other (no IDCs)</t>
  </si>
  <si>
    <t>Budget with Account Codes
For Fund Set Up</t>
  </si>
  <si>
    <t>Clinical</t>
  </si>
  <si>
    <t>ANSFT</t>
  </si>
  <si>
    <t>ANSPT</t>
  </si>
  <si>
    <t>Co-op</t>
  </si>
  <si>
    <t>1. First complete all fields in 'Salaries Rates Dates' Tab</t>
  </si>
  <si>
    <t xml:space="preserve">2. Fill in fields highlighted in WHITE as they apply to your grant. </t>
  </si>
  <si>
    <t>3. Do not enter information in fields highlighted in gray. They are autopopulated or calculated</t>
  </si>
  <si>
    <t>Project Dates</t>
  </si>
  <si>
    <t>Fringe Rates</t>
  </si>
  <si>
    <t>Subaward 1</t>
  </si>
  <si>
    <t>Subaward 2</t>
  </si>
  <si>
    <t>Subaward 3</t>
  </si>
  <si>
    <t>Subaward 4</t>
  </si>
  <si>
    <t>Subaward Instituiton</t>
  </si>
  <si>
    <t>PI Name</t>
  </si>
  <si>
    <t>Direct Costs</t>
  </si>
  <si>
    <t>Indirect Costs</t>
  </si>
  <si>
    <t>Total Costs</t>
  </si>
  <si>
    <t>Subaward 5</t>
  </si>
  <si>
    <t>Total Direct Costs</t>
  </si>
  <si>
    <t>Total Cost</t>
  </si>
  <si>
    <t>Home Org</t>
  </si>
  <si>
    <t>Job Title</t>
  </si>
  <si>
    <t>Role</t>
  </si>
  <si>
    <t>Enter the cap into the salary field on the Salaries, Rates, Dates Tab</t>
  </si>
  <si>
    <t>Other Personnel (Staff, Postdocs, Co-ops)</t>
  </si>
  <si>
    <t>Period</t>
  </si>
  <si>
    <t>ORG</t>
  </si>
  <si>
    <t>Inflation Rate</t>
  </si>
  <si>
    <t>Fields highlighted in GRAY and Green will autopopulate.</t>
  </si>
  <si>
    <t xml:space="preserve">Fill in fields highlighted in WHITE as they apply to your grant. </t>
  </si>
  <si>
    <t xml:space="preserve">Fields highlighted in YELLOW include drop-downs from which you should select the appropriate option. </t>
  </si>
  <si>
    <t>2. Complete all fields for the investigators</t>
  </si>
  <si>
    <t>Notes</t>
  </si>
  <si>
    <t>1. Only Drexel's fringe rates are being used</t>
  </si>
  <si>
    <t xml:space="preserve">a. </t>
  </si>
  <si>
    <t>If the proposal is ANS only, the rates can be updated on the salaries, rates, dates tab</t>
  </si>
  <si>
    <t xml:space="preserve">b. </t>
  </si>
  <si>
    <t>If the proposal incorporates several different rates, the individual fringe calculations will need to be updated</t>
  </si>
  <si>
    <t>2. Subawards are set by default to be included in the PI/Contact Pis Budget</t>
  </si>
  <si>
    <t>3. Only the first 25,000 of each subaward in included in the direct cost base</t>
  </si>
  <si>
    <t>You must fill in dates for 5 periods, even if the project period is shorter</t>
  </si>
  <si>
    <t>*Subaward 1</t>
  </si>
  <si>
    <t>*Subaward 2</t>
  </si>
  <si>
    <t>*Subaward 3</t>
  </si>
  <si>
    <t>*Subaward 4</t>
  </si>
  <si>
    <t>*Subaward 5</t>
  </si>
  <si>
    <t>[Enter here]</t>
  </si>
  <si>
    <t>3. Complete all fields for other non-student personnel. (Students will be added on each investigator's page)</t>
  </si>
  <si>
    <t>b.</t>
  </si>
  <si>
    <t>Appt Term (in months)
9 or 12</t>
  </si>
  <si>
    <t>Enter 9 or 12 for appointment term</t>
  </si>
  <si>
    <t>4. Enter the start and end dates for each period</t>
  </si>
  <si>
    <t>You may change the name of each tab for to each investigator for clarity</t>
  </si>
  <si>
    <t>Enter effort as a percent for the key personnel (use cal for 12 month, acad and summer for 9 month)</t>
  </si>
  <si>
    <t xml:space="preserve">c. </t>
  </si>
  <si>
    <t>Enter percent effort and appointment type for other personnel that will work for the investigator. Leave effort blank otherwise</t>
  </si>
  <si>
    <t xml:space="preserve">d. </t>
  </si>
  <si>
    <t>Add student(s) assigned to investigator</t>
  </si>
  <si>
    <t>Compensation-enter the person's 9 or 12 month salary</t>
  </si>
  <si>
    <r>
      <t>1. Please</t>
    </r>
    <r>
      <rPr>
        <b/>
        <i/>
        <sz val="11"/>
        <rFont val="Calibri"/>
        <family val="2"/>
        <scheme val="minor"/>
      </rPr>
      <t xml:space="preserve"> complete tab 1 Salaries, Rates, Dates</t>
    </r>
  </si>
  <si>
    <r>
      <t xml:space="preserve">5. </t>
    </r>
    <r>
      <rPr>
        <b/>
        <i/>
        <sz val="11"/>
        <rFont val="Calibri"/>
        <family val="2"/>
        <scheme val="minor"/>
      </rPr>
      <t>Complete 1 budget page for each investigator</t>
    </r>
  </si>
  <si>
    <r>
      <t xml:space="preserve">6. </t>
    </r>
    <r>
      <rPr>
        <b/>
        <i/>
        <sz val="11"/>
        <rFont val="Calibri"/>
        <family val="2"/>
        <scheme val="minor"/>
      </rPr>
      <t>Complete Subaward Page, if needed</t>
    </r>
  </si>
  <si>
    <t>Each subaward will be assigned to PI. If another investiagator will be responsible, the formula will need to be adjusted</t>
  </si>
  <si>
    <t>The first 25,000 of each subaward is included in the direct cost base (built into formulas). The rest is excluded.</t>
  </si>
  <si>
    <t>Effective Date</t>
  </si>
  <si>
    <t>IDC Rates</t>
  </si>
  <si>
    <t># Months</t>
  </si>
  <si>
    <t># Summer Months</t>
  </si>
  <si>
    <t># Academic Months</t>
  </si>
  <si>
    <t>Inflation</t>
  </si>
  <si>
    <t>Academic</t>
  </si>
  <si>
    <t>Period 1</t>
  </si>
  <si>
    <t>Period 2</t>
  </si>
  <si>
    <t>Period 3</t>
  </si>
  <si>
    <t>Period 4</t>
  </si>
  <si>
    <t>Period 5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</si>
  <si>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</si>
  <si>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</si>
  <si>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</si>
  <si>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</si>
  <si>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</si>
  <si>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</si>
  <si>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</si>
  <si>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</si>
  <si>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</si>
  <si>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</si>
  <si>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</si>
  <si>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</si>
  <si>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# Academic</t>
  </si>
  <si>
    <t># Summer</t>
  </si>
  <si>
    <t>Period 6</t>
  </si>
  <si>
    <t>Period 7</t>
  </si>
  <si>
    <t>Budget Period 6</t>
  </si>
  <si>
    <t>Budget Period 7</t>
  </si>
  <si>
    <t>ANS FT Fringe</t>
  </si>
  <si>
    <t>ANS PT Fringe</t>
  </si>
  <si>
    <t>Year 6</t>
  </si>
  <si>
    <t>Year 7</t>
  </si>
  <si>
    <t>=</t>
  </si>
  <si>
    <t>*Note. This assumes a 9/1 academic start, with Summer months June through August. Change to 10/1 if Summer is entered as July through September (in H30:H36).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</si>
</sst>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[$-409]d/mmm/yy;@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.5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D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ck">
        <color rgb="FFFF0000"/>
      </bottom>
      <diagonal/>
    </border>
    <border>
      <left/>
      <right style="medium">
        <color rgb="FFFF0000"/>
      </right>
      <top style="thick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wrapText="1"/>
    </xf>
    <xf numFmtId="0" fontId="0" fillId="5" borderId="1" xfId="0" applyFill="1" applyBorder="1"/>
    <xf numFmtId="0" fontId="0" fillId="2" borderId="11" xfId="0" applyFill="1" applyBorder="1"/>
    <xf numFmtId="0" fontId="0" fillId="2" borderId="12" xfId="0" applyFill="1" applyBorder="1"/>
    <xf numFmtId="164" fontId="0" fillId="0" borderId="1" xfId="0" applyNumberFormat="1" applyBorder="1"/>
    <xf numFmtId="164" fontId="1" fillId="4" borderId="16" xfId="0" applyNumberFormat="1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0" fillId="8" borderId="1" xfId="0" applyNumberFormat="1" applyFill="1" applyBorder="1"/>
    <xf numFmtId="0" fontId="0" fillId="8" borderId="1" xfId="0" applyFill="1" applyBorder="1"/>
    <xf numFmtId="43" fontId="0" fillId="8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64" fontId="0" fillId="2" borderId="11" xfId="0" applyNumberFormat="1" applyFill="1" applyBorder="1" applyAlignment="1">
      <alignment horizontal="center"/>
    </xf>
    <xf numFmtId="0" fontId="0" fillId="7" borderId="5" xfId="0" applyFill="1" applyBorder="1"/>
    <xf numFmtId="0" fontId="0" fillId="7" borderId="0" xfId="0" applyFill="1"/>
    <xf numFmtId="0" fontId="1" fillId="6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wrapText="1"/>
    </xf>
    <xf numFmtId="164" fontId="0" fillId="8" borderId="12" xfId="0" applyNumberFormat="1" applyFill="1" applyBorder="1"/>
    <xf numFmtId="164" fontId="1" fillId="2" borderId="12" xfId="0" applyNumberFormat="1" applyFont="1" applyFill="1" applyBorder="1" applyAlignment="1">
      <alignment horizontal="center" wrapText="1"/>
    </xf>
    <xf numFmtId="164" fontId="0" fillId="0" borderId="12" xfId="0" applyNumberFormat="1" applyBorder="1"/>
    <xf numFmtId="164" fontId="0" fillId="8" borderId="10" xfId="0" applyNumberFormat="1" applyFill="1" applyBorder="1"/>
    <xf numFmtId="164" fontId="1" fillId="4" borderId="17" xfId="0" applyNumberFormat="1" applyFont="1" applyFill="1" applyBorder="1"/>
    <xf numFmtId="0" fontId="0" fillId="11" borderId="10" xfId="0" applyFill="1" applyBorder="1" applyAlignment="1">
      <alignment horizontal="center"/>
    </xf>
    <xf numFmtId="43" fontId="0" fillId="11" borderId="1" xfId="0" applyNumberFormat="1" applyFill="1" applyBorder="1"/>
    <xf numFmtId="0" fontId="0" fillId="2" borderId="1" xfId="0" applyFill="1" applyBorder="1" applyAlignment="1">
      <alignment horizontal="center" wrapText="1"/>
    </xf>
    <xf numFmtId="164" fontId="0" fillId="8" borderId="4" xfId="0" applyNumberFormat="1" applyFill="1" applyBorder="1"/>
    <xf numFmtId="164" fontId="1" fillId="4" borderId="36" xfId="0" applyNumberFormat="1" applyFont="1" applyFill="1" applyBorder="1"/>
    <xf numFmtId="164" fontId="1" fillId="4" borderId="37" xfId="0" applyNumberFormat="1" applyFont="1" applyFill="1" applyBorder="1"/>
    <xf numFmtId="0" fontId="8" fillId="7" borderId="5" xfId="0" applyFont="1" applyFill="1" applyBorder="1" applyAlignment="1">
      <alignment vertical="top" wrapText="1"/>
    </xf>
    <xf numFmtId="0" fontId="8" fillId="7" borderId="0" xfId="0" applyFont="1" applyFill="1" applyAlignment="1">
      <alignment vertical="top" wrapText="1"/>
    </xf>
    <xf numFmtId="0" fontId="0" fillId="7" borderId="8" xfId="0" applyFill="1" applyBorder="1"/>
    <xf numFmtId="0" fontId="7" fillId="0" borderId="0" xfId="1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7" borderId="7" xfId="0" applyFill="1" applyBorder="1"/>
    <xf numFmtId="0" fontId="0" fillId="7" borderId="8" xfId="0" applyFill="1" applyBorder="1" applyAlignment="1">
      <alignment horizontal="right"/>
    </xf>
    <xf numFmtId="164" fontId="0" fillId="7" borderId="9" xfId="0" applyNumberFormat="1" applyFill="1" applyBorder="1" applyAlignment="1">
      <alignment horizontal="center"/>
    </xf>
    <xf numFmtId="0" fontId="0" fillId="7" borderId="13" xfId="0" applyFill="1" applyBorder="1"/>
    <xf numFmtId="0" fontId="0" fillId="7" borderId="0" xfId="0" applyFill="1" applyAlignment="1">
      <alignment horizontal="right"/>
    </xf>
    <xf numFmtId="6" fontId="0" fillId="0" borderId="14" xfId="0" applyNumberFormat="1" applyBorder="1" applyAlignment="1">
      <alignment horizontal="center"/>
    </xf>
    <xf numFmtId="9" fontId="0" fillId="0" borderId="1" xfId="2" applyFont="1" applyBorder="1"/>
    <xf numFmtId="0" fontId="0" fillId="8" borderId="1" xfId="2" applyNumberFormat="1" applyFont="1" applyFill="1" applyBorder="1" applyAlignment="1">
      <alignment horizontal="center"/>
    </xf>
    <xf numFmtId="0" fontId="0" fillId="8" borderId="10" xfId="0" applyFill="1" applyBorder="1"/>
    <xf numFmtId="43" fontId="0" fillId="0" borderId="1" xfId="0" applyNumberFormat="1" applyBorder="1"/>
    <xf numFmtId="165" fontId="0" fillId="8" borderId="1" xfId="3" applyNumberFormat="1" applyFont="1" applyFill="1" applyBorder="1"/>
    <xf numFmtId="0" fontId="0" fillId="0" borderId="10" xfId="0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10" xfId="0" applyFill="1" applyBorder="1"/>
    <xf numFmtId="0" fontId="4" fillId="8" borderId="10" xfId="0" applyFont="1" applyFill="1" applyBorder="1"/>
    <xf numFmtId="0" fontId="0" fillId="8" borderId="10" xfId="0" applyFill="1" applyBorder="1" applyAlignment="1">
      <alignment vertical="top"/>
    </xf>
    <xf numFmtId="0" fontId="4" fillId="8" borderId="10" xfId="0" applyFont="1" applyFill="1" applyBorder="1" applyAlignment="1">
      <alignment vertical="top"/>
    </xf>
    <xf numFmtId="0" fontId="4" fillId="2" borderId="11" xfId="0" applyFont="1" applyFill="1" applyBorder="1"/>
    <xf numFmtId="0" fontId="0" fillId="2" borderId="10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4" fillId="0" borderId="11" xfId="0" applyFont="1" applyBorder="1"/>
    <xf numFmtId="0" fontId="0" fillId="0" borderId="11" xfId="0" applyBorder="1" applyAlignment="1">
      <alignment vertical="top"/>
    </xf>
    <xf numFmtId="0" fontId="4" fillId="0" borderId="12" xfId="0" applyFont="1" applyBorder="1" applyAlignment="1">
      <alignment vertical="top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30" xfId="1" applyFont="1" applyFill="1" applyBorder="1" applyAlignment="1" applyProtection="1">
      <alignment horizontal="left" vertical="top" wrapText="1"/>
      <protection locked="0"/>
    </xf>
    <xf numFmtId="43" fontId="0" fillId="8" borderId="12" xfId="0" applyNumberFormat="1" applyFill="1" applyBorder="1"/>
    <xf numFmtId="165" fontId="0" fillId="0" borderId="1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4" borderId="54" xfId="0" applyNumberFormat="1" applyFont="1" applyFill="1" applyBorder="1"/>
    <xf numFmtId="164" fontId="1" fillId="4" borderId="18" xfId="0" applyNumberFormat="1" applyFont="1" applyFill="1" applyBorder="1"/>
    <xf numFmtId="0" fontId="0" fillId="8" borderId="11" xfId="0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0" fillId="4" borderId="12" xfId="0" applyFill="1" applyBorder="1"/>
    <xf numFmtId="0" fontId="0" fillId="4" borderId="10" xfId="0" applyFill="1" applyBorder="1"/>
    <xf numFmtId="164" fontId="0" fillId="4" borderId="11" xfId="0" applyNumberFormat="1" applyFill="1" applyBorder="1"/>
    <xf numFmtId="0" fontId="0" fillId="4" borderId="4" xfId="0" applyFill="1" applyBorder="1"/>
    <xf numFmtId="164" fontId="0" fillId="4" borderId="5" xfId="0" applyNumberFormat="1" applyFill="1" applyBorder="1"/>
    <xf numFmtId="0" fontId="0" fillId="4" borderId="6" xfId="0" applyFill="1" applyBorder="1"/>
    <xf numFmtId="164" fontId="0" fillId="2" borderId="8" xfId="0" applyNumberFormat="1" applyFill="1" applyBorder="1"/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6" fillId="0" borderId="29" xfId="1" applyFont="1" applyFill="1" applyBorder="1" applyAlignment="1" applyProtection="1">
      <alignment horizontal="left" vertical="top"/>
      <protection locked="0"/>
    </xf>
    <xf numFmtId="0" fontId="6" fillId="6" borderId="29" xfId="1" applyFont="1" applyFill="1" applyBorder="1" applyAlignment="1" applyProtection="1">
      <alignment horizontal="left" vertical="top"/>
      <protection locked="0"/>
    </xf>
    <xf numFmtId="0" fontId="6" fillId="6" borderId="0" xfId="1" applyFont="1" applyFill="1" applyBorder="1" applyAlignment="1" applyProtection="1">
      <alignment horizontal="left" vertical="top"/>
      <protection locked="0"/>
    </xf>
    <xf numFmtId="0" fontId="6" fillId="6" borderId="30" xfId="1" applyFont="1" applyFill="1" applyBorder="1" applyAlignment="1" applyProtection="1">
      <alignment horizontal="left" vertical="top"/>
      <protection locked="0"/>
    </xf>
    <xf numFmtId="0" fontId="3" fillId="6" borderId="0" xfId="0" applyFont="1" applyFill="1" applyAlignment="1">
      <alignment horizontal="left" vertical="top"/>
    </xf>
    <xf numFmtId="0" fontId="3" fillId="6" borderId="30" xfId="0" applyFont="1" applyFill="1" applyBorder="1" applyAlignment="1">
      <alignment horizontal="left" vertical="top"/>
    </xf>
    <xf numFmtId="0" fontId="6" fillId="0" borderId="31" xfId="1" applyFont="1" applyFill="1" applyBorder="1" applyAlignment="1" applyProtection="1">
      <alignment vertical="top" wrapText="1"/>
      <protection locked="0"/>
    </xf>
    <xf numFmtId="0" fontId="6" fillId="0" borderId="32" xfId="1" applyFont="1" applyFill="1" applyBorder="1" applyAlignment="1" applyProtection="1">
      <alignment vertical="top" wrapText="1"/>
      <protection locked="0"/>
    </xf>
    <xf numFmtId="0" fontId="6" fillId="0" borderId="33" xfId="1" applyFont="1" applyFill="1" applyBorder="1" applyAlignment="1" applyProtection="1">
      <alignment vertical="top" wrapText="1"/>
      <protection locked="0"/>
    </xf>
    <xf numFmtId="9" fontId="0" fillId="0" borderId="0" xfId="2" applyFont="1" applyFill="1" applyBorder="1" applyAlignment="1">
      <alignment horizontal="right"/>
    </xf>
    <xf numFmtId="9" fontId="0" fillId="0" borderId="0" xfId="2" applyFont="1" applyFill="1" applyBorder="1"/>
    <xf numFmtId="0" fontId="0" fillId="0" borderId="0" xfId="0" applyAlignment="1">
      <alignment horizontal="right"/>
    </xf>
    <xf numFmtId="0" fontId="1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/>
    <xf numFmtId="0" fontId="0" fillId="0" borderId="1" xfId="0" quotePrefix="1" applyBorder="1" applyAlignment="1">
      <alignment horizontal="center" wrapText="1"/>
    </xf>
    <xf numFmtId="164" fontId="0" fillId="2" borderId="11" xfId="0" applyNumberFormat="1" applyFill="1" applyBorder="1"/>
    <xf numFmtId="164" fontId="0" fillId="2" borderId="12" xfId="0" applyNumberFormat="1" applyFill="1" applyBorder="1"/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left" indent="2"/>
    </xf>
    <xf numFmtId="14" fontId="0" fillId="0" borderId="2" xfId="0" applyNumberFormat="1" applyBorder="1" applyAlignment="1">
      <alignment horizontal="left" indent="2"/>
    </xf>
    <xf numFmtId="14" fontId="0" fillId="0" borderId="4" xfId="0" applyNumberFormat="1" applyBorder="1" applyAlignment="1">
      <alignment horizontal="center"/>
    </xf>
    <xf numFmtId="10" fontId="0" fillId="0" borderId="1" xfId="0" applyNumberFormat="1" applyBorder="1"/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164" fontId="0" fillId="8" borderId="1" xfId="0" quotePrefix="1" applyNumberFormat="1" applyFill="1" applyBorder="1"/>
    <xf numFmtId="0" fontId="0" fillId="0" borderId="2" xfId="0" applyBorder="1"/>
    <xf numFmtId="0" fontId="7" fillId="0" borderId="0" xfId="1" applyFont="1" applyFill="1" applyBorder="1" applyAlignment="1" applyProtection="1">
      <alignment horizontal="left" vertical="top"/>
      <protection locked="0"/>
    </xf>
    <xf numFmtId="0" fontId="6" fillId="0" borderId="62" xfId="1" applyFont="1" applyFill="1" applyBorder="1" applyAlignment="1" applyProtection="1">
      <alignment vertical="top" wrapText="1"/>
      <protection locked="0"/>
    </xf>
    <xf numFmtId="0" fontId="6" fillId="0" borderId="61" xfId="1" applyFont="1" applyFill="1" applyBorder="1" applyAlignment="1" applyProtection="1">
      <alignment horizontal="left" vertical="top" wrapText="1"/>
      <protection locked="0"/>
    </xf>
    <xf numFmtId="0" fontId="3" fillId="6" borderId="61" xfId="0" applyFont="1" applyFill="1" applyBorder="1" applyAlignment="1">
      <alignment horizontal="left" vertical="top"/>
    </xf>
    <xf numFmtId="0" fontId="7" fillId="0" borderId="64" xfId="1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right"/>
    </xf>
    <xf numFmtId="10" fontId="2" fillId="7" borderId="1" xfId="0" applyNumberFormat="1" applyFont="1" applyFill="1" applyBorder="1"/>
    <xf numFmtId="0" fontId="1" fillId="6" borderId="10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7" fillId="12" borderId="0" xfId="1" applyFont="1" applyFill="1" applyBorder="1" applyAlignment="1" applyProtection="1">
      <alignment horizontal="left" vertical="top" indent="3"/>
      <protection locked="0"/>
    </xf>
    <xf numFmtId="0" fontId="7" fillId="12" borderId="30" xfId="1" applyFont="1" applyFill="1" applyBorder="1" applyAlignment="1" applyProtection="1">
      <alignment horizontal="left" vertical="top" indent="3"/>
      <protection locked="0"/>
    </xf>
    <xf numFmtId="0" fontId="2" fillId="0" borderId="0" xfId="0" applyFont="1" applyAlignment="1">
      <alignment horizontal="left" vertical="top" indent="3"/>
    </xf>
    <xf numFmtId="0" fontId="7" fillId="11" borderId="0" xfId="1" applyFont="1" applyFill="1" applyBorder="1" applyAlignment="1" applyProtection="1">
      <alignment horizontal="left" vertical="top" indent="3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7" fillId="0" borderId="0" xfId="1" applyFont="1" applyFill="1" applyBorder="1" applyAlignment="1" applyProtection="1">
      <alignment horizontal="left" vertical="top" indent="1"/>
      <protection locked="0"/>
    </xf>
    <xf numFmtId="0" fontId="7" fillId="0" borderId="0" xfId="1" applyFont="1" applyFill="1" applyBorder="1" applyAlignment="1" applyProtection="1">
      <alignment horizontal="left" vertical="top" indent="3"/>
      <protection locked="0"/>
    </xf>
    <xf numFmtId="0" fontId="1" fillId="0" borderId="0" xfId="0" applyFont="1"/>
    <xf numFmtId="14" fontId="0" fillId="0" borderId="1" xfId="0" applyNumberFormat="1" applyBorder="1" applyAlignment="1">
      <alignment horizontal="left" indent="2"/>
    </xf>
    <xf numFmtId="14" fontId="0" fillId="0" borderId="0" xfId="0" applyNumberFormat="1" applyAlignment="1">
      <alignment horizontal="left" indent="2"/>
    </xf>
    <xf numFmtId="10" fontId="0" fillId="0" borderId="0" xfId="2" applyNumberFormat="1" applyFont="1"/>
    <xf numFmtId="0" fontId="0" fillId="0" borderId="0" xfId="0" quotePrefix="1"/>
    <xf numFmtId="14" fontId="0" fillId="0" borderId="0" xfId="0" quotePrefix="1" applyNumberFormat="1" applyAlignment="1">
      <alignment horizontal="right"/>
    </xf>
    <xf numFmtId="14" fontId="0" fillId="0" borderId="0" xfId="0" applyNumberFormat="1"/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left" indent="2"/>
    </xf>
    <xf numFmtId="0" fontId="0" fillId="2" borderId="15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6" fontId="0" fillId="14" borderId="13" xfId="0" applyNumberFormat="1" applyFill="1" applyBorder="1" applyAlignment="1">
      <alignment horizontal="right"/>
    </xf>
    <xf numFmtId="167" fontId="0" fillId="14" borderId="0" xfId="4" applyNumberFormat="1" applyFont="1" applyFill="1" applyBorder="1"/>
    <xf numFmtId="0" fontId="0" fillId="14" borderId="0" xfId="0" applyFill="1"/>
    <xf numFmtId="0" fontId="0" fillId="14" borderId="14" xfId="0" applyFill="1" applyBorder="1"/>
    <xf numFmtId="166" fontId="0" fillId="4" borderId="13" xfId="0" applyNumberFormat="1" applyFill="1" applyBorder="1" applyAlignment="1">
      <alignment horizontal="right"/>
    </xf>
    <xf numFmtId="167" fontId="0" fillId="4" borderId="0" xfId="4" applyNumberFormat="1" applyFont="1" applyFill="1" applyBorder="1"/>
    <xf numFmtId="0" fontId="0" fillId="4" borderId="0" xfId="0" applyFill="1"/>
    <xf numFmtId="0" fontId="0" fillId="4" borderId="14" xfId="0" applyFill="1" applyBorder="1"/>
    <xf numFmtId="0" fontId="0" fillId="3" borderId="13" xfId="0" applyFill="1" applyBorder="1"/>
    <xf numFmtId="0" fontId="1" fillId="3" borderId="0" xfId="0" applyFont="1" applyFill="1" applyAlignment="1">
      <alignment horizontal="right"/>
    </xf>
    <xf numFmtId="0" fontId="0" fillId="8" borderId="0" xfId="0" applyFill="1"/>
    <xf numFmtId="0" fontId="0" fillId="8" borderId="14" xfId="0" applyFill="1" applyBorder="1"/>
    <xf numFmtId="0" fontId="0" fillId="3" borderId="7" xfId="0" applyFill="1" applyBorder="1"/>
    <xf numFmtId="0" fontId="1" fillId="3" borderId="8" xfId="0" applyFont="1" applyFill="1" applyBorder="1" applyAlignment="1">
      <alignment horizontal="right"/>
    </xf>
    <xf numFmtId="0" fontId="0" fillId="8" borderId="8" xfId="0" applyFill="1" applyBorder="1"/>
    <xf numFmtId="0" fontId="0" fillId="8" borderId="9" xfId="0" applyFill="1" applyBorder="1"/>
    <xf numFmtId="0" fontId="0" fillId="3" borderId="4" xfId="0" applyFill="1" applyBorder="1"/>
    <xf numFmtId="0" fontId="1" fillId="3" borderId="5" xfId="0" applyFont="1" applyFill="1" applyBorder="1" applyAlignment="1">
      <alignment horizontal="right"/>
    </xf>
    <xf numFmtId="0" fontId="0" fillId="8" borderId="5" xfId="0" applyFill="1" applyBorder="1"/>
    <xf numFmtId="0" fontId="0" fillId="8" borderId="6" xfId="0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0" fillId="8" borderId="4" xfId="0" applyFill="1" applyBorder="1"/>
    <xf numFmtId="0" fontId="0" fillId="8" borderId="13" xfId="0" applyFill="1" applyBorder="1"/>
    <xf numFmtId="0" fontId="0" fillId="8" borderId="7" xfId="0" applyFill="1" applyBorder="1"/>
    <xf numFmtId="44" fontId="0" fillId="0" borderId="1" xfId="3" quotePrefix="1" applyFont="1" applyBorder="1" applyAlignment="1">
      <alignment wrapText="1"/>
    </xf>
    <xf numFmtId="44" fontId="0" fillId="0" borderId="1" xfId="3" applyFont="1" applyBorder="1"/>
    <xf numFmtId="164" fontId="1" fillId="4" borderId="1" xfId="0" applyNumberFormat="1" applyFont="1" applyFill="1" applyBorder="1"/>
    <xf numFmtId="164" fontId="1" fillId="4" borderId="10" xfId="0" applyNumberFormat="1" applyFont="1" applyFill="1" applyBorder="1"/>
    <xf numFmtId="164" fontId="1" fillId="4" borderId="65" xfId="0" applyNumberFormat="1" applyFont="1" applyFill="1" applyBorder="1"/>
    <xf numFmtId="0" fontId="1" fillId="3" borderId="6" xfId="0" applyFont="1" applyFill="1" applyBorder="1"/>
    <xf numFmtId="0" fontId="1" fillId="3" borderId="5" xfId="0" applyFont="1" applyFill="1" applyBorder="1"/>
    <xf numFmtId="0" fontId="0" fillId="14" borderId="5" xfId="0" applyFill="1" applyBorder="1"/>
    <xf numFmtId="0" fontId="0" fillId="14" borderId="8" xfId="0" applyFill="1" applyBorder="1"/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horizontal="left" vertical="top"/>
      <protection locked="0"/>
    </xf>
    <xf numFmtId="0" fontId="7" fillId="8" borderId="0" xfId="1" applyFont="1" applyFill="1" applyBorder="1" applyAlignment="1" applyProtection="1">
      <alignment horizontal="left" vertical="top" indent="3"/>
      <protection locked="0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4" fillId="3" borderId="10" xfId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6" xfId="1" applyFont="1" applyFill="1" applyBorder="1" applyAlignment="1" applyProtection="1">
      <alignment horizontal="left" vertical="top" wrapText="1"/>
      <protection locked="0"/>
    </xf>
    <xf numFmtId="0" fontId="6" fillId="0" borderId="27" xfId="1" applyFont="1" applyFill="1" applyBorder="1" applyAlignment="1" applyProtection="1">
      <alignment horizontal="left" vertical="top" wrapText="1"/>
      <protection locked="0"/>
    </xf>
    <xf numFmtId="0" fontId="6" fillId="0" borderId="28" xfId="1" applyFont="1" applyFill="1" applyBorder="1" applyAlignment="1" applyProtection="1">
      <alignment horizontal="left" vertical="top" wrapText="1"/>
      <protection locked="0"/>
    </xf>
    <xf numFmtId="0" fontId="6" fillId="0" borderId="29" xfId="1" applyFont="1" applyFill="1" applyBorder="1" applyAlignment="1" applyProtection="1">
      <alignment horizontal="left" vertical="top" wrapText="1"/>
      <protection locked="0"/>
    </xf>
    <xf numFmtId="0" fontId="6" fillId="0" borderId="30" xfId="1" applyFont="1" applyFill="1" applyBorder="1" applyAlignment="1" applyProtection="1">
      <alignment horizontal="left" vertical="top" wrapText="1"/>
      <protection locked="0"/>
    </xf>
    <xf numFmtId="0" fontId="6" fillId="11" borderId="29" xfId="1" applyFont="1" applyFill="1" applyBorder="1" applyAlignment="1" applyProtection="1">
      <alignment horizontal="left" vertical="top" wrapText="1"/>
      <protection locked="0"/>
    </xf>
    <xf numFmtId="0" fontId="6" fillId="11" borderId="0" xfId="1" applyFont="1" applyFill="1" applyBorder="1" applyAlignment="1" applyProtection="1">
      <alignment horizontal="left" vertical="top" wrapText="1"/>
      <protection locked="0"/>
    </xf>
    <xf numFmtId="0" fontId="6" fillId="11" borderId="30" xfId="1" applyFont="1" applyFill="1" applyBorder="1" applyAlignment="1" applyProtection="1">
      <alignment horizontal="left" vertical="top" wrapText="1"/>
      <protection locked="0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164" fontId="0" fillId="4" borderId="1" xfId="0" applyNumberForma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4" borderId="12" xfId="0" applyFill="1" applyBorder="1" applyAlignment="1">
      <alignment horizontal="right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1" xfId="0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/>
    </xf>
    <xf numFmtId="0" fontId="1" fillId="7" borderId="4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164" fontId="0" fillId="4" borderId="41" xfId="0" applyNumberFormat="1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10" fontId="7" fillId="0" borderId="1" xfId="0" applyNumberFormat="1" applyFont="1" applyBorder="1" applyAlignment="1">
      <alignment horizontal="center" vertical="top" wrapText="1"/>
    </xf>
    <xf numFmtId="10" fontId="7" fillId="0" borderId="10" xfId="0" applyNumberFormat="1" applyFont="1" applyBorder="1" applyAlignment="1">
      <alignment horizontal="center" vertical="top" wrapText="1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7" borderId="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7" borderId="4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 wrapText="1"/>
    </xf>
    <xf numFmtId="0" fontId="8" fillId="7" borderId="0" xfId="0" applyFont="1" applyFill="1" applyAlignment="1">
      <alignment horizontal="center" vertical="top" wrapText="1"/>
    </xf>
    <xf numFmtId="0" fontId="8" fillId="7" borderId="7" xfId="0" applyFont="1" applyFill="1" applyBorder="1" applyAlignment="1">
      <alignment horizontal="center" vertical="top" wrapText="1"/>
    </xf>
    <xf numFmtId="0" fontId="8" fillId="7" borderId="8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right"/>
    </xf>
    <xf numFmtId="0" fontId="1" fillId="4" borderId="11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10" borderId="6" xfId="0" applyFill="1" applyBorder="1" applyAlignment="1">
      <alignment horizontal="center"/>
    </xf>
    <xf numFmtId="164" fontId="0" fillId="4" borderId="39" xfId="0" applyNumberFormat="1" applyFill="1" applyBorder="1" applyAlignment="1">
      <alignment horizontal="center"/>
    </xf>
    <xf numFmtId="164" fontId="0" fillId="4" borderId="40" xfId="0" applyNumberForma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164" fontId="0" fillId="4" borderId="42" xfId="0" applyNumberFormat="1" applyFill="1" applyBorder="1" applyAlignment="1">
      <alignment horizontal="center"/>
    </xf>
    <xf numFmtId="164" fontId="0" fillId="4" borderId="4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4" borderId="57" xfId="0" applyNumberFormat="1" applyFill="1" applyBorder="1" applyAlignment="1">
      <alignment horizontal="center"/>
    </xf>
    <xf numFmtId="164" fontId="0" fillId="4" borderId="58" xfId="0" applyNumberFormat="1" applyFill="1" applyBorder="1" applyAlignment="1">
      <alignment horizontal="center"/>
    </xf>
    <xf numFmtId="164" fontId="0" fillId="4" borderId="59" xfId="0" applyNumberFormat="1" applyFill="1" applyBorder="1" applyAlignment="1">
      <alignment horizontal="center"/>
    </xf>
    <xf numFmtId="164" fontId="0" fillId="4" borderId="56" xfId="0" applyNumberFormat="1" applyFill="1" applyBorder="1" applyAlignment="1">
      <alignment horizontal="center"/>
    </xf>
    <xf numFmtId="164" fontId="0" fillId="4" borderId="48" xfId="0" applyNumberFormat="1" applyFill="1" applyBorder="1" applyAlignment="1">
      <alignment horizontal="center"/>
    </xf>
    <xf numFmtId="164" fontId="0" fillId="4" borderId="60" xfId="0" applyNumberFormat="1" applyFill="1" applyBorder="1" applyAlignment="1">
      <alignment horizontal="center"/>
    </xf>
    <xf numFmtId="164" fontId="0" fillId="4" borderId="34" xfId="0" applyNumberFormat="1" applyFill="1" applyBorder="1" applyAlignment="1">
      <alignment horizontal="center"/>
    </xf>
    <xf numFmtId="164" fontId="0" fillId="4" borderId="35" xfId="0" applyNumberFormat="1" applyFill="1" applyBorder="1" applyAlignment="1">
      <alignment horizontal="center"/>
    </xf>
    <xf numFmtId="164" fontId="0" fillId="8" borderId="10" xfId="0" applyNumberForma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0" fillId="2" borderId="11" xfId="0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164" fontId="0" fillId="4" borderId="24" xfId="0" applyNumberFormat="1" applyFill="1" applyBorder="1" applyAlignment="1">
      <alignment horizontal="center"/>
    </xf>
    <xf numFmtId="2" fontId="0" fillId="9" borderId="4" xfId="0" applyNumberFormat="1" applyFill="1" applyBorder="1" applyAlignment="1">
      <alignment horizontal="center"/>
    </xf>
    <xf numFmtId="2" fontId="0" fillId="9" borderId="6" xfId="0" applyNumberFormat="1" applyFill="1" applyBorder="1" applyAlignment="1">
      <alignment horizontal="center"/>
    </xf>
    <xf numFmtId="2" fontId="0" fillId="9" borderId="13" xfId="0" applyNumberFormat="1" applyFill="1" applyBorder="1" applyAlignment="1">
      <alignment horizontal="center"/>
    </xf>
    <xf numFmtId="2" fontId="0" fillId="9" borderId="14" xfId="0" applyNumberFormat="1" applyFill="1" applyBorder="1" applyAlignment="1">
      <alignment horizontal="center"/>
    </xf>
    <xf numFmtId="2" fontId="0" fillId="9" borderId="7" xfId="0" applyNumberFormat="1" applyFill="1" applyBorder="1" applyAlignment="1">
      <alignment horizontal="center"/>
    </xf>
    <xf numFmtId="2" fontId="0" fillId="9" borderId="9" xfId="0" applyNumberFormat="1" applyFill="1" applyBorder="1" applyAlignment="1">
      <alignment horizontal="center"/>
    </xf>
    <xf numFmtId="164" fontId="0" fillId="8" borderId="11" xfId="0" applyNumberFormat="1" applyFill="1" applyBorder="1" applyAlignment="1">
      <alignment horizontal="center"/>
    </xf>
    <xf numFmtId="164" fontId="0" fillId="8" borderId="12" xfId="0" applyNumberFormat="1" applyFill="1" applyBorder="1" applyAlignment="1">
      <alignment horizontal="center"/>
    </xf>
    <xf numFmtId="164" fontId="0" fillId="8" borderId="4" xfId="0" applyNumberFormat="1" applyFill="1" applyBorder="1" applyAlignment="1">
      <alignment horizontal="center"/>
    </xf>
    <xf numFmtId="164" fontId="0" fillId="8" borderId="5" xfId="0" applyNumberFormat="1" applyFill="1" applyBorder="1" applyAlignment="1">
      <alignment horizontal="center"/>
    </xf>
    <xf numFmtId="164" fontId="0" fillId="8" borderId="6" xfId="0" applyNumberForma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164" fontId="0" fillId="8" borderId="7" xfId="0" applyNumberFormat="1" applyFill="1" applyBorder="1" applyAlignment="1">
      <alignment horizontal="center"/>
    </xf>
    <xf numFmtId="164" fontId="0" fillId="8" borderId="8" xfId="0" applyNumberFormat="1" applyFill="1" applyBorder="1" applyAlignment="1">
      <alignment horizontal="center"/>
    </xf>
    <xf numFmtId="164" fontId="0" fillId="8" borderId="9" xfId="0" applyNumberFormat="1" applyFill="1" applyBorder="1" applyAlignment="1">
      <alignment horizontal="center"/>
    </xf>
    <xf numFmtId="164" fontId="0" fillId="8" borderId="49" xfId="0" applyNumberFormat="1" applyFill="1" applyBorder="1" applyAlignment="1">
      <alignment horizontal="center"/>
    </xf>
    <xf numFmtId="164" fontId="0" fillId="8" borderId="46" xfId="0" applyNumberFormat="1" applyFill="1" applyBorder="1" applyAlignment="1">
      <alignment horizontal="center"/>
    </xf>
    <xf numFmtId="164" fontId="0" fillId="8" borderId="50" xfId="0" applyNumberFormat="1" applyFill="1" applyBorder="1" applyAlignment="1">
      <alignment horizontal="center"/>
    </xf>
    <xf numFmtId="164" fontId="0" fillId="8" borderId="51" xfId="0" applyNumberForma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164" fontId="0" fillId="8" borderId="52" xfId="0" applyNumberFormat="1" applyFill="1" applyBorder="1" applyAlignment="1">
      <alignment horizontal="center"/>
    </xf>
    <xf numFmtId="164" fontId="0" fillId="8" borderId="44" xfId="0" applyNumberFormat="1" applyFill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164" fontId="0" fillId="4" borderId="37" xfId="0" applyNumberFormat="1" applyFill="1" applyBorder="1" applyAlignment="1">
      <alignment horizontal="center"/>
    </xf>
    <xf numFmtId="164" fontId="0" fillId="4" borderId="38" xfId="0" applyNumberFormat="1" applyFill="1" applyBorder="1" applyAlignment="1">
      <alignment horizontal="center"/>
    </xf>
    <xf numFmtId="0" fontId="6" fillId="0" borderId="63" xfId="1" applyFont="1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/>
    </xf>
    <xf numFmtId="164" fontId="0" fillId="4" borderId="22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164" fontId="0" fillId="4" borderId="25" xfId="0" applyNumberFormat="1" applyFill="1" applyBorder="1" applyAlignment="1">
      <alignment horizontal="center"/>
    </xf>
    <xf numFmtId="0" fontId="0" fillId="10" borderId="55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1" fillId="6" borderId="11" xfId="0" applyFont="1" applyFill="1" applyBorder="1" applyAlignment="1">
      <alignment horizontal="center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14" fontId="0" fillId="6" borderId="10" xfId="0" applyNumberFormat="1" applyFill="1" applyBorder="1" applyAlignment="1">
      <alignment horizontal="center"/>
    </xf>
    <xf numFmtId="14" fontId="0" fillId="6" borderId="11" xfId="0" applyNumberFormat="1" applyFill="1" applyBorder="1" applyAlignment="1">
      <alignment horizontal="center"/>
    </xf>
    <xf numFmtId="14" fontId="0" fillId="6" borderId="12" xfId="0" applyNumberFormat="1" applyFill="1" applyBorder="1" applyAlignment="1">
      <alignment horizontal="center"/>
    </xf>
    <xf numFmtId="9" fontId="0" fillId="9" borderId="4" xfId="2" applyFont="1" applyFill="1" applyBorder="1" applyAlignment="1">
      <alignment horizontal="center"/>
    </xf>
    <xf numFmtId="9" fontId="0" fillId="9" borderId="6" xfId="2" applyFont="1" applyFill="1" applyBorder="1" applyAlignment="1">
      <alignment horizontal="center"/>
    </xf>
    <xf numFmtId="9" fontId="0" fillId="9" borderId="13" xfId="2" applyFont="1" applyFill="1" applyBorder="1" applyAlignment="1">
      <alignment horizontal="center"/>
    </xf>
    <xf numFmtId="9" fontId="0" fillId="9" borderId="14" xfId="2" applyFont="1" applyFill="1" applyBorder="1" applyAlignment="1">
      <alignment horizontal="center"/>
    </xf>
    <xf numFmtId="9" fontId="0" fillId="9" borderId="7" xfId="2" applyFont="1" applyFill="1" applyBorder="1" applyAlignment="1">
      <alignment horizontal="center"/>
    </xf>
    <xf numFmtId="9" fontId="0" fillId="9" borderId="9" xfId="2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6" fillId="0" borderId="61" xfId="1" applyFont="1" applyFill="1" applyBorder="1" applyAlignment="1" applyProtection="1">
      <alignment horizontal="left" vertical="top" wrapText="1"/>
      <protection locked="0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11" fillId="13" borderId="0" xfId="0" applyFont="1" applyFill="1" applyAlignment="1">
      <alignment horizontal="center" vertical="center" wrapText="1"/>
    </xf>
    <xf numFmtId="0" fontId="11" fillId="13" borderId="14" xfId="0" applyFont="1" applyFill="1" applyBorder="1" applyAlignment="1">
      <alignment horizontal="center" vertical="center" wrapText="1"/>
    </xf>
    <xf numFmtId="164" fontId="0" fillId="9" borderId="2" xfId="0" applyNumberFormat="1" applyFill="1" applyBorder="1" applyAlignment="1">
      <alignment horizontal="center"/>
    </xf>
    <xf numFmtId="164" fontId="0" fillId="9" borderId="15" xfId="0" applyNumberFormat="1" applyFill="1" applyBorder="1" applyAlignment="1">
      <alignment horizontal="center"/>
    </xf>
    <xf numFmtId="164" fontId="0" fillId="9" borderId="53" xfId="0" applyNumberForma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top" wrapText="1"/>
    </xf>
    <xf numFmtId="10" fontId="7" fillId="0" borderId="0" xfId="0" applyNumberFormat="1" applyFont="1" applyAlignment="1">
      <alignment horizontal="center" vertical="top" wrapText="1"/>
    </xf>
    <xf numFmtId="10" fontId="7" fillId="0" borderId="45" xfId="0" applyNumberFormat="1" applyFont="1" applyBorder="1" applyAlignment="1">
      <alignment horizontal="center" vertical="top" wrapText="1"/>
    </xf>
    <xf numFmtId="0" fontId="0" fillId="7" borderId="45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8" fillId="7" borderId="45" xfId="0" applyFont="1" applyFill="1" applyBorder="1" applyAlignment="1">
      <alignment horizontal="center" vertical="top" wrapText="1"/>
    </xf>
    <xf numFmtId="0" fontId="8" fillId="7" borderId="44" xfId="0" applyFont="1" applyFill="1" applyBorder="1" applyAlignment="1">
      <alignment horizontal="center" vertical="top" wrapText="1"/>
    </xf>
  </cellXfs>
  <cellStyles count="5">
    <cellStyle name="Comma" xfId="4" builtinId="3"/>
    <cellStyle name="Currency" xfId="3" builtinId="4"/>
    <cellStyle name="Hyperlink" xfId="1" builtinId="8"/>
    <cellStyle name="Normal" xfId="0" builtinId="0"/>
    <cellStyle name="Percent" xfId="2" builtinId="5"/>
  </cellStyles>
  <dxfs count="5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D9D9D9"/>
      <color rgb="FFFFFDAB"/>
      <color rgb="FFFFFD91"/>
      <color rgb="FFFF8B8B"/>
      <color rgb="FFDE0000"/>
      <color rgb="FFFFD5D5"/>
      <color rgb="FFFFABAB"/>
      <color rgb="FFD9CAC3"/>
      <color rgb="FFA496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A6E1-4F1C-43BA-9FA6-AE2785783934}">
  <dimension ref="A1:N33"/>
  <sheetViews>
    <sheetView workbookViewId="0">
      <selection sqref="A1:N1"/>
    </sheetView>
  </sheetViews>
  <sheetFormatPr defaultRowHeight="15" x14ac:dyDescent="0.25"/>
  <sheetData>
    <row r="1" spans="1:14" x14ac:dyDescent="0.25">
      <c r="A1" s="196" t="s">
        <v>82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x14ac:dyDescent="0.25">
      <c r="A2" s="197" t="s">
        <v>183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4" x14ac:dyDescent="0.25">
      <c r="A3" s="145" t="s">
        <v>101</v>
      </c>
      <c r="F3" s="130"/>
      <c r="G3" s="130"/>
      <c r="H3" s="130"/>
      <c r="I3" s="130"/>
      <c r="J3" s="130"/>
      <c r="K3" s="130"/>
      <c r="L3" s="130"/>
      <c r="M3" s="130"/>
      <c r="N3" s="130"/>
    </row>
    <row r="4" spans="1:14" x14ac:dyDescent="0.25">
      <c r="B4" t="s">
        <v>102</v>
      </c>
      <c r="C4" t="s">
        <v>147</v>
      </c>
      <c r="F4" s="130"/>
      <c r="G4" s="130"/>
      <c r="H4" s="130"/>
      <c r="I4" s="130"/>
      <c r="J4" s="130"/>
      <c r="K4" s="130"/>
      <c r="L4" s="130"/>
      <c r="M4" s="130"/>
      <c r="N4" s="130"/>
    </row>
    <row r="5" spans="1:14" x14ac:dyDescent="0.25">
      <c r="B5" t="s">
        <v>103</v>
      </c>
      <c r="C5" t="s">
        <v>105</v>
      </c>
      <c r="F5" s="130"/>
      <c r="G5" s="130"/>
      <c r="H5" s="130"/>
      <c r="I5" s="130"/>
      <c r="J5" s="130"/>
      <c r="K5" s="130"/>
      <c r="L5" s="130"/>
      <c r="M5" s="130"/>
      <c r="N5" s="130"/>
    </row>
    <row r="6" spans="1:14" x14ac:dyDescent="0.25">
      <c r="B6" t="s">
        <v>106</v>
      </c>
      <c r="C6" t="s">
        <v>104</v>
      </c>
      <c r="F6" s="130"/>
      <c r="G6" s="130"/>
      <c r="H6" s="130"/>
      <c r="I6" s="130"/>
      <c r="J6" s="130"/>
      <c r="K6" s="130"/>
      <c r="L6" s="130"/>
      <c r="M6" s="130"/>
      <c r="N6" s="130"/>
    </row>
    <row r="7" spans="1:14" x14ac:dyDescent="0.25">
      <c r="A7" t="s">
        <v>155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 x14ac:dyDescent="0.25">
      <c r="B8" s="130" t="s">
        <v>158</v>
      </c>
      <c r="C8" s="130" t="s">
        <v>182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 x14ac:dyDescent="0.25">
      <c r="B9" s="130" t="s">
        <v>172</v>
      </c>
      <c r="C9" s="130" t="s">
        <v>174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x14ac:dyDescent="0.25">
      <c r="A10" t="s">
        <v>171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x14ac:dyDescent="0.25">
      <c r="A11" s="130" t="s">
        <v>175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x14ac:dyDescent="0.25">
      <c r="A12" s="130"/>
      <c r="B12" s="130" t="s">
        <v>102</v>
      </c>
      <c r="C12" s="130" t="s">
        <v>164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x14ac:dyDescent="0.25">
      <c r="A13" s="130" t="s">
        <v>184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x14ac:dyDescent="0.25">
      <c r="A14" s="130"/>
      <c r="B14" s="130" t="s">
        <v>158</v>
      </c>
      <c r="C14" s="130" t="s">
        <v>176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4" x14ac:dyDescent="0.25">
      <c r="A15" s="130"/>
      <c r="B15" s="130" t="s">
        <v>160</v>
      </c>
      <c r="C15" s="130" t="s">
        <v>177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x14ac:dyDescent="0.25">
      <c r="A16" s="130"/>
      <c r="B16" s="130" t="s">
        <v>178</v>
      </c>
      <c r="C16" s="130" t="s">
        <v>179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  <row r="17" spans="1:14" x14ac:dyDescent="0.25">
      <c r="A17" s="130"/>
      <c r="B17" s="130" t="s">
        <v>180</v>
      </c>
      <c r="C17" s="130" t="s">
        <v>181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</row>
    <row r="18" spans="1:14" x14ac:dyDescent="0.25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</row>
    <row r="19" spans="1:14" x14ac:dyDescent="0.25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</row>
    <row r="20" spans="1:14" x14ac:dyDescent="0.25">
      <c r="A20" s="130" t="s">
        <v>185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</row>
    <row r="21" spans="1:14" x14ac:dyDescent="0.25">
      <c r="A21" s="130"/>
      <c r="B21" s="130" t="s">
        <v>158</v>
      </c>
      <c r="C21" s="130" t="s">
        <v>186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</row>
    <row r="22" spans="1:14" x14ac:dyDescent="0.25">
      <c r="A22" s="130"/>
      <c r="B22" s="130" t="s">
        <v>160</v>
      </c>
      <c r="C22" s="130" t="s">
        <v>187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</row>
    <row r="23" spans="1:14" x14ac:dyDescent="0.25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</row>
    <row r="24" spans="1:14" x14ac:dyDescent="0.25">
      <c r="A24" s="198" t="s">
        <v>152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</row>
    <row r="25" spans="1:14" x14ac:dyDescent="0.25">
      <c r="A25" s="140" t="s">
        <v>153</v>
      </c>
      <c r="B25" s="140"/>
      <c r="C25" s="140"/>
      <c r="D25" s="140"/>
      <c r="E25" s="140"/>
      <c r="F25" s="141"/>
      <c r="G25" s="140"/>
      <c r="H25" s="140"/>
      <c r="I25" s="140"/>
      <c r="J25" s="140"/>
      <c r="K25" s="142"/>
      <c r="L25" s="142"/>
      <c r="M25" s="142"/>
      <c r="N25" s="142"/>
    </row>
    <row r="26" spans="1:14" ht="15" customHeight="1" x14ac:dyDescent="0.25">
      <c r="A26" s="143" t="s">
        <v>154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</row>
    <row r="27" spans="1:14" ht="15" customHeight="1" x14ac:dyDescent="0.25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4" x14ac:dyDescent="0.25">
      <c r="A28" s="148" t="s">
        <v>156</v>
      </c>
    </row>
    <row r="29" spans="1:14" x14ac:dyDescent="0.25">
      <c r="A29" s="146" t="s">
        <v>157</v>
      </c>
    </row>
    <row r="30" spans="1:14" x14ac:dyDescent="0.25">
      <c r="A30" s="146"/>
      <c r="B30" t="s">
        <v>158</v>
      </c>
      <c r="C30" t="s">
        <v>159</v>
      </c>
    </row>
    <row r="31" spans="1:14" x14ac:dyDescent="0.25">
      <c r="A31" s="146"/>
      <c r="B31" t="s">
        <v>160</v>
      </c>
      <c r="C31" t="s">
        <v>161</v>
      </c>
    </row>
    <row r="32" spans="1:14" x14ac:dyDescent="0.25">
      <c r="A32" s="144" t="s">
        <v>162</v>
      </c>
    </row>
    <row r="33" spans="1:1" x14ac:dyDescent="0.25">
      <c r="A33" s="144" t="s">
        <v>163</v>
      </c>
    </row>
  </sheetData>
  <mergeCells count="3">
    <mergeCell ref="A1:N1"/>
    <mergeCell ref="A2:N2"/>
    <mergeCell ref="A24:N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ED585-0FD3-4689-AA39-EE9F173F83D0}">
  <dimension ref="A1:AJ49"/>
  <sheetViews>
    <sheetView topLeftCell="A21" workbookViewId="0">
      <selection activeCell="H30" sqref="H30"/>
    </sheetView>
  </sheetViews>
  <sheetFormatPr defaultColWidth="8.85546875" defaultRowHeight="15" x14ac:dyDescent="0.25"/>
  <cols>
    <col min="1" max="1" width="15.85546875" bestFit="1" customWidth="1"/>
    <col min="2" max="2" width="18.140625" customWidth="1"/>
    <col min="3" max="3" width="27" customWidth="1"/>
    <col min="4" max="5" width="17.85546875" customWidth="1"/>
    <col min="6" max="6" width="25.7109375" customWidth="1"/>
    <col min="7" max="7" width="14.85546875" bestFit="1" customWidth="1"/>
    <col min="8" max="8" width="12.42578125" customWidth="1"/>
    <col min="9" max="9" width="13.28515625" bestFit="1" customWidth="1"/>
    <col min="10" max="10" width="0.42578125" customWidth="1"/>
    <col min="11" max="11" width="25.85546875" hidden="1" customWidth="1"/>
    <col min="12" max="12" width="12.28515625" hidden="1" customWidth="1"/>
    <col min="13" max="13" width="14.85546875" hidden="1" customWidth="1"/>
    <col min="14" max="14" width="11.7109375" hidden="1" customWidth="1"/>
    <col min="15" max="15" width="8.140625" hidden="1" customWidth="1"/>
    <col min="16" max="16" width="13.28515625" hidden="1" customWidth="1"/>
    <col min="17" max="17" width="0.28515625" hidden="1" customWidth="1"/>
    <col min="18" max="18" width="25.85546875" hidden="1" customWidth="1"/>
    <col min="19" max="19" width="12.28515625" hidden="1" customWidth="1"/>
    <col min="20" max="20" width="14.85546875" hidden="1" customWidth="1"/>
    <col min="21" max="21" width="11.140625" hidden="1" customWidth="1"/>
    <col min="22" max="22" width="8.140625" hidden="1" customWidth="1"/>
    <col min="23" max="23" width="13.28515625" hidden="1" customWidth="1"/>
    <col min="24" max="24" width="0.28515625" customWidth="1"/>
    <col min="25" max="25" width="12.7109375" hidden="1" customWidth="1"/>
    <col min="26" max="26" width="13.28515625" hidden="1" customWidth="1"/>
    <col min="28" max="28" width="10.85546875" customWidth="1"/>
    <col min="29" max="36" width="8.85546875" customWidth="1"/>
  </cols>
  <sheetData>
    <row r="1" spans="1:26" ht="4.3499999999999996" customHeight="1" x14ac:dyDescent="0.25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7"/>
    </row>
    <row r="2" spans="1:26" x14ac:dyDescent="0.25">
      <c r="A2" s="210" t="s">
        <v>0</v>
      </c>
      <c r="B2" s="210"/>
      <c r="C2" s="210"/>
      <c r="D2" s="111"/>
      <c r="E2" s="111"/>
      <c r="F2" s="111"/>
      <c r="G2" s="111"/>
      <c r="H2" s="111"/>
      <c r="I2" s="111"/>
      <c r="J2" s="208"/>
      <c r="K2" s="210" t="s">
        <v>1</v>
      </c>
      <c r="L2" s="210"/>
      <c r="M2" s="210"/>
      <c r="N2" s="210"/>
      <c r="O2" s="210"/>
      <c r="P2" s="210"/>
      <c r="Q2" s="208"/>
      <c r="R2" s="210" t="s">
        <v>2</v>
      </c>
      <c r="S2" s="210"/>
      <c r="T2" s="210"/>
      <c r="U2" s="210"/>
      <c r="V2" s="210"/>
      <c r="W2" s="210"/>
      <c r="X2" s="208"/>
      <c r="Y2" s="210" t="s">
        <v>3</v>
      </c>
      <c r="Z2" s="210"/>
    </row>
    <row r="3" spans="1:26" ht="63" customHeight="1" x14ac:dyDescent="0.25">
      <c r="A3" s="4" t="s">
        <v>4</v>
      </c>
      <c r="B3" s="3" t="s">
        <v>146</v>
      </c>
      <c r="C3" s="3" t="s">
        <v>5</v>
      </c>
      <c r="D3" s="4" t="s">
        <v>85</v>
      </c>
      <c r="E3" s="4" t="s">
        <v>144</v>
      </c>
      <c r="F3" s="4" t="s">
        <v>145</v>
      </c>
      <c r="G3" s="4" t="s">
        <v>7</v>
      </c>
      <c r="H3" s="32" t="s">
        <v>173</v>
      </c>
      <c r="I3" s="4" t="s">
        <v>10</v>
      </c>
      <c r="J3" s="209"/>
      <c r="K3" s="4" t="s">
        <v>6</v>
      </c>
      <c r="L3" s="4" t="s">
        <v>85</v>
      </c>
      <c r="M3" s="4" t="s">
        <v>7</v>
      </c>
      <c r="N3" s="32" t="s">
        <v>8</v>
      </c>
      <c r="O3" s="4" t="s">
        <v>9</v>
      </c>
      <c r="P3" s="4" t="s">
        <v>10</v>
      </c>
      <c r="Q3" s="209"/>
      <c r="R3" s="4" t="s">
        <v>6</v>
      </c>
      <c r="S3" s="4" t="s">
        <v>85</v>
      </c>
      <c r="T3" s="4" t="s">
        <v>7</v>
      </c>
      <c r="U3" s="32" t="s">
        <v>8</v>
      </c>
      <c r="V3" s="4" t="s">
        <v>9</v>
      </c>
      <c r="W3" s="4" t="s">
        <v>10</v>
      </c>
      <c r="X3" s="209"/>
      <c r="Y3" s="4" t="s">
        <v>11</v>
      </c>
      <c r="Z3" s="4" t="s">
        <v>10</v>
      </c>
    </row>
    <row r="4" spans="1:26" x14ac:dyDescent="0.25">
      <c r="A4" s="121">
        <v>1</v>
      </c>
      <c r="B4" s="15" t="s">
        <v>86</v>
      </c>
      <c r="C4" s="2"/>
      <c r="D4" s="112"/>
      <c r="E4" s="119"/>
      <c r="F4" s="2"/>
      <c r="G4" s="9"/>
      <c r="H4" s="2"/>
      <c r="I4" s="14">
        <f t="shared" ref="I4:I13" si="0">IFERROR(G4/(H4),0)</f>
        <v>0</v>
      </c>
      <c r="J4" s="209"/>
      <c r="K4" s="2"/>
      <c r="L4" s="2"/>
      <c r="M4" s="9"/>
      <c r="N4" s="2"/>
      <c r="O4" s="2"/>
      <c r="P4" s="14">
        <f t="shared" ref="P4:P9" si="1">IFERROR(M4/(N4*O4),0)</f>
        <v>0</v>
      </c>
      <c r="Q4" s="209"/>
      <c r="R4" s="2"/>
      <c r="S4" s="2"/>
      <c r="T4" s="9"/>
      <c r="U4" s="2"/>
      <c r="V4" s="2"/>
      <c r="W4" s="14">
        <f t="shared" ref="W4:W13" si="2">IFERROR(T4/(U4*V4),0)</f>
        <v>0</v>
      </c>
      <c r="X4" s="209"/>
      <c r="Y4" s="14">
        <f t="shared" ref="Y4:Y13" si="3">G4+M4+T4</f>
        <v>0</v>
      </c>
      <c r="Z4" s="14">
        <f t="shared" ref="Z4:Z11" si="4">I4+P4+W4</f>
        <v>0</v>
      </c>
    </row>
    <row r="5" spans="1:26" x14ac:dyDescent="0.25">
      <c r="A5" s="121">
        <v>2</v>
      </c>
      <c r="B5" s="15" t="s">
        <v>87</v>
      </c>
      <c r="C5" s="2"/>
      <c r="D5" s="118"/>
      <c r="E5" s="113"/>
      <c r="F5" s="2"/>
      <c r="G5" s="9"/>
      <c r="H5" s="2"/>
      <c r="I5" s="14">
        <f t="shared" si="0"/>
        <v>0</v>
      </c>
      <c r="J5" s="209"/>
      <c r="K5" s="2"/>
      <c r="L5" s="2"/>
      <c r="M5" s="9"/>
      <c r="N5" s="2"/>
      <c r="O5" s="2"/>
      <c r="P5" s="14">
        <f t="shared" si="1"/>
        <v>0</v>
      </c>
      <c r="Q5" s="209"/>
      <c r="R5" s="2"/>
      <c r="S5" s="2"/>
      <c r="T5" s="9"/>
      <c r="U5" s="2"/>
      <c r="V5" s="2"/>
      <c r="W5" s="14">
        <f t="shared" si="2"/>
        <v>0</v>
      </c>
      <c r="X5" s="209"/>
      <c r="Y5" s="14">
        <f t="shared" si="3"/>
        <v>0</v>
      </c>
      <c r="Z5" s="14">
        <f t="shared" si="4"/>
        <v>0</v>
      </c>
    </row>
    <row r="6" spans="1:26" x14ac:dyDescent="0.25">
      <c r="A6" s="121">
        <v>3</v>
      </c>
      <c r="B6" s="15" t="s">
        <v>88</v>
      </c>
      <c r="C6" s="2"/>
      <c r="D6" s="118"/>
      <c r="E6" s="113"/>
      <c r="F6" s="2"/>
      <c r="G6" s="9"/>
      <c r="H6" s="2"/>
      <c r="I6" s="14">
        <f t="shared" si="0"/>
        <v>0</v>
      </c>
      <c r="J6" s="209"/>
      <c r="K6" s="2"/>
      <c r="L6" s="2"/>
      <c r="M6" s="9"/>
      <c r="N6" s="2"/>
      <c r="O6" s="2"/>
      <c r="P6" s="14">
        <f t="shared" si="1"/>
        <v>0</v>
      </c>
      <c r="Q6" s="209"/>
      <c r="R6" s="2"/>
      <c r="S6" s="2"/>
      <c r="T6" s="9"/>
      <c r="U6" s="2"/>
      <c r="V6" s="2"/>
      <c r="W6" s="14">
        <f t="shared" si="2"/>
        <v>0</v>
      </c>
      <c r="X6" s="209"/>
      <c r="Y6" s="14">
        <f t="shared" si="3"/>
        <v>0</v>
      </c>
      <c r="Z6" s="14">
        <f t="shared" si="4"/>
        <v>0</v>
      </c>
    </row>
    <row r="7" spans="1:26" x14ac:dyDescent="0.25">
      <c r="A7" s="121">
        <v>4</v>
      </c>
      <c r="B7" s="15" t="s">
        <v>89</v>
      </c>
      <c r="C7" s="2"/>
      <c r="D7" s="112"/>
      <c r="E7" s="120"/>
      <c r="F7" s="2"/>
      <c r="G7" s="9"/>
      <c r="H7" s="2"/>
      <c r="I7" s="14">
        <f t="shared" si="0"/>
        <v>0</v>
      </c>
      <c r="J7" s="209"/>
      <c r="K7" s="2"/>
      <c r="L7" s="2"/>
      <c r="M7" s="9"/>
      <c r="N7" s="2"/>
      <c r="O7" s="2"/>
      <c r="P7" s="14">
        <f t="shared" si="1"/>
        <v>0</v>
      </c>
      <c r="Q7" s="209"/>
      <c r="R7" s="2"/>
      <c r="S7" s="2"/>
      <c r="T7" s="9"/>
      <c r="U7" s="2"/>
      <c r="V7" s="2"/>
      <c r="W7" s="14">
        <f t="shared" si="2"/>
        <v>0</v>
      </c>
      <c r="X7" s="209"/>
      <c r="Y7" s="14">
        <f t="shared" si="3"/>
        <v>0</v>
      </c>
      <c r="Z7" s="14">
        <f t="shared" si="4"/>
        <v>0</v>
      </c>
    </row>
    <row r="8" spans="1:26" x14ac:dyDescent="0.25">
      <c r="A8" s="121">
        <v>5</v>
      </c>
      <c r="B8" s="15" t="s">
        <v>90</v>
      </c>
      <c r="C8" s="2"/>
      <c r="D8" s="118"/>
      <c r="E8" s="113"/>
      <c r="F8" s="2"/>
      <c r="G8" s="9"/>
      <c r="H8" s="2"/>
      <c r="I8" s="14">
        <f t="shared" si="0"/>
        <v>0</v>
      </c>
      <c r="J8" s="209"/>
      <c r="K8" s="2"/>
      <c r="L8" s="2"/>
      <c r="M8" s="9"/>
      <c r="N8" s="2"/>
      <c r="O8" s="2"/>
      <c r="P8" s="14">
        <f t="shared" si="1"/>
        <v>0</v>
      </c>
      <c r="Q8" s="209"/>
      <c r="R8" s="2"/>
      <c r="S8" s="2"/>
      <c r="T8" s="9"/>
      <c r="U8" s="2"/>
      <c r="V8" s="2"/>
      <c r="W8" s="14">
        <f t="shared" si="2"/>
        <v>0</v>
      </c>
      <c r="X8" s="209"/>
      <c r="Y8" s="14">
        <f t="shared" si="3"/>
        <v>0</v>
      </c>
      <c r="Z8" s="14">
        <f t="shared" si="4"/>
        <v>0</v>
      </c>
    </row>
    <row r="9" spans="1:26" x14ac:dyDescent="0.25">
      <c r="A9" s="121">
        <v>6</v>
      </c>
      <c r="B9" s="15" t="s">
        <v>91</v>
      </c>
      <c r="C9" s="2"/>
      <c r="D9" s="118"/>
      <c r="E9" s="113"/>
      <c r="F9" s="2"/>
      <c r="G9" s="9"/>
      <c r="H9" s="2"/>
      <c r="I9" s="14">
        <f t="shared" si="0"/>
        <v>0</v>
      </c>
      <c r="J9" s="209"/>
      <c r="K9" s="2"/>
      <c r="L9" s="2"/>
      <c r="M9" s="9"/>
      <c r="N9" s="2"/>
      <c r="O9" s="2"/>
      <c r="P9" s="14">
        <f t="shared" si="1"/>
        <v>0</v>
      </c>
      <c r="Q9" s="209"/>
      <c r="R9" s="2"/>
      <c r="S9" s="2"/>
      <c r="T9" s="9"/>
      <c r="U9" s="2"/>
      <c r="V9" s="2"/>
      <c r="W9" s="14">
        <f t="shared" si="2"/>
        <v>0</v>
      </c>
      <c r="X9" s="209"/>
      <c r="Y9" s="14">
        <f t="shared" si="3"/>
        <v>0</v>
      </c>
      <c r="Z9" s="14">
        <f t="shared" si="4"/>
        <v>0</v>
      </c>
    </row>
    <row r="10" spans="1:26" x14ac:dyDescent="0.25">
      <c r="A10" s="121">
        <v>7</v>
      </c>
      <c r="B10" s="15" t="s">
        <v>92</v>
      </c>
      <c r="C10" s="2"/>
      <c r="D10" s="112"/>
      <c r="E10" s="120"/>
      <c r="F10" s="2"/>
      <c r="G10" s="9"/>
      <c r="H10" s="2"/>
      <c r="I10" s="14">
        <f t="shared" si="0"/>
        <v>0</v>
      </c>
      <c r="J10" s="209"/>
      <c r="K10" s="2"/>
      <c r="L10" s="2"/>
      <c r="M10" s="9"/>
      <c r="N10" s="2"/>
      <c r="O10" s="2"/>
      <c r="P10" s="14"/>
      <c r="Q10" s="209"/>
      <c r="R10" s="2"/>
      <c r="S10" s="2"/>
      <c r="T10" s="9"/>
      <c r="U10" s="2"/>
      <c r="V10" s="2"/>
      <c r="W10" s="14"/>
      <c r="X10" s="209"/>
      <c r="Y10" s="14">
        <f t="shared" si="3"/>
        <v>0</v>
      </c>
      <c r="Z10" s="14">
        <f t="shared" si="4"/>
        <v>0</v>
      </c>
    </row>
    <row r="11" spans="1:26" x14ac:dyDescent="0.25">
      <c r="A11" s="121">
        <v>8</v>
      </c>
      <c r="B11" s="15" t="s">
        <v>93</v>
      </c>
      <c r="C11" s="2"/>
      <c r="D11" s="118"/>
      <c r="E11" s="113"/>
      <c r="F11" s="2"/>
      <c r="G11" s="9"/>
      <c r="H11" s="2"/>
      <c r="I11" s="14">
        <f t="shared" si="0"/>
        <v>0</v>
      </c>
      <c r="J11" s="209"/>
      <c r="K11" s="2"/>
      <c r="L11" s="2"/>
      <c r="M11" s="9"/>
      <c r="N11" s="2"/>
      <c r="O11" s="2"/>
      <c r="P11" s="14"/>
      <c r="Q11" s="209"/>
      <c r="R11" s="2"/>
      <c r="S11" s="2"/>
      <c r="T11" s="9"/>
      <c r="U11" s="2"/>
      <c r="V11" s="2"/>
      <c r="W11" s="14"/>
      <c r="X11" s="209"/>
      <c r="Y11" s="14">
        <f t="shared" si="3"/>
        <v>0</v>
      </c>
      <c r="Z11" s="14">
        <f t="shared" si="4"/>
        <v>0</v>
      </c>
    </row>
    <row r="12" spans="1:26" x14ac:dyDescent="0.25">
      <c r="A12" s="121">
        <v>9</v>
      </c>
      <c r="B12" s="15" t="s">
        <v>94</v>
      </c>
      <c r="C12" s="2"/>
      <c r="D12" s="118"/>
      <c r="E12" s="113"/>
      <c r="F12" s="2"/>
      <c r="G12" s="9"/>
      <c r="H12" s="2"/>
      <c r="I12" s="14">
        <f t="shared" si="0"/>
        <v>0</v>
      </c>
      <c r="J12" s="209"/>
      <c r="K12" s="2"/>
      <c r="L12" s="2"/>
      <c r="M12" s="9"/>
      <c r="N12" s="2"/>
      <c r="O12" s="2"/>
      <c r="P12" s="14">
        <f>IFERROR(M12/(N12*O12),0)</f>
        <v>0</v>
      </c>
      <c r="Q12" s="209"/>
      <c r="R12" s="2"/>
      <c r="S12" s="2"/>
      <c r="T12" s="9"/>
      <c r="U12" s="2"/>
      <c r="V12" s="2"/>
      <c r="W12" s="14">
        <f t="shared" si="2"/>
        <v>0</v>
      </c>
      <c r="X12" s="209"/>
      <c r="Y12" s="14">
        <f t="shared" si="3"/>
        <v>0</v>
      </c>
      <c r="Z12" s="14">
        <f>I12+P12+W12</f>
        <v>0</v>
      </c>
    </row>
    <row r="13" spans="1:26" x14ac:dyDescent="0.25">
      <c r="A13" s="121">
        <v>10</v>
      </c>
      <c r="B13" s="15" t="s">
        <v>95</v>
      </c>
      <c r="C13" s="2"/>
      <c r="D13" s="118"/>
      <c r="E13" s="113"/>
      <c r="F13" s="2"/>
      <c r="G13" s="9"/>
      <c r="H13" s="2"/>
      <c r="I13" s="14">
        <f t="shared" si="0"/>
        <v>0</v>
      </c>
      <c r="J13" s="209"/>
      <c r="K13" s="2"/>
      <c r="L13" s="2"/>
      <c r="M13" s="9"/>
      <c r="N13" s="2"/>
      <c r="O13" s="2"/>
      <c r="P13" s="14">
        <f>IFERROR(M13/(N13*O13),0)</f>
        <v>0</v>
      </c>
      <c r="Q13" s="209"/>
      <c r="R13" s="2"/>
      <c r="S13" s="2"/>
      <c r="T13" s="9"/>
      <c r="U13" s="2"/>
      <c r="V13" s="2"/>
      <c r="W13" s="14">
        <f t="shared" si="2"/>
        <v>0</v>
      </c>
      <c r="X13" s="209"/>
      <c r="Y13" s="14">
        <f t="shared" si="3"/>
        <v>0</v>
      </c>
      <c r="Z13" s="14">
        <f>I13+P13+W13</f>
        <v>0</v>
      </c>
    </row>
    <row r="14" spans="1:26" x14ac:dyDescent="0.25">
      <c r="A14" s="210" t="s">
        <v>148</v>
      </c>
      <c r="B14" s="210"/>
      <c r="C14" s="210"/>
      <c r="D14" s="111"/>
      <c r="E14" s="111"/>
      <c r="F14" s="111"/>
      <c r="G14" s="111"/>
      <c r="H14" s="111"/>
      <c r="I14" s="111"/>
      <c r="J14" s="209"/>
      <c r="K14" s="210" t="s">
        <v>1</v>
      </c>
      <c r="L14" s="210"/>
      <c r="M14" s="210"/>
      <c r="N14" s="210"/>
      <c r="O14" s="210"/>
      <c r="P14" s="210"/>
      <c r="Q14" s="209"/>
      <c r="R14" s="210" t="s">
        <v>2</v>
      </c>
      <c r="S14" s="210"/>
      <c r="T14" s="210"/>
      <c r="U14" s="210"/>
      <c r="V14" s="210"/>
      <c r="W14" s="210"/>
      <c r="X14" s="209"/>
      <c r="Y14" s="210" t="s">
        <v>3</v>
      </c>
      <c r="Z14" s="210"/>
    </row>
    <row r="15" spans="1:26" ht="30" customHeight="1" x14ac:dyDescent="0.25">
      <c r="A15" s="4" t="s">
        <v>4</v>
      </c>
      <c r="B15" s="3" t="s">
        <v>146</v>
      </c>
      <c r="C15" s="3" t="s">
        <v>5</v>
      </c>
      <c r="D15" s="4" t="s">
        <v>85</v>
      </c>
      <c r="E15" s="4"/>
      <c r="F15" s="4" t="s">
        <v>145</v>
      </c>
      <c r="G15" s="4" t="s">
        <v>7</v>
      </c>
      <c r="H15" s="32" t="s">
        <v>8</v>
      </c>
      <c r="I15" s="4" t="s">
        <v>10</v>
      </c>
      <c r="J15" s="209"/>
      <c r="K15" s="4" t="s">
        <v>6</v>
      </c>
      <c r="L15" s="4"/>
      <c r="M15" s="4" t="s">
        <v>7</v>
      </c>
      <c r="N15" s="32" t="s">
        <v>8</v>
      </c>
      <c r="O15" s="4" t="s">
        <v>9</v>
      </c>
      <c r="P15" s="4" t="s">
        <v>10</v>
      </c>
      <c r="Q15" s="209"/>
      <c r="R15" s="4" t="s">
        <v>6</v>
      </c>
      <c r="S15" s="4"/>
      <c r="T15" s="4" t="s">
        <v>7</v>
      </c>
      <c r="U15" s="32" t="s">
        <v>8</v>
      </c>
      <c r="V15" s="4" t="s">
        <v>9</v>
      </c>
      <c r="W15" s="4" t="s">
        <v>10</v>
      </c>
      <c r="X15" s="209"/>
      <c r="Y15" s="4" t="s">
        <v>11</v>
      </c>
      <c r="Z15" s="4" t="s">
        <v>10</v>
      </c>
    </row>
    <row r="16" spans="1:26" x14ac:dyDescent="0.25">
      <c r="A16" s="121">
        <v>1</v>
      </c>
      <c r="B16" s="15"/>
      <c r="C16" s="2"/>
      <c r="D16" s="2"/>
      <c r="E16" s="2"/>
      <c r="F16" s="2"/>
      <c r="G16" s="9"/>
      <c r="H16" s="2"/>
      <c r="I16" s="14">
        <f>IFERROR(G16/(H16),0)</f>
        <v>0</v>
      </c>
      <c r="J16" s="209"/>
      <c r="K16" s="2"/>
      <c r="L16" s="2"/>
      <c r="M16" s="9"/>
      <c r="N16" s="2"/>
      <c r="O16" s="2"/>
      <c r="P16" s="14">
        <f>IFERROR(M16/(N16*O16),0)</f>
        <v>0</v>
      </c>
      <c r="Q16" s="209"/>
      <c r="R16" s="2"/>
      <c r="S16" s="2"/>
      <c r="T16" s="9"/>
      <c r="U16" s="2"/>
      <c r="V16" s="2"/>
      <c r="W16" s="14">
        <f t="shared" ref="W16:W25" si="5">IFERROR(T16/(U16*V16),0)</f>
        <v>0</v>
      </c>
      <c r="X16" s="209"/>
      <c r="Y16" s="14">
        <f t="shared" ref="Y16:Y25" si="6">G16+M16+T16</f>
        <v>0</v>
      </c>
      <c r="Z16" s="14">
        <f>I16+P16+W16</f>
        <v>0</v>
      </c>
    </row>
    <row r="17" spans="1:36" x14ac:dyDescent="0.25">
      <c r="A17" s="121">
        <v>2</v>
      </c>
      <c r="B17" s="15"/>
      <c r="C17" s="2"/>
      <c r="D17" s="2"/>
      <c r="E17" s="2"/>
      <c r="F17" s="2"/>
      <c r="G17" s="9"/>
      <c r="H17" s="2"/>
      <c r="I17" s="14">
        <f t="shared" ref="I17:I25" si="7">IFERROR(G17/(H17),0)</f>
        <v>0</v>
      </c>
      <c r="J17" s="209"/>
      <c r="K17" s="2"/>
      <c r="L17" s="2"/>
      <c r="M17" s="9"/>
      <c r="N17" s="2"/>
      <c r="O17" s="2"/>
      <c r="P17" s="14">
        <f>IFERROR(M17/(N17*O17),0)</f>
        <v>0</v>
      </c>
      <c r="Q17" s="209"/>
      <c r="R17" s="2"/>
      <c r="S17" s="2"/>
      <c r="T17" s="9"/>
      <c r="U17" s="2"/>
      <c r="V17" s="2"/>
      <c r="W17" s="14">
        <f t="shared" si="5"/>
        <v>0</v>
      </c>
      <c r="X17" s="209"/>
      <c r="Y17" s="14">
        <f t="shared" si="6"/>
        <v>0</v>
      </c>
      <c r="Z17" s="14">
        <f>I17+P17+W17</f>
        <v>0</v>
      </c>
    </row>
    <row r="18" spans="1:36" x14ac:dyDescent="0.25">
      <c r="A18" s="121">
        <v>3</v>
      </c>
      <c r="B18" s="15"/>
      <c r="C18" s="2"/>
      <c r="D18" s="2"/>
      <c r="E18" s="2"/>
      <c r="F18" s="2"/>
      <c r="G18" s="9"/>
      <c r="H18" s="2"/>
      <c r="I18" s="14">
        <f t="shared" si="7"/>
        <v>0</v>
      </c>
      <c r="J18" s="209"/>
      <c r="K18" s="2"/>
      <c r="L18" s="2"/>
      <c r="M18" s="9"/>
      <c r="N18" s="2"/>
      <c r="O18" s="2"/>
      <c r="P18" s="14">
        <f>IFERROR(M18/(N18*O18),0)</f>
        <v>0</v>
      </c>
      <c r="Q18" s="209"/>
      <c r="R18" s="2"/>
      <c r="S18" s="2"/>
      <c r="T18" s="9"/>
      <c r="U18" s="2"/>
      <c r="V18" s="2"/>
      <c r="W18" s="14">
        <f t="shared" si="5"/>
        <v>0</v>
      </c>
      <c r="X18" s="209"/>
      <c r="Y18" s="14">
        <f t="shared" si="6"/>
        <v>0</v>
      </c>
      <c r="Z18" s="14">
        <f>I18+P18+W18</f>
        <v>0</v>
      </c>
    </row>
    <row r="19" spans="1:36" x14ac:dyDescent="0.25">
      <c r="A19" s="121">
        <v>4</v>
      </c>
      <c r="B19" s="15"/>
      <c r="C19" s="2"/>
      <c r="D19" s="2"/>
      <c r="E19" s="2"/>
      <c r="F19" s="2"/>
      <c r="G19" s="9"/>
      <c r="H19" s="2"/>
      <c r="I19" s="14">
        <f t="shared" si="7"/>
        <v>0</v>
      </c>
      <c r="J19" s="209"/>
      <c r="K19" s="2"/>
      <c r="L19" s="2"/>
      <c r="M19" s="9"/>
      <c r="N19" s="2"/>
      <c r="O19" s="2"/>
      <c r="P19" s="14">
        <f>IFERROR(M19/(N19*O19),0)</f>
        <v>0</v>
      </c>
      <c r="Q19" s="209"/>
      <c r="R19" s="2"/>
      <c r="S19" s="2"/>
      <c r="T19" s="9"/>
      <c r="U19" s="2"/>
      <c r="V19" s="2"/>
      <c r="W19" s="14">
        <f t="shared" si="5"/>
        <v>0</v>
      </c>
      <c r="X19" s="209"/>
      <c r="Y19" s="14">
        <f t="shared" si="6"/>
        <v>0</v>
      </c>
      <c r="Z19" s="14">
        <f>I19+P19+W19</f>
        <v>0</v>
      </c>
    </row>
    <row r="20" spans="1:36" x14ac:dyDescent="0.25">
      <c r="A20" s="121">
        <v>5</v>
      </c>
      <c r="B20" s="15"/>
      <c r="C20" s="2"/>
      <c r="D20" s="2"/>
      <c r="E20" s="2"/>
      <c r="F20" s="2"/>
      <c r="G20" s="9"/>
      <c r="H20" s="2"/>
      <c r="I20" s="14">
        <f t="shared" si="7"/>
        <v>0</v>
      </c>
      <c r="J20" s="209"/>
      <c r="K20" s="2"/>
      <c r="L20" s="2"/>
      <c r="M20" s="9"/>
      <c r="N20" s="2"/>
      <c r="O20" s="2"/>
      <c r="P20" s="14"/>
      <c r="Q20" s="209"/>
      <c r="R20" s="2"/>
      <c r="S20" s="2"/>
      <c r="T20" s="9"/>
      <c r="U20" s="2"/>
      <c r="V20" s="2"/>
      <c r="W20" s="14"/>
      <c r="X20" s="209"/>
      <c r="Y20" s="14">
        <f t="shared" si="6"/>
        <v>0</v>
      </c>
      <c r="Z20" s="14">
        <f t="shared" ref="Z20:Z24" si="8">I20+P20+W20</f>
        <v>0</v>
      </c>
    </row>
    <row r="21" spans="1:36" x14ac:dyDescent="0.25">
      <c r="A21" s="121">
        <v>6</v>
      </c>
      <c r="B21" s="15"/>
      <c r="C21" s="2"/>
      <c r="D21" s="2"/>
      <c r="E21" s="2"/>
      <c r="F21" s="2"/>
      <c r="G21" s="9"/>
      <c r="H21" s="2"/>
      <c r="I21" s="14">
        <f t="shared" si="7"/>
        <v>0</v>
      </c>
      <c r="J21" s="209"/>
      <c r="K21" s="2"/>
      <c r="L21" s="2"/>
      <c r="M21" s="9"/>
      <c r="N21" s="2"/>
      <c r="O21" s="2"/>
      <c r="P21" s="14"/>
      <c r="Q21" s="209"/>
      <c r="R21" s="2"/>
      <c r="S21" s="2"/>
      <c r="T21" s="9"/>
      <c r="U21" s="2"/>
      <c r="V21" s="2"/>
      <c r="W21" s="14"/>
      <c r="X21" s="209"/>
      <c r="Y21" s="14">
        <f t="shared" si="6"/>
        <v>0</v>
      </c>
      <c r="Z21" s="14">
        <f t="shared" si="8"/>
        <v>0</v>
      </c>
    </row>
    <row r="22" spans="1:36" x14ac:dyDescent="0.25">
      <c r="A22" s="121">
        <v>7</v>
      </c>
      <c r="B22" s="15"/>
      <c r="C22" s="2"/>
      <c r="D22" s="2"/>
      <c r="E22" s="2"/>
      <c r="F22" s="2"/>
      <c r="G22" s="9"/>
      <c r="H22" s="2"/>
      <c r="I22" s="14">
        <f t="shared" si="7"/>
        <v>0</v>
      </c>
      <c r="J22" s="209"/>
      <c r="K22" s="2"/>
      <c r="L22" s="2"/>
      <c r="M22" s="9"/>
      <c r="N22" s="2"/>
      <c r="O22" s="2"/>
      <c r="P22" s="14"/>
      <c r="Q22" s="209"/>
      <c r="R22" s="2"/>
      <c r="S22" s="2"/>
      <c r="T22" s="9"/>
      <c r="U22" s="2"/>
      <c r="V22" s="2"/>
      <c r="W22" s="14"/>
      <c r="X22" s="209"/>
      <c r="Y22" s="14">
        <f t="shared" si="6"/>
        <v>0</v>
      </c>
      <c r="Z22" s="14">
        <f t="shared" si="8"/>
        <v>0</v>
      </c>
    </row>
    <row r="23" spans="1:36" x14ac:dyDescent="0.25">
      <c r="A23" s="121">
        <v>8</v>
      </c>
      <c r="B23" s="15"/>
      <c r="C23" s="2"/>
      <c r="D23" s="2"/>
      <c r="E23" s="2"/>
      <c r="F23" s="2"/>
      <c r="G23" s="9"/>
      <c r="H23" s="2"/>
      <c r="I23" s="14">
        <f t="shared" si="7"/>
        <v>0</v>
      </c>
      <c r="J23" s="209"/>
      <c r="K23" s="2"/>
      <c r="L23" s="2"/>
      <c r="M23" s="9"/>
      <c r="N23" s="2"/>
      <c r="O23" s="2"/>
      <c r="P23" s="14"/>
      <c r="Q23" s="209"/>
      <c r="R23" s="2"/>
      <c r="S23" s="2"/>
      <c r="T23" s="9"/>
      <c r="U23" s="2"/>
      <c r="V23" s="2"/>
      <c r="W23" s="14"/>
      <c r="X23" s="209"/>
      <c r="Y23" s="14">
        <f t="shared" si="6"/>
        <v>0</v>
      </c>
      <c r="Z23" s="14">
        <f t="shared" si="8"/>
        <v>0</v>
      </c>
    </row>
    <row r="24" spans="1:36" x14ac:dyDescent="0.25">
      <c r="A24" s="121">
        <v>9</v>
      </c>
      <c r="B24" s="15"/>
      <c r="C24" s="2"/>
      <c r="D24" s="2"/>
      <c r="E24" s="2"/>
      <c r="F24" s="2"/>
      <c r="G24" s="9"/>
      <c r="H24" s="2"/>
      <c r="I24" s="14">
        <f t="shared" si="7"/>
        <v>0</v>
      </c>
      <c r="J24" s="209"/>
      <c r="K24" s="2"/>
      <c r="L24" s="2"/>
      <c r="M24" s="9"/>
      <c r="N24" s="2"/>
      <c r="O24" s="2"/>
      <c r="P24" s="14"/>
      <c r="Q24" s="209"/>
      <c r="R24" s="2"/>
      <c r="S24" s="2"/>
      <c r="T24" s="9"/>
      <c r="U24" s="2"/>
      <c r="V24" s="2"/>
      <c r="W24" s="14"/>
      <c r="X24" s="209"/>
      <c r="Y24" s="14">
        <f t="shared" si="6"/>
        <v>0</v>
      </c>
      <c r="Z24" s="14">
        <f t="shared" si="8"/>
        <v>0</v>
      </c>
    </row>
    <row r="25" spans="1:36" x14ac:dyDescent="0.25">
      <c r="A25" s="121">
        <v>10</v>
      </c>
      <c r="B25" s="15"/>
      <c r="C25" s="2"/>
      <c r="D25" s="2"/>
      <c r="E25" s="2"/>
      <c r="F25" s="2"/>
      <c r="G25" s="9"/>
      <c r="H25" s="2"/>
      <c r="I25" s="14">
        <f t="shared" si="7"/>
        <v>0</v>
      </c>
      <c r="J25" s="209"/>
      <c r="K25" s="2"/>
      <c r="L25" s="2"/>
      <c r="M25" s="9"/>
      <c r="N25" s="2"/>
      <c r="O25" s="2"/>
      <c r="P25" s="14">
        <f>IFERROR(M25/(N25*O25),0)</f>
        <v>0</v>
      </c>
      <c r="Q25" s="209"/>
      <c r="R25" s="2"/>
      <c r="S25" s="2"/>
      <c r="T25" s="9"/>
      <c r="U25" s="2"/>
      <c r="V25" s="2"/>
      <c r="W25" s="14">
        <f t="shared" si="5"/>
        <v>0</v>
      </c>
      <c r="X25" s="209"/>
      <c r="Y25" s="14">
        <f t="shared" si="6"/>
        <v>0</v>
      </c>
      <c r="Z25" s="14">
        <f>I25+P25+W25</f>
        <v>0</v>
      </c>
    </row>
    <row r="27" spans="1:36" x14ac:dyDescent="0.25">
      <c r="AB27" t="s">
        <v>223</v>
      </c>
    </row>
    <row r="28" spans="1:36" x14ac:dyDescent="0.25">
      <c r="A28" s="199" t="s">
        <v>130</v>
      </c>
      <c r="B28" s="200"/>
      <c r="C28" s="200"/>
      <c r="D28" s="200"/>
      <c r="E28" s="200"/>
      <c r="F28" s="200"/>
      <c r="G28" s="200"/>
      <c r="H28" s="200"/>
      <c r="AB28" s="181"/>
      <c r="AC28" s="182"/>
      <c r="AD28" s="182" t="s">
        <v>195</v>
      </c>
      <c r="AE28" s="182" t="s">
        <v>196</v>
      </c>
      <c r="AF28" s="182" t="s">
        <v>197</v>
      </c>
      <c r="AG28" s="182" t="s">
        <v>198</v>
      </c>
      <c r="AH28" s="192" t="s">
        <v>199</v>
      </c>
      <c r="AI28" s="193" t="s">
        <v>214</v>
      </c>
      <c r="AJ28" s="183" t="s">
        <v>215</v>
      </c>
    </row>
    <row r="29" spans="1:36" x14ac:dyDescent="0.25">
      <c r="A29" s="156" t="s">
        <v>149</v>
      </c>
      <c r="B29" s="156" t="s">
        <v>98</v>
      </c>
      <c r="C29" s="156" t="s">
        <v>99</v>
      </c>
      <c r="D29" s="157" t="s">
        <v>190</v>
      </c>
      <c r="E29" s="157" t="s">
        <v>191</v>
      </c>
      <c r="F29" s="157" t="s">
        <v>192</v>
      </c>
      <c r="G29" s="4" t="s">
        <v>193</v>
      </c>
      <c r="H29" s="4" t="s">
        <v>194</v>
      </c>
      <c r="AB29" s="161" t="s">
        <v>200</v>
      </c>
      <c r="AC29" s="162">
        <v>1</v>
      </c>
      <c r="AD29" s="163">
        <f t="shared" ref="AD29:AD40" si="9">IF(YEAR($B$30)&lt;YEAR($C$30),IF(VLOOKUP(AB29,$AB$29:$AC$40,2,0)&lt;VLOOKUP((TEXT($B$30,"MMMM")),$AB$29:$AC$40,2,0),0,1),IF(AND(VLOOKUP(AB29,$AB$29:$AC$40,2,0)&gt;=VLOOKUP((TEXT($B$30,"MMMM")),$AB$29:$AC$40,2,0),VLOOKUP(AB29,$AB$29:$AC$40,2,0)&lt;=VLOOKUP((TEXT($C$30,"MMMM")),$AB$29:$AC$40,2,0)),1,0))+IF(((YEAR($C$30))-(YEAR($B$30))-1)&lt;0,0,((YEAR($C$30))-(YEAR($B$30))-1))+IF(YEAR($C$30)&gt;YEAR($B$30),IF(VLOOKUP(AB29,$AB$29:$AC$40,2,0)&gt;VLOOKUP((TEXT($C$30,"MMMM")),$AB$29:$AC$40,2,0),0,1),0)</f>
        <v>1</v>
      </c>
      <c r="AE29" s="163">
        <f t="shared" ref="AE29:AE40" si="10">IF(YEAR($B$31)&lt;YEAR($C$31),IF(VLOOKUP(AB29,$AB$29:$AC$40,2,0)&lt;VLOOKUP((TEXT($B$31,"MMMM")),$AB$29:$AC$40,2,0),0,1),IF(AND(VLOOKUP(AB29,$AB$29:$AC$40,2,0)&gt;=VLOOKUP((TEXT($B$31,"MMMM")),$AB$29:$AC$40,2,0),VLOOKUP(AB29,$AB$29:$AC$40,2,0)&lt;=VLOOKUP((TEXT($C$31,"MMMM")),$AB$29:$AC$40,2,0)),1,0))+IF(((YEAR($C$31))-(YEAR($B$31))-1)&lt;0,0,((YEAR($C$31))-(YEAR($B$31))-1))+IF(YEAR($C$31)&gt;YEAR($B$31),IF(VLOOKUP(AB29,$AB$29:$AC$40,2,0)&gt;VLOOKUP((TEXT($C$31,"MMMM")),$AB$29:$AC$40,2,0),0,1),0)</f>
        <v>1</v>
      </c>
      <c r="AF29" s="163">
        <f t="shared" ref="AF29:AF40" si="11">IF(YEAR($B$32)&lt;YEAR($C$32),IF(VLOOKUP(AB29,$AB$29:$AC$40,2,0)&lt;VLOOKUP((TEXT($B$32,"MMMM")),$AB$29:$AC$40,2,0),0,1),IF(AND(VLOOKUP(AB29,$AB$29:$AC$40,2,0)&gt;=VLOOKUP((TEXT($B$32,"MMMM")),$AB$29:$AC$40,2,0),VLOOKUP(AB29,$AB$29:$AC$40,2,0)&lt;=VLOOKUP((TEXT($C$32,"MMMM")),$AB$29:$AC$40,2,0)),1,0))+IF(((YEAR($C$32))-(YEAR($B$32))-1)&lt;0,0,((YEAR($C$32))-(YEAR($B$32))-1))+IF(YEAR($C$32)&gt;YEAR($B$32),IF(VLOOKUP(AB29,$AB$29:$AC$40,2,0)&gt;VLOOKUP((TEXT($C$32,"MMMM")),$AB$29:$AC$40,2,0),0,1),0)</f>
        <v>1</v>
      </c>
      <c r="AG29" s="163">
        <f t="shared" ref="AG29:AG40" si="12">IF(YEAR($B$33)&lt;YEAR($C$33),IF(VLOOKUP(AB29,$AB$29:$AC$40,2,0)&lt;VLOOKUP((TEXT($B$33,"MMMM")),$AB$29:$AC$40,2,0),0,1),IF(AND(VLOOKUP(AB29,$AB$29:$AC$40,2,0)&gt;=VLOOKUP((TEXT($B$33,"MMMM")),$AB$29:$AC$40,2,0),VLOOKUP(AB29,$AB$29:$AC$40,2,0)&lt;=VLOOKUP((TEXT($C$33,"MMMM")),$AB$29:$AC$40,2,0)),1,0))+IF(((YEAR($C$33))-(YEAR($B$33))-1)&lt;0,0,((YEAR($C$33))-(YEAR($B$33))-1))+IF(YEAR($C$33)&gt;YEAR($B$33),IF(VLOOKUP(AB29,$AB$29:$AC$40,2,0)&gt;VLOOKUP((TEXT($C$33,"MMMM")),$AB$29:$AC$40,2,0),0,1),0)</f>
        <v>1</v>
      </c>
      <c r="AH29" s="194">
        <f t="shared" ref="AH29:AH40" si="13">IF(YEAR($B$34)&lt;YEAR($C$34),IF(VLOOKUP(AB29,$AB$29:$AC$40,2,0)&lt;VLOOKUP((TEXT($B$34,"MMMM")),$AB$29:$AC$40,2,0),0,1),IF(AND(VLOOKUP(AB29,$AB$29:$AC$40,2,0)&gt;=VLOOKUP((TEXT($B$34,"MMMM")),$AB$29:$AC$40,2,0),VLOOKUP(AB29,$AB$29:$AC$40,2,0)&lt;=VLOOKUP((TEXT($C$34,"MMMM")),$AB$29:$AC$40,2,0)),1,0))+IF(((YEAR($C$34))-(YEAR($B$34))-1)&lt;0,0,((YEAR($C$34))-(YEAR($B$34))-1))+IF(YEAR($C$34)&gt;YEAR($B$34),IF(VLOOKUP(AB29,$AB$29:$AC$40,2,0)&gt;VLOOKUP((TEXT($C$34,"MMMM")),$AB$29:$AC$40,2,0),0,1),0)</f>
        <v>1</v>
      </c>
      <c r="AI29" s="194">
        <f>IF(YEAR($B$35)&lt;YEAR($C$35),IF(VLOOKUP(AB29,$AB$29:$AC$40,2,0)&lt;VLOOKUP((TEXT($B$35,"MMMM")),$AB$29:$AC$40,2,0),0,1),IF(AND(VLOOKUP(AB29,$AB$29:$AC$40,2,0)&gt;=VLOOKUP((TEXT($B$35,"MMMM")),$AB$29:$AC$40,2,0),VLOOKUP(AB29,$AB$29:$AC$40,2,0)&lt;=VLOOKUP((TEXT($C$35,"MMMM")),$AB$29:$AC$40,2,0)),1,0))+IF(((YEAR($C$35))-(YEAR($B$35))-1)&lt;0,0,((YEAR($C$35))-(YEAR($B$35))-1))+IF(YEAR($C$35)&gt;YEAR($B$35),IF(VLOOKUP(AB29,$AB$29:$AC$40,2,0)&gt;VLOOKUP((TEXT($C$35,"MMMM")),$AB$29:$AC$40,2,0),0,1),0)</f>
        <v>1</v>
      </c>
      <c r="AJ29" s="164">
        <f>IF(YEAR($B$36)&lt;YEAR($C$36),IF(VLOOKUP(AB29,$AB$29:$AC$40,2,0)&lt;VLOOKUP((TEXT($B$36,"MMMM")),$AB$29:$AC$40,2,0),0,1),IF(AND(VLOOKUP(AB29,$AB$29:$AC$40,2,0)&gt;=VLOOKUP((TEXT($B$36,"MMMM")),$AB$29:$AC$40,2,0),VLOOKUP(AB29,$AB$29:$AC$40,2,0)&lt;=VLOOKUP((TEXT($C$36,"MMMM")),$AB$29:$AC$40,2,0)),1,0))+IF(((YEAR($C$36))-(YEAR($B$36))-1)&lt;0,0,((YEAR($C$36))-(YEAR($B$36))-1))+IF(YEAR($C$36)&gt;YEAR($B$36),IF(VLOOKUP(AB29,$AB$29:$AC$40,2,0)&gt;VLOOKUP((TEXT($C$36,"MMMM")),$AB$29:$AC$40,2,0),0,1),0)</f>
        <v>1</v>
      </c>
    </row>
    <row r="30" spans="1:36" x14ac:dyDescent="0.25">
      <c r="A30" s="121">
        <v>1</v>
      </c>
      <c r="B30" s="124">
        <v>45839</v>
      </c>
      <c r="C30" s="123">
        <v>46203</v>
      </c>
      <c r="D30" s="121">
        <f>AD43</f>
        <v>12</v>
      </c>
      <c r="E30" s="121">
        <f>AD42</f>
        <v>3</v>
      </c>
      <c r="F30" s="121">
        <f>AD41</f>
        <v>9</v>
      </c>
      <c r="G30" s="158">
        <f>IF(DATE(YEAR(C30),1,1)=B30,(DATE(YEAR(C30+1),1,1)),DATE(YEAR(C30),1,1))</f>
        <v>46023</v>
      </c>
      <c r="H30" s="158">
        <f>IF(B30&lt;(DATE(YEAR(B30),9,1)),(DATE(YEAR(B30),9,1)),(DATE(YEAR(B30)+1,9,1)))</f>
        <v>45901</v>
      </c>
      <c r="AB30" s="161" t="s">
        <v>201</v>
      </c>
      <c r="AC30" s="162">
        <v>2</v>
      </c>
      <c r="AD30" s="163">
        <f t="shared" si="9"/>
        <v>1</v>
      </c>
      <c r="AE30" s="163">
        <f t="shared" si="10"/>
        <v>1</v>
      </c>
      <c r="AF30" s="163">
        <f t="shared" si="11"/>
        <v>1</v>
      </c>
      <c r="AG30" s="163">
        <f t="shared" si="12"/>
        <v>1</v>
      </c>
      <c r="AH30" s="163">
        <f t="shared" si="13"/>
        <v>1</v>
      </c>
      <c r="AI30" s="163">
        <f t="shared" ref="AI30:AI40" si="14">IF(YEAR($B$35)&lt;YEAR($C$35),IF(VLOOKUP(AB30,$AB$29:$AC$40,2,0)&lt;VLOOKUP((TEXT($B$35,"MMMM")),$AB$29:$AC$40,2,0),0,1),IF(AND(VLOOKUP(AB30,$AB$29:$AC$40,2,0)&gt;=VLOOKUP((TEXT($B$35,"MMMM")),$AB$29:$AC$40,2,0),VLOOKUP(AB30,$AB$29:$AC$40,2,0)&lt;=VLOOKUP((TEXT($C$35,"MMMM")),$AB$29:$AC$40,2,0)),1,0))+IF(((YEAR($C$35))-(YEAR($B$35))-1)&lt;0,0,((YEAR($C$35))-(YEAR($B$35))-1))+IF(YEAR($C$35)&gt;YEAR($B$35),IF(VLOOKUP(AB30,$AB$29:$AC$40,2,0)&gt;VLOOKUP((TEXT($C$35,"MMMM")),$AB$29:$AC$40,2,0),0,1),0)</f>
        <v>1</v>
      </c>
      <c r="AJ30" s="164">
        <f t="shared" ref="AJ30:AJ39" si="15">IF(YEAR($B$36)&lt;YEAR($C$36),IF(VLOOKUP(AB30,$AB$29:$AC$40,2,0)&lt;VLOOKUP((TEXT($B$36,"MMMM")),$AB$29:$AC$40,2,0),0,1),IF(AND(VLOOKUP(AB30,$AB$29:$AC$40,2,0)&gt;=VLOOKUP((TEXT($B$36,"MMMM")),$AB$29:$AC$40,2,0),VLOOKUP(AB30,$AB$29:$AC$40,2,0)&lt;=VLOOKUP((TEXT($C$36,"MMMM")),$AB$29:$AC$40,2,0)),1,0))+IF(((YEAR($C$36))-(YEAR($B$36))-1)&lt;0,0,((YEAR($C$36))-(YEAR($B$36))-1))+IF(YEAR($C$36)&gt;YEAR($B$36),IF(VLOOKUP(AB30,$AB$29:$AC$40,2,0)&gt;VLOOKUP((TEXT($C$36,"MMMM")),$AB$29:$AC$40,2,0),0,1),0)</f>
        <v>1</v>
      </c>
    </row>
    <row r="31" spans="1:36" x14ac:dyDescent="0.25">
      <c r="A31" s="121">
        <v>2</v>
      </c>
      <c r="B31" s="124">
        <v>46204</v>
      </c>
      <c r="C31" s="123">
        <v>46568</v>
      </c>
      <c r="D31" s="121">
        <f>AE43</f>
        <v>12</v>
      </c>
      <c r="E31" s="121">
        <f>AE42</f>
        <v>3</v>
      </c>
      <c r="F31" s="121">
        <f>AE41</f>
        <v>9</v>
      </c>
      <c r="G31" s="158">
        <f t="shared" ref="G31:G35" si="16">IF(DATE(YEAR(C31),1,1)=B31,(DATE(YEAR(C31+1),1,1)),DATE(YEAR(C31),1,1))</f>
        <v>46388</v>
      </c>
      <c r="H31" s="158">
        <f t="shared" ref="H31:H33" si="17">IF(B31&lt;(DATE(YEAR(B31),9,1)),(DATE(YEAR(B31),9,1)),(DATE(YEAR(B31)+1,9,1)))</f>
        <v>46266</v>
      </c>
      <c r="AB31" s="161" t="s">
        <v>202</v>
      </c>
      <c r="AC31" s="162">
        <v>3</v>
      </c>
      <c r="AD31" s="163">
        <f t="shared" si="9"/>
        <v>1</v>
      </c>
      <c r="AE31" s="163">
        <f t="shared" si="10"/>
        <v>1</v>
      </c>
      <c r="AF31" s="163">
        <f t="shared" si="11"/>
        <v>1</v>
      </c>
      <c r="AG31" s="163">
        <f t="shared" si="12"/>
        <v>1</v>
      </c>
      <c r="AH31" s="163">
        <f t="shared" si="13"/>
        <v>1</v>
      </c>
      <c r="AI31" s="163">
        <f t="shared" si="14"/>
        <v>1</v>
      </c>
      <c r="AJ31" s="164">
        <f t="shared" si="15"/>
        <v>1</v>
      </c>
    </row>
    <row r="32" spans="1:36" x14ac:dyDescent="0.25">
      <c r="A32" s="121">
        <v>3</v>
      </c>
      <c r="B32" s="124">
        <v>46569</v>
      </c>
      <c r="C32" s="123">
        <v>46934</v>
      </c>
      <c r="D32" s="121">
        <f>AF43</f>
        <v>12</v>
      </c>
      <c r="E32" s="121">
        <f>AF42</f>
        <v>3</v>
      </c>
      <c r="F32" s="121">
        <f>AF41</f>
        <v>9</v>
      </c>
      <c r="G32" s="158">
        <f t="shared" si="16"/>
        <v>46753</v>
      </c>
      <c r="H32" s="158">
        <f t="shared" si="17"/>
        <v>46631</v>
      </c>
      <c r="AB32" s="161" t="s">
        <v>203</v>
      </c>
      <c r="AC32" s="162">
        <v>4</v>
      </c>
      <c r="AD32" s="163">
        <f t="shared" si="9"/>
        <v>1</v>
      </c>
      <c r="AE32" s="163">
        <f t="shared" si="10"/>
        <v>1</v>
      </c>
      <c r="AF32" s="163">
        <f t="shared" si="11"/>
        <v>1</v>
      </c>
      <c r="AG32" s="163">
        <f t="shared" si="12"/>
        <v>1</v>
      </c>
      <c r="AH32" s="163">
        <f t="shared" si="13"/>
        <v>1</v>
      </c>
      <c r="AI32" s="163">
        <f t="shared" si="14"/>
        <v>1</v>
      </c>
      <c r="AJ32" s="164">
        <f t="shared" si="15"/>
        <v>1</v>
      </c>
    </row>
    <row r="33" spans="1:36" x14ac:dyDescent="0.25">
      <c r="A33" s="121">
        <v>4</v>
      </c>
      <c r="B33" s="124">
        <v>46935</v>
      </c>
      <c r="C33" s="123">
        <v>47299</v>
      </c>
      <c r="D33" s="121">
        <f>AG43</f>
        <v>12</v>
      </c>
      <c r="E33" s="121">
        <f>AG42</f>
        <v>3</v>
      </c>
      <c r="F33" s="121">
        <f>AG41</f>
        <v>9</v>
      </c>
      <c r="G33" s="158">
        <f t="shared" si="16"/>
        <v>47119</v>
      </c>
      <c r="H33" s="158">
        <f t="shared" si="17"/>
        <v>46997</v>
      </c>
      <c r="AB33" s="161" t="s">
        <v>204</v>
      </c>
      <c r="AC33" s="162">
        <v>5</v>
      </c>
      <c r="AD33" s="163">
        <f t="shared" si="9"/>
        <v>1</v>
      </c>
      <c r="AE33" s="163">
        <f t="shared" si="10"/>
        <v>1</v>
      </c>
      <c r="AF33" s="163">
        <f t="shared" si="11"/>
        <v>1</v>
      </c>
      <c r="AG33" s="163">
        <f t="shared" si="12"/>
        <v>1</v>
      </c>
      <c r="AH33" s="163">
        <f t="shared" si="13"/>
        <v>1</v>
      </c>
      <c r="AI33" s="163">
        <f t="shared" si="14"/>
        <v>1</v>
      </c>
      <c r="AJ33" s="164">
        <f t="shared" si="15"/>
        <v>1</v>
      </c>
    </row>
    <row r="34" spans="1:36" x14ac:dyDescent="0.25">
      <c r="A34" s="159">
        <v>5</v>
      </c>
      <c r="B34" s="160">
        <v>47300</v>
      </c>
      <c r="C34" s="149">
        <v>47664</v>
      </c>
      <c r="D34" s="121">
        <f>AH43</f>
        <v>12</v>
      </c>
      <c r="E34" s="121">
        <f>AH42</f>
        <v>3</v>
      </c>
      <c r="F34" s="121">
        <f>AH41</f>
        <v>9</v>
      </c>
      <c r="G34" s="158">
        <f t="shared" si="16"/>
        <v>47484</v>
      </c>
      <c r="H34" s="158">
        <f>IF(B34&lt;(DATE(YEAR(B34),9,1)),(DATE(YEAR(B34),9,1)),(DATE(YEAR(B34)+1,9,1)))</f>
        <v>47362</v>
      </c>
      <c r="AB34" s="165" t="s">
        <v>205</v>
      </c>
      <c r="AC34" s="166">
        <v>6</v>
      </c>
      <c r="AD34" s="167">
        <f t="shared" si="9"/>
        <v>1</v>
      </c>
      <c r="AE34" s="167">
        <f t="shared" si="10"/>
        <v>1</v>
      </c>
      <c r="AF34" s="167">
        <f t="shared" si="11"/>
        <v>1</v>
      </c>
      <c r="AG34" s="167">
        <f t="shared" si="12"/>
        <v>1</v>
      </c>
      <c r="AH34" s="167">
        <f t="shared" si="13"/>
        <v>1</v>
      </c>
      <c r="AI34" s="167">
        <f t="shared" si="14"/>
        <v>1</v>
      </c>
      <c r="AJ34" s="168">
        <f t="shared" si="15"/>
        <v>1</v>
      </c>
    </row>
    <row r="35" spans="1:36" x14ac:dyDescent="0.25">
      <c r="A35" s="121">
        <v>6</v>
      </c>
      <c r="B35" s="124">
        <v>47665</v>
      </c>
      <c r="C35" s="123">
        <v>48029</v>
      </c>
      <c r="D35" s="121">
        <f>AI43</f>
        <v>12</v>
      </c>
      <c r="E35" s="121">
        <f>AI42</f>
        <v>3</v>
      </c>
      <c r="F35" s="121">
        <f>AI41</f>
        <v>9</v>
      </c>
      <c r="G35" s="158">
        <f t="shared" si="16"/>
        <v>47849</v>
      </c>
      <c r="H35" s="158">
        <f t="shared" ref="H35:H36" si="18">IF(B35&lt;(DATE(YEAR(B35),9,1)),(DATE(YEAR(B35),9,1)),(DATE(YEAR(B35)+1,9,1)))</f>
        <v>47727</v>
      </c>
      <c r="AB35" s="165" t="s">
        <v>206</v>
      </c>
      <c r="AC35" s="166">
        <v>7</v>
      </c>
      <c r="AD35" s="167">
        <f t="shared" si="9"/>
        <v>1</v>
      </c>
      <c r="AE35" s="167">
        <f t="shared" si="10"/>
        <v>1</v>
      </c>
      <c r="AF35" s="167">
        <f t="shared" si="11"/>
        <v>1</v>
      </c>
      <c r="AG35" s="167">
        <f t="shared" si="12"/>
        <v>1</v>
      </c>
      <c r="AH35" s="167">
        <f t="shared" si="13"/>
        <v>1</v>
      </c>
      <c r="AI35" s="167">
        <f t="shared" si="14"/>
        <v>1</v>
      </c>
      <c r="AJ35" s="168">
        <f t="shared" si="15"/>
        <v>1</v>
      </c>
    </row>
    <row r="36" spans="1:36" x14ac:dyDescent="0.25">
      <c r="A36" s="121">
        <v>7</v>
      </c>
      <c r="B36" s="124">
        <v>48030</v>
      </c>
      <c r="C36" s="123">
        <v>48395</v>
      </c>
      <c r="D36" s="121">
        <f>AJ43</f>
        <v>12</v>
      </c>
      <c r="E36" s="121">
        <f>AJ42</f>
        <v>3</v>
      </c>
      <c r="F36" s="121">
        <f>AJ41</f>
        <v>9</v>
      </c>
      <c r="G36" s="158">
        <f>IF(DATE(YEAR(C36),1,1)=B36,(DATE(YEAR(C36+1),1,1)),DATE(YEAR(C36),1,1))</f>
        <v>48214</v>
      </c>
      <c r="H36" s="158">
        <f t="shared" si="18"/>
        <v>48092</v>
      </c>
      <c r="AB36" s="165" t="s">
        <v>207</v>
      </c>
      <c r="AC36" s="166">
        <v>8</v>
      </c>
      <c r="AD36" s="167">
        <f t="shared" si="9"/>
        <v>1</v>
      </c>
      <c r="AE36" s="167">
        <f t="shared" si="10"/>
        <v>1</v>
      </c>
      <c r="AF36" s="167">
        <f t="shared" si="11"/>
        <v>1</v>
      </c>
      <c r="AG36" s="167">
        <f t="shared" si="12"/>
        <v>1</v>
      </c>
      <c r="AH36" s="167">
        <f t="shared" si="13"/>
        <v>1</v>
      </c>
      <c r="AI36" s="167">
        <f t="shared" si="14"/>
        <v>1</v>
      </c>
      <c r="AJ36" s="168">
        <f t="shared" si="15"/>
        <v>1</v>
      </c>
    </row>
    <row r="37" spans="1:36" x14ac:dyDescent="0.25">
      <c r="A37" s="58"/>
      <c r="B37" s="58"/>
      <c r="C37" s="127"/>
      <c r="AB37" s="161" t="s">
        <v>208</v>
      </c>
      <c r="AC37" s="162">
        <v>9</v>
      </c>
      <c r="AD37" s="163">
        <f t="shared" si="9"/>
        <v>1</v>
      </c>
      <c r="AE37" s="163">
        <f t="shared" si="10"/>
        <v>1</v>
      </c>
      <c r="AF37" s="163">
        <f t="shared" si="11"/>
        <v>1</v>
      </c>
      <c r="AG37" s="163">
        <f t="shared" si="12"/>
        <v>1</v>
      </c>
      <c r="AH37" s="163">
        <f t="shared" si="13"/>
        <v>1</v>
      </c>
      <c r="AI37" s="163">
        <f t="shared" si="14"/>
        <v>1</v>
      </c>
      <c r="AJ37" s="164">
        <f t="shared" si="15"/>
        <v>1</v>
      </c>
    </row>
    <row r="38" spans="1:36" x14ac:dyDescent="0.25">
      <c r="A38" s="201" t="s">
        <v>189</v>
      </c>
      <c r="B38" s="202"/>
      <c r="AB38" s="161" t="s">
        <v>209</v>
      </c>
      <c r="AC38" s="162">
        <v>10</v>
      </c>
      <c r="AD38" s="163">
        <f t="shared" si="9"/>
        <v>1</v>
      </c>
      <c r="AE38" s="163">
        <f t="shared" si="10"/>
        <v>1</v>
      </c>
      <c r="AF38" s="163">
        <f t="shared" si="11"/>
        <v>1</v>
      </c>
      <c r="AG38" s="163">
        <f t="shared" si="12"/>
        <v>1</v>
      </c>
      <c r="AH38" s="163">
        <f t="shared" si="13"/>
        <v>1</v>
      </c>
      <c r="AI38" s="163">
        <f t="shared" si="14"/>
        <v>1</v>
      </c>
      <c r="AJ38" s="164">
        <f t="shared" si="15"/>
        <v>1</v>
      </c>
    </row>
    <row r="39" spans="1:36" x14ac:dyDescent="0.25">
      <c r="A39" s="122" t="s">
        <v>100</v>
      </c>
      <c r="B39" s="122" t="s">
        <v>188</v>
      </c>
      <c r="AB39" s="161" t="s">
        <v>210</v>
      </c>
      <c r="AC39" s="162">
        <v>11</v>
      </c>
      <c r="AD39" s="163">
        <f t="shared" si="9"/>
        <v>1</v>
      </c>
      <c r="AE39" s="163">
        <f t="shared" si="10"/>
        <v>1</v>
      </c>
      <c r="AF39" s="163">
        <f t="shared" si="11"/>
        <v>1</v>
      </c>
      <c r="AG39" s="163">
        <f t="shared" si="12"/>
        <v>1</v>
      </c>
      <c r="AH39" s="163">
        <f t="shared" si="13"/>
        <v>1</v>
      </c>
      <c r="AI39" s="163">
        <f t="shared" si="14"/>
        <v>1</v>
      </c>
      <c r="AJ39" s="164">
        <f t="shared" si="15"/>
        <v>1</v>
      </c>
    </row>
    <row r="40" spans="1:36" x14ac:dyDescent="0.25">
      <c r="A40" s="125">
        <v>0.52</v>
      </c>
      <c r="B40" s="149">
        <v>45839</v>
      </c>
      <c r="AB40" s="161" t="s">
        <v>211</v>
      </c>
      <c r="AC40" s="162">
        <v>12</v>
      </c>
      <c r="AD40" s="163">
        <f t="shared" si="9"/>
        <v>1</v>
      </c>
      <c r="AE40" s="163">
        <f t="shared" si="10"/>
        <v>1</v>
      </c>
      <c r="AF40" s="163">
        <f t="shared" si="11"/>
        <v>1</v>
      </c>
      <c r="AG40" s="163">
        <f t="shared" si="12"/>
        <v>1</v>
      </c>
      <c r="AH40" s="195">
        <f t="shared" si="13"/>
        <v>1</v>
      </c>
      <c r="AI40" s="195">
        <f t="shared" si="14"/>
        <v>1</v>
      </c>
      <c r="AJ40" s="164">
        <f>IF(YEAR($B$36)&lt;YEAR($C$36),IF(VLOOKUP(AB40,$AB$29:$AC$40,2,0)&lt;VLOOKUP((TEXT($B$36,"MMMM")),$AB$29:$AC$40,2,0),0,1),IF(AND(VLOOKUP(AB40,$AB$29:$AC$40,2,0)&gt;=VLOOKUP((TEXT($B$36,"MMMM")),$AB$29:$AC$40,2,0),VLOOKUP(AB40,$AB$29:$AC$40,2,0)&lt;=VLOOKUP((TEXT($C$36,"MMMM")),$AB$29:$AC$40,2,0)),1,0))+IF(((YEAR($C$36))-(YEAR($B$36))-1)&lt;0,0,((YEAR($C$36))-(YEAR($B$36))-1))+IF(YEAR($C$36)&gt;YEAR($B$36),IF(VLOOKUP(AB40,$AB$29:$AC$40,2,0)&gt;VLOOKUP((TEXT($C$36,"MMMM")),$AB$29:$AC$40,2,0),0,1),0)</f>
        <v>1</v>
      </c>
    </row>
    <row r="41" spans="1:36" x14ac:dyDescent="0.25">
      <c r="A41" s="125">
        <v>0.52500000000000002</v>
      </c>
      <c r="B41" s="149">
        <v>46204</v>
      </c>
      <c r="AB41" s="177"/>
      <c r="AC41" s="178" t="s">
        <v>212</v>
      </c>
      <c r="AD41" s="184">
        <f t="shared" ref="AD41:AJ41" si="19">SUM(AD29:AD33,AD37:AD40)</f>
        <v>9</v>
      </c>
      <c r="AE41" s="179">
        <f t="shared" si="19"/>
        <v>9</v>
      </c>
      <c r="AF41" s="179">
        <f t="shared" si="19"/>
        <v>9</v>
      </c>
      <c r="AG41" s="179">
        <f t="shared" si="19"/>
        <v>9</v>
      </c>
      <c r="AH41" s="171">
        <f t="shared" si="19"/>
        <v>9</v>
      </c>
      <c r="AI41" s="171">
        <f t="shared" si="19"/>
        <v>9</v>
      </c>
      <c r="AJ41" s="180">
        <f t="shared" si="19"/>
        <v>9</v>
      </c>
    </row>
    <row r="42" spans="1:36" x14ac:dyDescent="0.25">
      <c r="A42" s="150"/>
      <c r="B42" s="150"/>
      <c r="C42" s="150"/>
      <c r="AB42" s="169"/>
      <c r="AC42" s="170" t="s">
        <v>213</v>
      </c>
      <c r="AD42" s="185">
        <f t="shared" ref="AD42:AJ42" si="20">SUM(AD34:AD36)</f>
        <v>3</v>
      </c>
      <c r="AE42" s="171">
        <f t="shared" si="20"/>
        <v>3</v>
      </c>
      <c r="AF42" s="171">
        <f t="shared" si="20"/>
        <v>3</v>
      </c>
      <c r="AG42" s="171">
        <f t="shared" si="20"/>
        <v>3</v>
      </c>
      <c r="AH42" s="171">
        <f t="shared" si="20"/>
        <v>3</v>
      </c>
      <c r="AI42" s="171">
        <f t="shared" si="20"/>
        <v>3</v>
      </c>
      <c r="AJ42" s="172">
        <f t="shared" si="20"/>
        <v>3</v>
      </c>
    </row>
    <row r="43" spans="1:36" x14ac:dyDescent="0.25">
      <c r="A43" s="203" t="s">
        <v>131</v>
      </c>
      <c r="B43" s="204"/>
      <c r="AB43" s="173"/>
      <c r="AC43" s="174" t="s">
        <v>190</v>
      </c>
      <c r="AD43" s="186">
        <f t="shared" ref="AD43:AJ43" si="21">SUM(AD29:AD40)</f>
        <v>12</v>
      </c>
      <c r="AE43" s="175">
        <f t="shared" si="21"/>
        <v>12</v>
      </c>
      <c r="AF43" s="175">
        <f t="shared" si="21"/>
        <v>12</v>
      </c>
      <c r="AG43" s="175">
        <f t="shared" si="21"/>
        <v>12</v>
      </c>
      <c r="AH43" s="175">
        <f t="shared" si="21"/>
        <v>12</v>
      </c>
      <c r="AI43" s="175">
        <f t="shared" si="21"/>
        <v>12</v>
      </c>
      <c r="AJ43" s="176">
        <f t="shared" si="21"/>
        <v>12</v>
      </c>
    </row>
    <row r="44" spans="1:36" x14ac:dyDescent="0.25">
      <c r="A44" s="135" t="s">
        <v>108</v>
      </c>
      <c r="B44" s="125">
        <v>0.25700000000000001</v>
      </c>
    </row>
    <row r="45" spans="1:36" x14ac:dyDescent="0.25">
      <c r="A45" s="135" t="s">
        <v>109</v>
      </c>
      <c r="B45" s="125">
        <v>0.159</v>
      </c>
    </row>
    <row r="46" spans="1:36" x14ac:dyDescent="0.25">
      <c r="A46" s="135" t="s">
        <v>218</v>
      </c>
      <c r="B46" s="125">
        <v>0.3</v>
      </c>
    </row>
    <row r="47" spans="1:36" x14ac:dyDescent="0.25">
      <c r="A47" s="135" t="s">
        <v>219</v>
      </c>
      <c r="B47" s="125">
        <v>0.09</v>
      </c>
      <c r="D47" s="151"/>
    </row>
    <row r="49" spans="1:2" x14ac:dyDescent="0.25">
      <c r="A49" s="135" t="s">
        <v>151</v>
      </c>
      <c r="B49" s="136">
        <v>0.03</v>
      </c>
    </row>
  </sheetData>
  <mergeCells count="15">
    <mergeCell ref="A28:H28"/>
    <mergeCell ref="A38:B38"/>
    <mergeCell ref="A43:B43"/>
    <mergeCell ref="A1:Z1"/>
    <mergeCell ref="J2:J25"/>
    <mergeCell ref="Q2:Q25"/>
    <mergeCell ref="X2:X25"/>
    <mergeCell ref="K14:P14"/>
    <mergeCell ref="R14:W14"/>
    <mergeCell ref="Y14:Z14"/>
    <mergeCell ref="A2:C2"/>
    <mergeCell ref="A14:C14"/>
    <mergeCell ref="Y2:Z2"/>
    <mergeCell ref="K2:P2"/>
    <mergeCell ref="R2:W2"/>
  </mergeCells>
  <phoneticPr fontId="10" type="noConversion"/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EA4C-735C-4BE8-8ADB-FD8B397A3218}">
  <dimension ref="A1:A20"/>
  <sheetViews>
    <sheetView workbookViewId="0"/>
  </sheetViews>
  <sheetFormatPr defaultColWidth="8.85546875" defaultRowHeight="15" x14ac:dyDescent="0.25"/>
  <sheetData>
    <row r="1" spans="1:1" x14ac:dyDescent="0.25">
      <c r="A1" t="s">
        <v>21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126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7" spans="1:1" x14ac:dyDescent="0.25">
      <c r="A17" t="s">
        <v>77</v>
      </c>
    </row>
    <row r="18" spans="1:1" x14ac:dyDescent="0.25">
      <c r="A18" t="s">
        <v>35</v>
      </c>
    </row>
    <row r="19" spans="1:1" x14ac:dyDescent="0.25">
      <c r="A19" t="s">
        <v>78</v>
      </c>
    </row>
    <row r="20" spans="1:1" x14ac:dyDescent="0.25">
      <c r="A20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B1B6-6858-4612-878C-E0FD3F68069D}">
  <sheetPr>
    <pageSetUpPr fitToPage="1"/>
  </sheetPr>
  <dimension ref="A1:BR37"/>
  <sheetViews>
    <sheetView workbookViewId="0"/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6" width="14.140625" customWidth="1"/>
    <col min="7" max="7" width="6.42578125" bestFit="1" customWidth="1"/>
    <col min="8" max="8" width="5.28515625" bestFit="1" customWidth="1"/>
    <col min="9" max="9" width="11.5703125" bestFit="1" customWidth="1"/>
    <col min="10" max="10" width="9.85546875" customWidth="1"/>
    <col min="11" max="12" width="8.7109375" customWidth="1"/>
    <col min="13" max="13" width="0.42578125" customWidth="1"/>
    <col min="14" max="14" width="10.28515625" customWidth="1"/>
    <col min="15" max="15" width="10.7109375" customWidth="1"/>
    <col min="16" max="16" width="13.85546875" customWidth="1"/>
    <col min="17" max="17" width="5.28515625" bestFit="1" customWidth="1"/>
    <col min="18" max="18" width="9.7109375" customWidth="1"/>
    <col min="19" max="19" width="9.85546875" customWidth="1"/>
    <col min="20" max="20" width="8.7109375" bestFit="1" customWidth="1"/>
    <col min="21" max="21" width="9.85546875" customWidth="1"/>
    <col min="22" max="22" width="0.28515625" customWidth="1"/>
    <col min="23" max="23" width="10.28515625" customWidth="1"/>
    <col min="24" max="25" width="6.42578125" bestFit="1" customWidth="1"/>
    <col min="26" max="26" width="5.28515625" bestFit="1" customWidth="1"/>
    <col min="27" max="27" width="9.7109375" customWidth="1"/>
    <col min="28" max="28" width="9.85546875" customWidth="1"/>
    <col min="29" max="29" width="10.7109375" bestFit="1" customWidth="1"/>
    <col min="30" max="30" width="9.85546875" bestFit="1" customWidth="1"/>
    <col min="31" max="31" width="0.28515625" customWidth="1"/>
    <col min="32" max="32" width="11" customWidth="1"/>
    <col min="33" max="34" width="6.42578125" customWidth="1"/>
    <col min="35" max="35" width="5.28515625" customWidth="1"/>
    <col min="36" max="37" width="9.7109375" customWidth="1"/>
    <col min="38" max="38" width="8.7109375" customWidth="1"/>
    <col min="39" max="39" width="9.85546875" customWidth="1"/>
    <col min="40" max="40" width="0.28515625" customWidth="1"/>
    <col min="41" max="41" width="11" customWidth="1"/>
    <col min="42" max="43" width="6.42578125" customWidth="1"/>
    <col min="44" max="44" width="5.28515625" customWidth="1"/>
    <col min="45" max="46" width="9.7109375" customWidth="1"/>
    <col min="47" max="47" width="8.7109375" customWidth="1"/>
    <col min="48" max="48" width="9.85546875" customWidth="1"/>
    <col min="49" max="49" width="0.28515625" customWidth="1"/>
    <col min="50" max="50" width="11" customWidth="1"/>
    <col min="51" max="52" width="6.42578125" customWidth="1"/>
    <col min="53" max="53" width="5.28515625" customWidth="1"/>
    <col min="54" max="55" width="9.7109375" customWidth="1"/>
    <col min="56" max="56" width="8.7109375" customWidth="1"/>
    <col min="57" max="57" width="9.85546875" customWidth="1"/>
    <col min="58" max="58" width="0.28515625" customWidth="1"/>
    <col min="59" max="59" width="11" customWidth="1"/>
    <col min="60" max="61" width="6.42578125" customWidth="1"/>
    <col min="62" max="62" width="5.28515625" customWidth="1"/>
    <col min="63" max="64" width="9.7109375" customWidth="1"/>
    <col min="65" max="65" width="8.7109375" customWidth="1"/>
    <col min="66" max="66" width="9.85546875" customWidth="1"/>
    <col min="67" max="69" width="9.85546875" bestFit="1" customWidth="1"/>
    <col min="70" max="70" width="9.85546875" customWidth="1"/>
  </cols>
  <sheetData>
    <row r="1" spans="1:70" s="13" customFormat="1" ht="15.75" thickBot="1" x14ac:dyDescent="0.25">
      <c r="A1" s="97"/>
      <c r="B1" s="97"/>
      <c r="C1" s="98"/>
      <c r="D1" s="98"/>
      <c r="E1" s="98"/>
      <c r="F1" s="98"/>
      <c r="G1" s="98"/>
      <c r="K1" s="39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70" s="13" customFormat="1" ht="20.25" customHeight="1" thickTop="1" x14ac:dyDescent="0.2">
      <c r="A2" s="211" t="s">
        <v>82</v>
      </c>
      <c r="B2" s="212"/>
      <c r="C2" s="212"/>
      <c r="D2" s="212"/>
      <c r="E2" s="212"/>
      <c r="F2" s="212"/>
      <c r="G2" s="212"/>
      <c r="H2" s="212"/>
      <c r="I2" s="212"/>
      <c r="J2" s="213"/>
      <c r="K2" s="39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70" s="13" customFormat="1" ht="20.25" customHeight="1" x14ac:dyDescent="0.2">
      <c r="A3" s="214" t="s">
        <v>127</v>
      </c>
      <c r="B3" s="196"/>
      <c r="C3" s="196"/>
      <c r="D3" s="196"/>
      <c r="E3" s="196"/>
      <c r="F3" s="196"/>
      <c r="G3" s="196"/>
      <c r="H3" s="196"/>
      <c r="I3" s="196"/>
      <c r="J3" s="215"/>
      <c r="K3" s="39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70" s="13" customFormat="1" ht="20.25" customHeight="1" x14ac:dyDescent="0.2">
      <c r="A4" s="99" t="s">
        <v>128</v>
      </c>
      <c r="B4" s="69"/>
      <c r="C4" s="69"/>
      <c r="D4" s="69"/>
      <c r="E4" s="69"/>
      <c r="F4" s="69"/>
      <c r="G4" s="69"/>
      <c r="H4" s="69"/>
      <c r="I4" s="69"/>
      <c r="J4" s="70"/>
      <c r="K4" s="39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70" s="13" customFormat="1" ht="20.25" customHeight="1" x14ac:dyDescent="0.2">
      <c r="A5" s="100" t="s">
        <v>129</v>
      </c>
      <c r="B5" s="101"/>
      <c r="C5" s="101"/>
      <c r="D5" s="101"/>
      <c r="E5" s="101"/>
      <c r="F5" s="102"/>
      <c r="G5" s="101"/>
      <c r="H5" s="101"/>
      <c r="I5" s="103"/>
      <c r="J5" s="104"/>
      <c r="K5" s="39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70" s="13" customFormat="1" ht="20.25" customHeight="1" x14ac:dyDescent="0.2">
      <c r="A6" s="216" t="s">
        <v>83</v>
      </c>
      <c r="B6" s="217"/>
      <c r="C6" s="217"/>
      <c r="D6" s="217"/>
      <c r="E6" s="217"/>
      <c r="F6" s="217"/>
      <c r="G6" s="217"/>
      <c r="H6" s="217"/>
      <c r="I6" s="217"/>
      <c r="J6" s="218"/>
      <c r="K6" s="39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70" s="13" customFormat="1" ht="20.25" customHeight="1" thickBot="1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7"/>
      <c r="K7" s="39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70" ht="15.75" thickTop="1" x14ac:dyDescent="0.25">
      <c r="I8" s="108"/>
      <c r="J8" s="109"/>
      <c r="K8" s="110"/>
      <c r="R8" s="108"/>
      <c r="S8" s="109"/>
      <c r="T8" s="110"/>
      <c r="AA8" s="108"/>
      <c r="AB8" s="109"/>
      <c r="AC8" s="110"/>
      <c r="AJ8" s="108"/>
      <c r="AK8" s="109"/>
      <c r="AL8" s="110"/>
      <c r="AS8" s="108"/>
      <c r="AT8" s="109"/>
      <c r="AU8" s="110"/>
      <c r="BB8" s="108"/>
      <c r="BC8" s="109"/>
      <c r="BD8" s="110"/>
      <c r="BK8" s="108"/>
      <c r="BL8" s="109"/>
      <c r="BM8" s="110"/>
    </row>
    <row r="9" spans="1:70" s="127" customFormat="1" ht="14.45" customHeight="1" x14ac:dyDescent="0.25">
      <c r="A9" s="219" t="s">
        <v>14</v>
      </c>
      <c r="B9" s="220"/>
      <c r="C9" s="23"/>
      <c r="D9" s="225"/>
      <c r="E9" s="228" t="s">
        <v>15</v>
      </c>
      <c r="F9" s="229"/>
      <c r="G9" s="229"/>
      <c r="H9" s="229"/>
      <c r="I9" s="229"/>
      <c r="J9" s="229"/>
      <c r="K9" s="229"/>
      <c r="L9" s="230"/>
      <c r="M9" s="249"/>
      <c r="N9" s="228" t="s">
        <v>16</v>
      </c>
      <c r="O9" s="229"/>
      <c r="P9" s="229"/>
      <c r="Q9" s="229"/>
      <c r="R9" s="229"/>
      <c r="S9" s="229"/>
      <c r="T9" s="229"/>
      <c r="U9" s="230"/>
      <c r="V9" s="209"/>
      <c r="W9" s="228" t="s">
        <v>17</v>
      </c>
      <c r="X9" s="229"/>
      <c r="Y9" s="229"/>
      <c r="Z9" s="229"/>
      <c r="AA9" s="229"/>
      <c r="AB9" s="229"/>
      <c r="AC9" s="229"/>
      <c r="AD9" s="230"/>
      <c r="AE9" s="208"/>
      <c r="AF9" s="228" t="s">
        <v>18</v>
      </c>
      <c r="AG9" s="229"/>
      <c r="AH9" s="229"/>
      <c r="AI9" s="229"/>
      <c r="AJ9" s="229"/>
      <c r="AK9" s="229"/>
      <c r="AL9" s="229"/>
      <c r="AM9" s="230"/>
      <c r="AN9" s="209"/>
      <c r="AO9" s="228" t="s">
        <v>19</v>
      </c>
      <c r="AP9" s="229"/>
      <c r="AQ9" s="229"/>
      <c r="AR9" s="229"/>
      <c r="AS9" s="229"/>
      <c r="AT9" s="229"/>
      <c r="AU9" s="229"/>
      <c r="AV9" s="230"/>
      <c r="AW9" s="208"/>
      <c r="AX9" s="228" t="s">
        <v>216</v>
      </c>
      <c r="AY9" s="229"/>
      <c r="AZ9" s="229"/>
      <c r="BA9" s="229"/>
      <c r="BB9" s="229"/>
      <c r="BC9" s="229"/>
      <c r="BD9" s="229"/>
      <c r="BE9" s="230"/>
      <c r="BF9" s="208"/>
      <c r="BG9" s="228" t="s">
        <v>217</v>
      </c>
      <c r="BH9" s="229"/>
      <c r="BI9" s="229"/>
      <c r="BJ9" s="229"/>
      <c r="BK9" s="229"/>
      <c r="BL9" s="229"/>
      <c r="BM9" s="229"/>
      <c r="BN9" s="230"/>
      <c r="BO9" s="266" t="s">
        <v>20</v>
      </c>
      <c r="BP9" s="266"/>
      <c r="BQ9" s="266"/>
      <c r="BR9" s="126"/>
    </row>
    <row r="10" spans="1:70" ht="30" x14ac:dyDescent="0.25">
      <c r="A10" s="221"/>
      <c r="B10" s="222"/>
      <c r="C10" s="237" t="s">
        <v>21</v>
      </c>
      <c r="D10" s="226"/>
      <c r="E10" s="24" t="s">
        <v>12</v>
      </c>
      <c r="F10" s="240">
        <f>'1.Salaries Rates Dates'!$B$30</f>
        <v>45839</v>
      </c>
      <c r="G10" s="241"/>
      <c r="H10" s="241"/>
      <c r="I10" s="231" t="s">
        <v>13</v>
      </c>
      <c r="J10" s="232"/>
      <c r="K10" s="240">
        <f>'1.Salaries Rates Dates'!$C$30</f>
        <v>46203</v>
      </c>
      <c r="L10" s="254"/>
      <c r="M10" s="249"/>
      <c r="N10" s="24" t="s">
        <v>12</v>
      </c>
      <c r="O10" s="240">
        <f>'1.Salaries Rates Dates'!$B$31</f>
        <v>46204</v>
      </c>
      <c r="P10" s="241"/>
      <c r="Q10" s="241"/>
      <c r="R10" s="231" t="s">
        <v>13</v>
      </c>
      <c r="S10" s="232"/>
      <c r="T10" s="240">
        <f>'1.Salaries Rates Dates'!$C$31</f>
        <v>46568</v>
      </c>
      <c r="U10" s="254"/>
      <c r="V10" s="209"/>
      <c r="W10" s="24" t="s">
        <v>12</v>
      </c>
      <c r="X10" s="240">
        <f>'1.Salaries Rates Dates'!$B$32</f>
        <v>46569</v>
      </c>
      <c r="Y10" s="241"/>
      <c r="Z10" s="241"/>
      <c r="AA10" s="231" t="s">
        <v>13</v>
      </c>
      <c r="AB10" s="232"/>
      <c r="AC10" s="240">
        <f>'1.Salaries Rates Dates'!$C$32</f>
        <v>46934</v>
      </c>
      <c r="AD10" s="254"/>
      <c r="AE10" s="209"/>
      <c r="AF10" s="24" t="s">
        <v>12</v>
      </c>
      <c r="AG10" s="240">
        <f>'1.Salaries Rates Dates'!$B$33</f>
        <v>46935</v>
      </c>
      <c r="AH10" s="241"/>
      <c r="AI10" s="241"/>
      <c r="AJ10" s="231" t="s">
        <v>13</v>
      </c>
      <c r="AK10" s="232"/>
      <c r="AL10" s="240">
        <f>'1.Salaries Rates Dates'!$C$33</f>
        <v>47299</v>
      </c>
      <c r="AM10" s="254"/>
      <c r="AN10" s="209"/>
      <c r="AO10" s="24" t="s">
        <v>12</v>
      </c>
      <c r="AP10" s="240">
        <f>'1.Salaries Rates Dates'!$B$34</f>
        <v>47300</v>
      </c>
      <c r="AQ10" s="241"/>
      <c r="AR10" s="241"/>
      <c r="AS10" s="231" t="s">
        <v>13</v>
      </c>
      <c r="AT10" s="232"/>
      <c r="AU10" s="240">
        <f>'1.Salaries Rates Dates'!$C$34</f>
        <v>47664</v>
      </c>
      <c r="AV10" s="254"/>
      <c r="AW10" s="209"/>
      <c r="AX10" s="24" t="s">
        <v>12</v>
      </c>
      <c r="AY10" s="240">
        <f>'1.Salaries Rates Dates'!$B$35</f>
        <v>47665</v>
      </c>
      <c r="AZ10" s="241"/>
      <c r="BA10" s="241"/>
      <c r="BB10" s="231" t="s">
        <v>13</v>
      </c>
      <c r="BC10" s="232"/>
      <c r="BD10" s="240">
        <f>'1.Salaries Rates Dates'!$C$35</f>
        <v>48029</v>
      </c>
      <c r="BE10" s="254"/>
      <c r="BF10" s="209"/>
      <c r="BG10" s="24" t="s">
        <v>12</v>
      </c>
      <c r="BH10" s="240">
        <f>'1.Salaries Rates Dates'!$B$36</f>
        <v>48030</v>
      </c>
      <c r="BI10" s="241"/>
      <c r="BJ10" s="241"/>
      <c r="BK10" s="231" t="s">
        <v>13</v>
      </c>
      <c r="BL10" s="232"/>
      <c r="BM10" s="240">
        <f>'1.Salaries Rates Dates'!$C$36</f>
        <v>48395</v>
      </c>
      <c r="BN10" s="254"/>
      <c r="BO10" s="255" t="s">
        <v>22</v>
      </c>
      <c r="BP10" s="255" t="s">
        <v>23</v>
      </c>
      <c r="BQ10" s="255" t="s">
        <v>24</v>
      </c>
      <c r="BR10" s="80"/>
    </row>
    <row r="11" spans="1:70" ht="13.35" customHeight="1" x14ac:dyDescent="0.25">
      <c r="A11" s="223"/>
      <c r="B11" s="224"/>
      <c r="C11" s="238"/>
      <c r="D11" s="226"/>
      <c r="E11" s="232" t="s">
        <v>10</v>
      </c>
      <c r="F11" s="260"/>
      <c r="G11" s="260"/>
      <c r="H11" s="260"/>
      <c r="I11" s="255" t="s">
        <v>22</v>
      </c>
      <c r="J11" s="256" t="s">
        <v>84</v>
      </c>
      <c r="K11" s="255" t="s">
        <v>25</v>
      </c>
      <c r="L11" s="257" t="s">
        <v>24</v>
      </c>
      <c r="M11" s="249"/>
      <c r="N11" s="232" t="s">
        <v>10</v>
      </c>
      <c r="O11" s="260" t="s">
        <v>79</v>
      </c>
      <c r="P11" s="260"/>
      <c r="Q11" s="260"/>
      <c r="R11" s="255" t="s">
        <v>22</v>
      </c>
      <c r="S11" s="256" t="s">
        <v>84</v>
      </c>
      <c r="T11" s="255" t="s">
        <v>25</v>
      </c>
      <c r="U11" s="257" t="s">
        <v>3</v>
      </c>
      <c r="V11" s="209"/>
      <c r="W11" s="232" t="s">
        <v>10</v>
      </c>
      <c r="X11" s="260" t="s">
        <v>79</v>
      </c>
      <c r="Y11" s="260"/>
      <c r="Z11" s="260"/>
      <c r="AA11" s="255" t="s">
        <v>22</v>
      </c>
      <c r="AB11" s="256" t="s">
        <v>84</v>
      </c>
      <c r="AC11" s="255" t="s">
        <v>25</v>
      </c>
      <c r="AD11" s="257" t="s">
        <v>24</v>
      </c>
      <c r="AE11" s="209"/>
      <c r="AF11" s="232" t="s">
        <v>10</v>
      </c>
      <c r="AG11" s="260" t="s">
        <v>79</v>
      </c>
      <c r="AH11" s="260"/>
      <c r="AI11" s="260"/>
      <c r="AJ11" s="255" t="s">
        <v>22</v>
      </c>
      <c r="AK11" s="256" t="s">
        <v>84</v>
      </c>
      <c r="AL11" s="255" t="s">
        <v>25</v>
      </c>
      <c r="AM11" s="257" t="s">
        <v>24</v>
      </c>
      <c r="AN11" s="209"/>
      <c r="AO11" s="232" t="s">
        <v>10</v>
      </c>
      <c r="AP11" s="260" t="s">
        <v>79</v>
      </c>
      <c r="AQ11" s="260"/>
      <c r="AR11" s="260"/>
      <c r="AS11" s="255" t="s">
        <v>22</v>
      </c>
      <c r="AT11" s="256" t="s">
        <v>84</v>
      </c>
      <c r="AU11" s="255" t="s">
        <v>25</v>
      </c>
      <c r="AV11" s="257" t="s">
        <v>24</v>
      </c>
      <c r="AW11" s="209"/>
      <c r="AX11" s="232" t="s">
        <v>10</v>
      </c>
      <c r="AY11" s="260" t="s">
        <v>79</v>
      </c>
      <c r="AZ11" s="260"/>
      <c r="BA11" s="260"/>
      <c r="BB11" s="255" t="s">
        <v>22</v>
      </c>
      <c r="BC11" s="256" t="s">
        <v>84</v>
      </c>
      <c r="BD11" s="255" t="s">
        <v>25</v>
      </c>
      <c r="BE11" s="258" t="s">
        <v>24</v>
      </c>
      <c r="BF11" s="209"/>
      <c r="BG11" s="296" t="s">
        <v>10</v>
      </c>
      <c r="BH11" s="260" t="s">
        <v>79</v>
      </c>
      <c r="BI11" s="260"/>
      <c r="BJ11" s="260"/>
      <c r="BK11" s="256" t="s">
        <v>22</v>
      </c>
      <c r="BL11" s="256" t="s">
        <v>84</v>
      </c>
      <c r="BM11" s="255" t="s">
        <v>25</v>
      </c>
      <c r="BN11" s="257" t="s">
        <v>24</v>
      </c>
      <c r="BO11" s="255"/>
      <c r="BP11" s="255"/>
      <c r="BQ11" s="255"/>
      <c r="BR11" s="80"/>
    </row>
    <row r="12" spans="1:70" ht="15.75" thickBot="1" x14ac:dyDescent="0.3">
      <c r="A12" s="245" t="s">
        <v>26</v>
      </c>
      <c r="B12" s="246"/>
      <c r="C12" s="239"/>
      <c r="D12" s="226"/>
      <c r="E12" s="232"/>
      <c r="F12" s="12" t="s">
        <v>27</v>
      </c>
      <c r="G12" s="18" t="s">
        <v>28</v>
      </c>
      <c r="H12" s="18" t="s">
        <v>29</v>
      </c>
      <c r="I12" s="256"/>
      <c r="J12" s="259"/>
      <c r="K12" s="256"/>
      <c r="L12" s="258"/>
      <c r="M12" s="249"/>
      <c r="N12" s="232"/>
      <c r="O12" s="11" t="s">
        <v>27</v>
      </c>
      <c r="P12" s="17" t="s">
        <v>28</v>
      </c>
      <c r="Q12" s="18" t="s">
        <v>29</v>
      </c>
      <c r="R12" s="256"/>
      <c r="S12" s="259"/>
      <c r="T12" s="256"/>
      <c r="U12" s="258"/>
      <c r="V12" s="209"/>
      <c r="W12" s="232"/>
      <c r="X12" s="11" t="s">
        <v>27</v>
      </c>
      <c r="Y12" s="17" t="s">
        <v>28</v>
      </c>
      <c r="Z12" s="18" t="s">
        <v>29</v>
      </c>
      <c r="AA12" s="256"/>
      <c r="AB12" s="259"/>
      <c r="AC12" s="256"/>
      <c r="AD12" s="258"/>
      <c r="AE12" s="209"/>
      <c r="AF12" s="232"/>
      <c r="AG12" s="11" t="s">
        <v>27</v>
      </c>
      <c r="AH12" s="17" t="s">
        <v>28</v>
      </c>
      <c r="AI12" s="18" t="s">
        <v>29</v>
      </c>
      <c r="AJ12" s="256"/>
      <c r="AK12" s="259"/>
      <c r="AL12" s="256"/>
      <c r="AM12" s="258"/>
      <c r="AN12" s="209"/>
      <c r="AO12" s="232"/>
      <c r="AP12" s="11" t="s">
        <v>27</v>
      </c>
      <c r="AQ12" s="17" t="s">
        <v>28</v>
      </c>
      <c r="AR12" s="12" t="s">
        <v>29</v>
      </c>
      <c r="AS12" s="256"/>
      <c r="AT12" s="259"/>
      <c r="AU12" s="256"/>
      <c r="AV12" s="258"/>
      <c r="AW12" s="209"/>
      <c r="AX12" s="232"/>
      <c r="AY12" s="11" t="s">
        <v>27</v>
      </c>
      <c r="AZ12" s="17" t="s">
        <v>28</v>
      </c>
      <c r="BA12" s="12" t="s">
        <v>29</v>
      </c>
      <c r="BB12" s="256"/>
      <c r="BC12" s="259"/>
      <c r="BD12" s="256"/>
      <c r="BE12" s="273"/>
      <c r="BF12" s="209"/>
      <c r="BG12" s="297"/>
      <c r="BH12" s="11" t="s">
        <v>27</v>
      </c>
      <c r="BI12" s="17" t="s">
        <v>28</v>
      </c>
      <c r="BJ12" s="12" t="s">
        <v>29</v>
      </c>
      <c r="BK12" s="259"/>
      <c r="BL12" s="259"/>
      <c r="BM12" s="256"/>
      <c r="BN12" s="258"/>
      <c r="BO12" s="256"/>
      <c r="BP12" s="256"/>
      <c r="BQ12" s="256"/>
      <c r="BR12" s="80"/>
    </row>
    <row r="13" spans="1:70" ht="15.75" thickBot="1" x14ac:dyDescent="0.3">
      <c r="A13" s="233" t="s">
        <v>36</v>
      </c>
      <c r="B13" s="234"/>
      <c r="C13" s="244"/>
      <c r="D13" s="226"/>
      <c r="E13" s="265"/>
      <c r="F13" s="265"/>
      <c r="G13" s="265"/>
      <c r="H13" s="265"/>
      <c r="I13" s="189">
        <f>SUM('2. Budget PI'!J44,'2. Budget Investigator 2'!J44,'2. Budget  Investigator 3'!J44,'2. Budget Investigator 4'!J44,'2. Budget Investigator 5'!J44,'2. Budget Investigator 6'!J44,'2. Budget Investigator 7'!J44,'2. Budget Investigator 8'!J44,'2. Budget Investigator 9'!J44,'2. Budget Investigator 10'!J44)</f>
        <v>0</v>
      </c>
      <c r="J13" s="189"/>
      <c r="K13" s="189">
        <f>SUM('2. Budget PI'!K44,'2. Budget Investigator 2'!K44,'2. Budget  Investigator 3'!K44,'2. Budget Investigator 4'!K44,'2. Budget Investigator 5'!K44,'2. Budget Investigator 6'!K44,'2. Budget Investigator 7'!K44,'2. Budget Investigator 8'!K44,'2. Budget Investigator 9'!K44,'2. Budget Investigator 10'!K44)</f>
        <v>0</v>
      </c>
      <c r="L13" s="189">
        <f>SUM('2. Budget PI'!L44,'2. Budget Investigator 2'!L44,'2. Budget  Investigator 3'!L44,'2. Budget Investigator 4'!L44,'2. Budget Investigator 5'!L44,'2. Budget Investigator 6'!L44,'2. Budget Investigator 7'!L44,'2. Budget Investigator 8'!L44,'2. Budget Investigator 9'!L44,'2. Budget Investigator 10'!L44)</f>
        <v>0</v>
      </c>
      <c r="M13" s="250"/>
      <c r="N13" s="265"/>
      <c r="O13" s="265"/>
      <c r="P13" s="265"/>
      <c r="Q13" s="265"/>
      <c r="R13" s="189">
        <f>SUM('2. Budget PI'!S44,'2. Budget Investigator 2'!S44,'2. Budget  Investigator 3'!S44,'2. Budget Investigator 4'!S44,'2. Budget Investigator 5'!S44,'2. Budget Investigator 6'!S44,'2. Budget Investigator 7'!S44,'2. Budget Investigator 8'!S44,'2. Budget Investigator 9'!S44,'2. Budget Investigator 10'!S44)</f>
        <v>0</v>
      </c>
      <c r="S13" s="189"/>
      <c r="T13" s="189">
        <f>SUM('2. Budget PI'!T44,'2. Budget Investigator 2'!T44,'2. Budget  Investigator 3'!T44,'2. Budget Investigator 4'!T44,'2. Budget Investigator 5'!T44,'2. Budget Investigator 6'!T44,'2. Budget Investigator 7'!T44,'2. Budget Investigator 8'!T44,'2. Budget Investigator 9'!T44,'2. Budget Investigator 10'!T44)</f>
        <v>0</v>
      </c>
      <c r="U13" s="189">
        <f>SUM('2. Budget PI'!U44,'2. Budget Investigator 2'!U44,'2. Budget  Investigator 3'!U44,'2. Budget Investigator 4'!U44,'2. Budget Investigator 5'!U44,'2. Budget Investigator 6'!U44,'2. Budget Investigator 7'!U44,'2. Budget Investigator 8'!U44,'2. Budget Investigator 9'!U44,'2. Budget Investigator 10'!U44)</f>
        <v>0</v>
      </c>
      <c r="V13" s="252"/>
      <c r="W13" s="265"/>
      <c r="X13" s="265"/>
      <c r="Y13" s="265"/>
      <c r="Z13" s="265"/>
      <c r="AA13" s="189">
        <f>SUM('2. Budget PI'!AB44,'2. Budget Investigator 2'!AB44,'2. Budget  Investigator 3'!AB44,'2. Budget Investigator 4'!AB44,'2. Budget Investigator 5'!AB44,'2. Budget Investigator 6'!AB44,'2. Budget Investigator 7'!AB44,'2. Budget Investigator 8'!AB44,'2. Budget Investigator 9'!AB44,'2. Budget Investigator 10'!AB44)</f>
        <v>0</v>
      </c>
      <c r="AB13" s="189"/>
      <c r="AC13" s="189">
        <f>SUM('2. Budget PI'!AC44,'2. Budget Investigator 2'!AC44,'2. Budget  Investigator 3'!AC44,'2. Budget Investigator 4'!AC44,'2. Budget Investigator 5'!AC44,'2. Budget Investigator 6'!AC44,'2. Budget Investigator 7'!AC44,'2. Budget Investigator 8'!AC44,'2. Budget Investigator 9'!AC44,'2. Budget Investigator 10'!AC44)</f>
        <v>0</v>
      </c>
      <c r="AD13" s="189">
        <f>SUM('2. Budget PI'!AD44,'2. Budget Investigator 2'!AD44,'2. Budget  Investigator 3'!AD44,'2. Budget Investigator 4'!AD44,'2. Budget Investigator 5'!AD44,'2. Budget Investigator 6'!AD44,'2. Budget Investigator 7'!AD44,'2. Budget Investigator 8'!AD44,'2. Budget Investigator 9'!AD44,'2. Budget Investigator 10'!AD44)</f>
        <v>0</v>
      </c>
      <c r="AE13" s="252"/>
      <c r="AF13" s="265"/>
      <c r="AG13" s="265"/>
      <c r="AH13" s="265"/>
      <c r="AI13" s="265"/>
      <c r="AJ13" s="189">
        <f>SUM('2. Budget PI'!AK44,'2. Budget Investigator 2'!AK44,'2. Budget  Investigator 3'!AK44,'2. Budget Investigator 4'!AK44,'2. Budget Investigator 5'!AK44,'2. Budget Investigator 6'!AK44,'2. Budget Investigator 7'!AK44,'2. Budget Investigator 8'!AK44,'2. Budget Investigator 9'!AK44,'2. Budget Investigator 10'!AK44)</f>
        <v>0</v>
      </c>
      <c r="AK13" s="189"/>
      <c r="AL13" s="189">
        <f>SUM('2. Budget PI'!AL44,'2. Budget Investigator 2'!AL44,'2. Budget  Investigator 3'!AL44,'2. Budget Investigator 4'!AL44,'2. Budget Investigator 5'!AL44,'2. Budget Investigator 6'!AL44,'2. Budget Investigator 7'!AL44,'2. Budget Investigator 8'!AL44,'2. Budget Investigator 9'!AL44,'2. Budget Investigator 10'!AL44)</f>
        <v>0</v>
      </c>
      <c r="AM13" s="189">
        <f>SUM('2. Budget PI'!AM44,'2. Budget Investigator 2'!AM44,'2. Budget  Investigator 3'!AM44,'2. Budget Investigator 4'!AM44,'2. Budget Investigator 5'!AM44,'2. Budget Investigator 6'!AM44,'2. Budget Investigator 7'!AM44,'2. Budget Investigator 8'!AM44,'2. Budget Investigator 9'!AM44,'2. Budget Investigator 10'!AM44)</f>
        <v>0</v>
      </c>
      <c r="AN13" s="252"/>
      <c r="AO13" s="265"/>
      <c r="AP13" s="265"/>
      <c r="AQ13" s="265"/>
      <c r="AR13" s="265"/>
      <c r="AS13" s="189">
        <f>SUM('2. Budget PI'!AT44,'2. Budget Investigator 2'!AT44,'2. Budget  Investigator 3'!AT44,'2. Budget Investigator 4'!AT44,'2. Budget Investigator 5'!AT44,'2. Budget Investigator 6'!AT44,'2. Budget Investigator 7'!AT44,'2. Budget Investigator 8'!AT44,'2. Budget Investigator 9'!AT44,'2. Budget Investigator 10'!AT44)</f>
        <v>0</v>
      </c>
      <c r="AT13" s="189"/>
      <c r="AU13" s="189">
        <f>SUM('2. Budget PI'!AU44,'2. Budget Investigator 2'!AU44,'2. Budget  Investigator 3'!AU44,'2. Budget Investigator 4'!AU44,'2. Budget Investigator 5'!AU44,'2. Budget Investigator 6'!AU44,'2. Budget Investigator 7'!AU44,'2. Budget Investigator 8'!AU44,'2. Budget Investigator 9'!AU44,'2. Budget Investigator 10'!AU44)</f>
        <v>0</v>
      </c>
      <c r="AV13" s="189">
        <f>SUM('2. Budget PI'!AV44,'2. Budget Investigator 2'!AV44,'2. Budget  Investigator 3'!AV44,'2. Budget Investigator 4'!AV44,'2. Budget Investigator 5'!AV44,'2. Budget Investigator 6'!AV44,'2. Budget Investigator 7'!AV44,'2. Budget Investigator 8'!AV44,'2. Budget Investigator 9'!AV44,'2. Budget Investigator 10'!AV44)</f>
        <v>0</v>
      </c>
      <c r="AW13" s="252"/>
      <c r="AX13" s="265"/>
      <c r="AY13" s="265"/>
      <c r="AZ13" s="265"/>
      <c r="BA13" s="265"/>
      <c r="BB13" s="189">
        <f>SUM('2. Budget PI'!BC44,'2. Budget Investigator 2'!BC44,'2. Budget  Investigator 3'!BC44,'2. Budget Investigator 4'!BC44,'2. Budget Investigator 5'!BC44,'2. Budget Investigator 6'!BC44,'2. Budget Investigator 7'!BC44,'2. Budget Investigator 8'!BC44,'2. Budget Investigator 9'!BC44,'2. Budget Investigator 10'!BC44)</f>
        <v>0</v>
      </c>
      <c r="BC13" s="189"/>
      <c r="BD13" s="189">
        <f>SUM('2. Budget PI'!BD44,'2. Budget Investigator 2'!BD44,'2. Budget  Investigator 3'!BD44,'2. Budget Investigator 4'!BD44,'2. Budget Investigator 5'!BD44,'2. Budget Investigator 6'!BD44,'2. Budget Investigator 7'!BD44,'2. Budget Investigator 8'!BD44,'2. Budget Investigator 9'!BD44,'2. Budget Investigator 10'!BD44)</f>
        <v>0</v>
      </c>
      <c r="BE13" s="189">
        <f>SUM('2. Budget PI'!BE44,'2. Budget Investigator 2'!BE44,'2. Budget  Investigator 3'!BE44,'2. Budget Investigator 4'!BE44,'2. Budget Investigator 5'!BE44,'2. Budget Investigator 6'!BE44,'2. Budget Investigator 7'!BE44,'2. Budget Investigator 8'!BE44,'2. Budget Investigator 9'!BE44,'2. Budget Investigator 10'!BE44)</f>
        <v>0</v>
      </c>
      <c r="BF13" s="252"/>
      <c r="BG13" s="265"/>
      <c r="BH13" s="265"/>
      <c r="BI13" s="265"/>
      <c r="BJ13" s="265"/>
      <c r="BK13" s="189">
        <f>SUM('2. Budget PI'!BL44,'2. Budget Investigator 2'!BL44,'2. Budget  Investigator 3'!BL44,'2. Budget Investigator 4'!BL44,'2. Budget Investigator 5'!BL44,'2. Budget Investigator 6'!BL44,'2. Budget Investigator 7'!BL44,'2. Budget Investigator 8'!BL44,'2. Budget Investigator 9'!BL44,'2. Budget Investigator 10'!BL44)</f>
        <v>0</v>
      </c>
      <c r="BL13" s="189"/>
      <c r="BM13" s="189">
        <f>SUM('2. Budget PI'!BM44,'2. Budget Investigator 2'!BM44,'2. Budget  Investigator 3'!BM44,'2. Budget Investigator 4'!BM44,'2. Budget Investigator 5'!BM44,'2. Budget Investigator 6'!BM44,'2. Budget Investigator 7'!BM44,'2. Budget Investigator 8'!BM44,'2. Budget Investigator 9'!BM44,'2. Budget Investigator 10'!BM44)</f>
        <v>0</v>
      </c>
      <c r="BN13" s="189">
        <f>SUM('2. Budget PI'!BN44,'2. Budget Investigator 2'!BN44,'2. Budget  Investigator 3'!BN44,'2. Budget Investigator 4'!BN44,'2. Budget Investigator 5'!BN44,'2. Budget Investigator 6'!BN44,'2. Budget Investigator 7'!BN44,'2. Budget Investigator 8'!BN44,'2. Budget Investigator 9'!BN44,'2. Budget Investigator 10'!BN44)</f>
        <v>0</v>
      </c>
      <c r="BO13" s="189">
        <f>I13+R13+AA13+AJ13+AS13+BB13+BK13</f>
        <v>0</v>
      </c>
      <c r="BP13" s="190">
        <f>K13+T13+AC13+AL13+AU13+BD13+BM13</f>
        <v>0</v>
      </c>
      <c r="BQ13" s="191">
        <f>L13+U13+AD13+AM13+AV13+BE13+BN13</f>
        <v>0</v>
      </c>
      <c r="BR13" s="81"/>
    </row>
    <row r="14" spans="1:70" ht="3" customHeight="1" x14ac:dyDescent="0.25">
      <c r="A14" s="242"/>
      <c r="B14" s="243"/>
      <c r="C14" s="243"/>
      <c r="D14" s="226"/>
      <c r="E14" s="236"/>
      <c r="F14" s="236"/>
      <c r="G14" s="236"/>
      <c r="H14" s="236"/>
      <c r="I14" s="236"/>
      <c r="J14" s="236"/>
      <c r="K14" s="236"/>
      <c r="L14" s="236"/>
      <c r="M14" s="249"/>
      <c r="N14" s="236"/>
      <c r="O14" s="236"/>
      <c r="P14" s="236"/>
      <c r="Q14" s="236"/>
      <c r="R14" s="236"/>
      <c r="S14" s="236"/>
      <c r="T14" s="236"/>
      <c r="U14" s="236"/>
      <c r="V14" s="209"/>
      <c r="W14" s="236"/>
      <c r="X14" s="236"/>
      <c r="Y14" s="236"/>
      <c r="Z14" s="236"/>
      <c r="AA14" s="236"/>
      <c r="AB14" s="236"/>
      <c r="AC14" s="236"/>
      <c r="AD14" s="236"/>
      <c r="AE14" s="209"/>
      <c r="AF14" s="236"/>
      <c r="AG14" s="236"/>
      <c r="AH14" s="236"/>
      <c r="AI14" s="236"/>
      <c r="AJ14" s="236"/>
      <c r="AK14" s="236"/>
      <c r="AL14" s="236"/>
      <c r="AM14" s="236"/>
      <c r="AN14" s="209"/>
      <c r="AO14" s="236"/>
      <c r="AP14" s="236"/>
      <c r="AQ14" s="236"/>
      <c r="AR14" s="236"/>
      <c r="AS14" s="236"/>
      <c r="AT14" s="236"/>
      <c r="AU14" s="236"/>
      <c r="AV14" s="236"/>
      <c r="AW14" s="209"/>
      <c r="AX14" s="236"/>
      <c r="AY14" s="236"/>
      <c r="AZ14" s="236"/>
      <c r="BA14" s="236"/>
      <c r="BB14" s="236"/>
      <c r="BC14" s="236"/>
      <c r="BD14" s="236"/>
      <c r="BE14" s="236"/>
      <c r="BF14" s="209"/>
      <c r="BG14" s="236"/>
      <c r="BH14" s="236"/>
      <c r="BI14" s="236"/>
      <c r="BJ14" s="236"/>
      <c r="BK14" s="236"/>
      <c r="BL14" s="236"/>
      <c r="BM14" s="236"/>
      <c r="BN14" s="236"/>
      <c r="BO14" s="267"/>
      <c r="BP14" s="236"/>
      <c r="BQ14" s="253"/>
      <c r="BR14" s="1"/>
    </row>
    <row r="15" spans="1:70" x14ac:dyDescent="0.25">
      <c r="A15" s="247" t="s">
        <v>37</v>
      </c>
      <c r="B15" s="248"/>
      <c r="C15" s="248"/>
      <c r="D15" s="226"/>
      <c r="E15" s="21"/>
      <c r="F15" s="21"/>
      <c r="G15" s="21"/>
      <c r="H15" s="21"/>
      <c r="I15" s="261" t="s">
        <v>38</v>
      </c>
      <c r="J15" s="261"/>
      <c r="K15" s="261"/>
      <c r="L15" s="262"/>
      <c r="M15" s="249"/>
      <c r="N15" s="263"/>
      <c r="O15" s="263"/>
      <c r="P15" s="263"/>
      <c r="Q15" s="263"/>
      <c r="R15" s="261" t="s">
        <v>38</v>
      </c>
      <c r="S15" s="261"/>
      <c r="T15" s="261"/>
      <c r="U15" s="262"/>
      <c r="V15" s="209"/>
      <c r="W15" s="263"/>
      <c r="X15" s="263"/>
      <c r="Y15" s="263"/>
      <c r="Z15" s="263"/>
      <c r="AA15" s="261" t="s">
        <v>38</v>
      </c>
      <c r="AB15" s="261"/>
      <c r="AC15" s="261"/>
      <c r="AD15" s="262"/>
      <c r="AE15" s="209"/>
      <c r="AF15" s="263"/>
      <c r="AG15" s="263"/>
      <c r="AH15" s="263"/>
      <c r="AI15" s="263"/>
      <c r="AJ15" s="261" t="s">
        <v>38</v>
      </c>
      <c r="AK15" s="261"/>
      <c r="AL15" s="261"/>
      <c r="AM15" s="262"/>
      <c r="AN15" s="209"/>
      <c r="AO15" s="263"/>
      <c r="AP15" s="263"/>
      <c r="AQ15" s="263"/>
      <c r="AR15" s="263"/>
      <c r="AS15" s="261" t="s">
        <v>38</v>
      </c>
      <c r="AT15" s="261"/>
      <c r="AU15" s="261"/>
      <c r="AV15" s="262"/>
      <c r="AW15" s="209"/>
      <c r="AX15" s="263"/>
      <c r="AY15" s="263"/>
      <c r="AZ15" s="263"/>
      <c r="BA15" s="263"/>
      <c r="BB15" s="261" t="s">
        <v>38</v>
      </c>
      <c r="BC15" s="261"/>
      <c r="BD15" s="261"/>
      <c r="BE15" s="262"/>
      <c r="BF15" s="209"/>
      <c r="BG15" s="263"/>
      <c r="BH15" s="263"/>
      <c r="BI15" s="263"/>
      <c r="BJ15" s="263"/>
      <c r="BK15" s="261" t="s">
        <v>38</v>
      </c>
      <c r="BL15" s="261"/>
      <c r="BM15" s="261"/>
      <c r="BN15" s="262"/>
      <c r="BO15" s="268"/>
      <c r="BP15" s="262" t="s">
        <v>38</v>
      </c>
      <c r="BQ15" s="271"/>
      <c r="BR15" s="79"/>
    </row>
    <row r="16" spans="1:70" x14ac:dyDescent="0.25">
      <c r="A16" s="233" t="s">
        <v>41</v>
      </c>
      <c r="B16" s="234"/>
      <c r="C16" s="234"/>
      <c r="D16" s="226"/>
      <c r="E16" s="22"/>
      <c r="F16" s="22"/>
      <c r="G16" s="22"/>
      <c r="H16" s="22"/>
      <c r="I16" s="235">
        <f>SUM('2. Budget PI'!J52,'2. Budget Investigator 2'!J52,'2. Budget  Investigator 3'!J52,'2. Budget Investigator 4'!J52,'2. Budget Investigator 5'!J52,'2. Budget Investigator 6'!J52,'2. Budget Investigator 7'!J52,'2. Budget Investigator 8'!J52,'2. Budget Investigator 9'!J52,'2. Budget Investigator 10'!J52)</f>
        <v>0</v>
      </c>
      <c r="J16" s="235"/>
      <c r="K16" s="235"/>
      <c r="L16" s="235"/>
      <c r="M16" s="250"/>
      <c r="N16" s="264"/>
      <c r="O16" s="264"/>
      <c r="P16" s="264"/>
      <c r="Q16" s="264"/>
      <c r="R16" s="235">
        <f>SUM('2. Budget PI'!S52,'2. Budget Investigator 2'!S52,'2. Budget  Investigator 3'!S52,'2. Budget Investigator 4'!S52,'2. Budget Investigator 5'!S52,'2. Budget Investigator 6'!S52,'2. Budget Investigator 7'!S52,'2. Budget Investigator 8'!S52,'2. Budget Investigator 9'!S52,'2. Budget Investigator 10'!S52)</f>
        <v>0</v>
      </c>
      <c r="S16" s="235"/>
      <c r="T16" s="235"/>
      <c r="U16" s="235"/>
      <c r="V16" s="252"/>
      <c r="W16" s="264"/>
      <c r="X16" s="264"/>
      <c r="Y16" s="264"/>
      <c r="Z16" s="264"/>
      <c r="AA16" s="235">
        <f>SUM('2. Budget PI'!AB52,'2. Budget Investigator 2'!AB52,'2. Budget  Investigator 3'!AB52,'2. Budget Investigator 4'!AB52,'2. Budget Investigator 5'!AB52,'2. Budget Investigator 6'!AB52,'2. Budget Investigator 7'!AB52,'2. Budget Investigator 8'!AB52,'2. Budget Investigator 9'!AB52,'2. Budget Investigator 10'!AB52)</f>
        <v>0</v>
      </c>
      <c r="AB16" s="235"/>
      <c r="AC16" s="235"/>
      <c r="AD16" s="235"/>
      <c r="AE16" s="252"/>
      <c r="AF16" s="264"/>
      <c r="AG16" s="264"/>
      <c r="AH16" s="264"/>
      <c r="AI16" s="264"/>
      <c r="AJ16" s="235">
        <f>SUM('2. Budget PI'!AK52,'2. Budget Investigator 2'!AK52,'2. Budget  Investigator 3'!AK52,'2. Budget Investigator 4'!AK52,'2. Budget Investigator 5'!AK52,'2. Budget Investigator 6'!AK52,'2. Budget Investigator 7'!AK52,'2. Budget Investigator 8'!AK52,'2. Budget Investigator 9'!AK52,'2. Budget Investigator 10'!AK52)</f>
        <v>0</v>
      </c>
      <c r="AK16" s="235"/>
      <c r="AL16" s="235"/>
      <c r="AM16" s="235"/>
      <c r="AN16" s="252"/>
      <c r="AO16" s="264"/>
      <c r="AP16" s="264"/>
      <c r="AQ16" s="264"/>
      <c r="AR16" s="264"/>
      <c r="AS16" s="235">
        <f>SUM('2. Budget PI'!AT52,'2. Budget Investigator 2'!AT52,'2. Budget  Investigator 3'!AT52,'2. Budget Investigator 4'!AT52,'2. Budget Investigator 5'!AT52,'2. Budget Investigator 6'!AT52,'2. Budget Investigator 7'!AT52,'2. Budget Investigator 8'!AT52,'2. Budget Investigator 9'!AT52,'2. Budget Investigator 10'!AT52)</f>
        <v>0</v>
      </c>
      <c r="AT16" s="235"/>
      <c r="AU16" s="235"/>
      <c r="AV16" s="235"/>
      <c r="AW16" s="252"/>
      <c r="AX16" s="264"/>
      <c r="AY16" s="264"/>
      <c r="AZ16" s="264"/>
      <c r="BA16" s="264"/>
      <c r="BB16" s="235">
        <f>SUM('2. Budget PI'!BC52,'2. Budget Investigator 2'!BC52,'2. Budget  Investigator 3'!BC52,'2. Budget Investigator 4'!BC52,'2. Budget Investigator 5'!BC52,'2. Budget Investigator 6'!BC52,'2. Budget Investigator 7'!BC52,'2. Budget Investigator 8'!BC52,'2. Budget Investigator 9'!BC52,'2. Budget Investigator 10'!BC52)</f>
        <v>0</v>
      </c>
      <c r="BC16" s="235"/>
      <c r="BD16" s="235"/>
      <c r="BE16" s="235"/>
      <c r="BF16" s="252"/>
      <c r="BG16" s="264"/>
      <c r="BH16" s="264"/>
      <c r="BI16" s="264"/>
      <c r="BJ16" s="264"/>
      <c r="BK16" s="235">
        <f>SUM('2. Budget PI'!BL52,'2. Budget Investigator 2'!BL52,'2. Budget  Investigator 3'!BL52,'2. Budget Investigator 4'!BL52,'2. Budget Investigator 5'!BL52,'2. Budget Investigator 6'!BL52,'2. Budget Investigator 7'!BL52,'2. Budget Investigator 8'!BL52,'2. Budget Investigator 9'!BL52,'2. Budget Investigator 10'!BL52)</f>
        <v>0</v>
      </c>
      <c r="BL16" s="235"/>
      <c r="BM16" s="235"/>
      <c r="BN16" s="235"/>
      <c r="BO16" s="269"/>
      <c r="BP16" s="235">
        <f>I16+R16+AA16+AJ16+AS16+BB16+BK16</f>
        <v>0</v>
      </c>
      <c r="BQ16" s="272"/>
      <c r="BR16" s="1"/>
    </row>
    <row r="17" spans="1:70" x14ac:dyDescent="0.25">
      <c r="A17" s="233" t="s">
        <v>45</v>
      </c>
      <c r="B17" s="234"/>
      <c r="C17" s="234"/>
      <c r="D17" s="226"/>
      <c r="E17" s="22"/>
      <c r="F17" s="22"/>
      <c r="G17" s="22"/>
      <c r="H17" s="22"/>
      <c r="I17" s="235">
        <f>SUM('2. Budget PI'!J56,'2. Budget Investigator 2'!J56,'2. Budget  Investigator 3'!J56,'2. Budget Investigator 4'!J56,'2. Budget Investigator 5'!J56,'2. Budget Investigator 6'!J56,'2. Budget Investigator 7'!J56,'2. Budget Investigator 8'!J56,'2. Budget Investigator 9'!J56,'2. Budget Investigator 10'!J56)</f>
        <v>0</v>
      </c>
      <c r="J17" s="235"/>
      <c r="K17" s="235"/>
      <c r="L17" s="235"/>
      <c r="M17" s="250"/>
      <c r="N17" s="264"/>
      <c r="O17" s="264"/>
      <c r="P17" s="264"/>
      <c r="Q17" s="264"/>
      <c r="R17" s="235">
        <f>SUM('2. Budget PI'!S56,'2. Budget Investigator 2'!S56,'2. Budget  Investigator 3'!S56,'2. Budget Investigator 4'!S56,'2. Budget Investigator 5'!S56,'2. Budget Investigator 6'!S56,'2. Budget Investigator 7'!S56,'2. Budget Investigator 8'!S56,'2. Budget Investigator 9'!S56,'2. Budget Investigator 10'!S56)</f>
        <v>0</v>
      </c>
      <c r="S17" s="235"/>
      <c r="T17" s="235"/>
      <c r="U17" s="235"/>
      <c r="V17" s="252"/>
      <c r="W17" s="264"/>
      <c r="X17" s="264"/>
      <c r="Y17" s="264"/>
      <c r="Z17" s="264"/>
      <c r="AA17" s="235">
        <f>SUM('2. Budget PI'!AB56,'2. Budget Investigator 2'!AB56,'2. Budget  Investigator 3'!AB56,'2. Budget Investigator 4'!AB56,'2. Budget Investigator 5'!AB56,'2. Budget Investigator 6'!AB56,'2. Budget Investigator 7'!AB56,'2. Budget Investigator 8'!AB56,'2. Budget Investigator 9'!AB56,'2. Budget Investigator 10'!AB56)</f>
        <v>0</v>
      </c>
      <c r="AB17" s="235"/>
      <c r="AC17" s="235"/>
      <c r="AD17" s="235"/>
      <c r="AE17" s="252"/>
      <c r="AF17" s="264"/>
      <c r="AG17" s="264"/>
      <c r="AH17" s="264"/>
      <c r="AI17" s="264"/>
      <c r="AJ17" s="235">
        <f>SUM('2. Budget PI'!AK56,'2. Budget Investigator 2'!AK56,'2. Budget  Investigator 3'!AK56,'2. Budget Investigator 4'!AK56,'2. Budget Investigator 5'!AK56,'2. Budget Investigator 6'!AK56,'2. Budget Investigator 7'!AK56,'2. Budget Investigator 8'!AK56,'2. Budget Investigator 9'!AK56,'2. Budget Investigator 10'!AK56)</f>
        <v>0</v>
      </c>
      <c r="AK17" s="235"/>
      <c r="AL17" s="235"/>
      <c r="AM17" s="235"/>
      <c r="AN17" s="252"/>
      <c r="AO17" s="264"/>
      <c r="AP17" s="264"/>
      <c r="AQ17" s="264"/>
      <c r="AR17" s="264"/>
      <c r="AS17" s="235">
        <f>SUM('2. Budget PI'!AT56,'2. Budget Investigator 2'!AT56,'2. Budget  Investigator 3'!AT56,'2. Budget Investigator 4'!AT56,'2. Budget Investigator 5'!AT56,'2. Budget Investigator 6'!AT56,'2. Budget Investigator 7'!AT56,'2. Budget Investigator 8'!AT56,'2. Budget Investigator 9'!AT56,'2. Budget Investigator 10'!AT56)</f>
        <v>0</v>
      </c>
      <c r="AT17" s="235"/>
      <c r="AU17" s="235"/>
      <c r="AV17" s="235"/>
      <c r="AW17" s="252"/>
      <c r="AX17" s="264"/>
      <c r="AY17" s="264"/>
      <c r="AZ17" s="264"/>
      <c r="BA17" s="264"/>
      <c r="BB17" s="235">
        <f>SUM('2. Budget PI'!BC56,'2. Budget Investigator 2'!BC56,'2. Budget  Investigator 3'!BC56,'2. Budget Investigator 4'!BC56,'2. Budget Investigator 5'!BC56,'2. Budget Investigator 6'!BC56,'2. Budget Investigator 7'!BC56,'2. Budget Investigator 8'!BC56,'2. Budget Investigator 9'!BC56,'2. Budget Investigator 10'!BC56)</f>
        <v>0</v>
      </c>
      <c r="BC17" s="235"/>
      <c r="BD17" s="235"/>
      <c r="BE17" s="235"/>
      <c r="BF17" s="252"/>
      <c r="BG17" s="264"/>
      <c r="BH17" s="264"/>
      <c r="BI17" s="264"/>
      <c r="BJ17" s="264"/>
      <c r="BK17" s="235">
        <f>SUM('2. Budget PI'!BL56,'2. Budget Investigator 2'!BL56,'2. Budget  Investigator 3'!BL56,'2. Budget Investigator 4'!BL56,'2. Budget Investigator 5'!BL56,'2. Budget Investigator 6'!BL56,'2. Budget Investigator 7'!BL56,'2. Budget Investigator 8'!BL56,'2. Budget Investigator 9'!BL56,'2. Budget Investigator 10'!BL56)</f>
        <v>0</v>
      </c>
      <c r="BL17" s="235"/>
      <c r="BM17" s="235"/>
      <c r="BN17" s="235"/>
      <c r="BO17" s="269"/>
      <c r="BP17" s="235">
        <f>I17+R17+AA17+AJ17+AS17+BB17+BK17</f>
        <v>0</v>
      </c>
      <c r="BQ17" s="272"/>
      <c r="BR17" s="1"/>
    </row>
    <row r="18" spans="1:70" ht="16.5" customHeight="1" x14ac:dyDescent="0.25">
      <c r="A18" s="233" t="s">
        <v>48</v>
      </c>
      <c r="B18" s="234"/>
      <c r="C18" s="234"/>
      <c r="D18" s="226"/>
      <c r="E18" s="22"/>
      <c r="F18" s="22"/>
      <c r="G18" s="22"/>
      <c r="H18" s="22"/>
      <c r="I18" s="235">
        <f>SUM('2. Budget PI'!J64,'2. Budget Investigator 2'!J64,'2. Budget  Investigator 3'!J64,'2. Budget Investigator 4'!J64,'2. Budget Investigator 5'!J64,'2. Budget Investigator 6'!J64,'2. Budget Investigator 7'!J64,'2. Budget Investigator 8'!J64,'2. Budget Investigator 9'!J64,'2. Budget Investigator 10'!J64)</f>
        <v>0</v>
      </c>
      <c r="J18" s="235"/>
      <c r="K18" s="235"/>
      <c r="L18" s="235"/>
      <c r="M18" s="250"/>
      <c r="N18" s="264"/>
      <c r="O18" s="264"/>
      <c r="P18" s="264"/>
      <c r="Q18" s="264"/>
      <c r="R18" s="235">
        <f>SUM('2. Budget PI'!S64,'2. Budget Investigator 2'!S64,'2. Budget  Investigator 3'!S64,'2. Budget Investigator 4'!S64,'2. Budget Investigator 5'!S64,'2. Budget Investigator 6'!S64,'2. Budget Investigator 7'!S64,'2. Budget Investigator 8'!S64,'2. Budget Investigator 9'!S64,'2. Budget Investigator 10'!S64)</f>
        <v>0</v>
      </c>
      <c r="S18" s="235"/>
      <c r="T18" s="235"/>
      <c r="U18" s="235"/>
      <c r="V18" s="252"/>
      <c r="W18" s="264"/>
      <c r="X18" s="264"/>
      <c r="Y18" s="264"/>
      <c r="Z18" s="264"/>
      <c r="AA18" s="235">
        <f>SUM('2. Budget PI'!AB64,'2. Budget Investigator 2'!AB64,'2. Budget  Investigator 3'!AB64,'2. Budget Investigator 4'!AB64,'2. Budget Investigator 5'!AB64,'2. Budget Investigator 6'!AB64,'2. Budget Investigator 7'!AB64,'2. Budget Investigator 8'!AB64,'2. Budget Investigator 9'!AB64,'2. Budget Investigator 10'!AB64)</f>
        <v>0</v>
      </c>
      <c r="AB18" s="235"/>
      <c r="AC18" s="235"/>
      <c r="AD18" s="235"/>
      <c r="AE18" s="252"/>
      <c r="AF18" s="264"/>
      <c r="AG18" s="264"/>
      <c r="AH18" s="264"/>
      <c r="AI18" s="264"/>
      <c r="AJ18" s="235">
        <f>SUM('2. Budget PI'!AK64,'2. Budget Investigator 2'!AK64,'2. Budget  Investigator 3'!AK64,'2. Budget Investigator 4'!AK64,'2. Budget Investigator 5'!AK64,'2. Budget Investigator 6'!AK64,'2. Budget Investigator 7'!AK64,'2. Budget Investigator 8'!AK64,'2. Budget Investigator 9'!AK64,'2. Budget Investigator 10'!AK64)</f>
        <v>0</v>
      </c>
      <c r="AK18" s="235"/>
      <c r="AL18" s="235"/>
      <c r="AM18" s="235"/>
      <c r="AN18" s="252"/>
      <c r="AO18" s="264"/>
      <c r="AP18" s="264"/>
      <c r="AQ18" s="264"/>
      <c r="AR18" s="264"/>
      <c r="AS18" s="235">
        <f>SUM('2. Budget PI'!AT64,'2. Budget Investigator 2'!AT64,'2. Budget  Investigator 3'!AT64,'2. Budget Investigator 4'!AT64,'2. Budget Investigator 5'!AT64,'2. Budget Investigator 6'!AT64,'2. Budget Investigator 7'!AT64,'2. Budget Investigator 8'!AT64,'2. Budget Investigator 9'!AT64,'2. Budget Investigator 10'!AT64)</f>
        <v>0</v>
      </c>
      <c r="AT18" s="235"/>
      <c r="AU18" s="235"/>
      <c r="AV18" s="235"/>
      <c r="AW18" s="252"/>
      <c r="AX18" s="264"/>
      <c r="AY18" s="264"/>
      <c r="AZ18" s="264"/>
      <c r="BA18" s="264"/>
      <c r="BB18" s="235">
        <f>SUM('2. Budget PI'!BC64,'2. Budget Investigator 2'!BC64,'2. Budget  Investigator 3'!BC64,'2. Budget Investigator 4'!BC64,'2. Budget Investigator 5'!BC64,'2. Budget Investigator 6'!BC64,'2. Budget Investigator 7'!BC64,'2. Budget Investigator 8'!BC64,'2. Budget Investigator 9'!BC64,'2. Budget Investigator 10'!BC64)</f>
        <v>0</v>
      </c>
      <c r="BC18" s="235"/>
      <c r="BD18" s="235"/>
      <c r="BE18" s="235"/>
      <c r="BF18" s="252"/>
      <c r="BG18" s="264"/>
      <c r="BH18" s="264"/>
      <c r="BI18" s="264"/>
      <c r="BJ18" s="264"/>
      <c r="BK18" s="235">
        <f>SUM('2. Budget PI'!BL64,'2. Budget Investigator 2'!BL64,'2. Budget  Investigator 3'!BL64,'2. Budget Investigator 4'!BL64,'2. Budget Investigator 5'!BL64,'2. Budget Investigator 6'!BL64,'2. Budget Investigator 7'!BL64,'2. Budget Investigator 8'!BL64,'2. Budget Investigator 9'!BL64,'2. Budget Investigator 10'!BL64)</f>
        <v>0</v>
      </c>
      <c r="BL18" s="235"/>
      <c r="BM18" s="235"/>
      <c r="BN18" s="235"/>
      <c r="BO18" s="269"/>
      <c r="BP18" s="235">
        <f>I18+R18+AA18+AJ18+AS18+BB18+BK18</f>
        <v>0</v>
      </c>
      <c r="BQ18" s="272"/>
      <c r="BR18" s="1"/>
    </row>
    <row r="19" spans="1:70" x14ac:dyDescent="0.25">
      <c r="A19" s="233" t="s">
        <v>57</v>
      </c>
      <c r="B19" s="234"/>
      <c r="C19" s="234"/>
      <c r="D19" s="226"/>
      <c r="E19" s="22"/>
      <c r="F19" s="22"/>
      <c r="G19" s="22"/>
      <c r="H19" s="22"/>
      <c r="I19" s="235">
        <f>SUM('2. Budget PI'!J86,'2. Budget Investigator 2'!J86,'2. Budget  Investigator 3'!J86,'2. Budget Investigator 4'!J86,'2. Budget Investigator 5'!J86,'2. Budget Investigator 6'!J86,'2. Budget Investigator 7'!J86,'2. Budget Investigator 8'!J86,'2. Budget Investigator 9'!J86,'2. Budget Investigator 10'!J86)</f>
        <v>0</v>
      </c>
      <c r="J19" s="235"/>
      <c r="K19" s="235"/>
      <c r="L19" s="235"/>
      <c r="M19" s="250"/>
      <c r="N19" s="264"/>
      <c r="O19" s="264"/>
      <c r="P19" s="264"/>
      <c r="Q19" s="264"/>
      <c r="R19" s="235">
        <f>SUM('2. Budget PI'!S86,'2. Budget Investigator 2'!S86,'2. Budget  Investigator 3'!S86,'2. Budget Investigator 4'!S86,'2. Budget Investigator 5'!S86,'2. Budget Investigator 6'!S86,'2. Budget Investigator 7'!S86,'2. Budget Investigator 8'!S86,'2. Budget Investigator 9'!S86,'2. Budget Investigator 10'!S86)</f>
        <v>0</v>
      </c>
      <c r="S19" s="235"/>
      <c r="T19" s="235"/>
      <c r="U19" s="235"/>
      <c r="V19" s="252"/>
      <c r="W19" s="264"/>
      <c r="X19" s="264"/>
      <c r="Y19" s="264"/>
      <c r="Z19" s="264"/>
      <c r="AA19" s="235">
        <f>SUM('2. Budget PI'!AB86,'2. Budget Investigator 2'!AB86,'2. Budget  Investigator 3'!AB86,'2. Budget Investigator 4'!AB86,'2. Budget Investigator 5'!AB86,'2. Budget Investigator 6'!AB86,'2. Budget Investigator 7'!AB86,'2. Budget Investigator 8'!AB86,'2. Budget Investigator 9'!AB86,'2. Budget Investigator 10'!AB86)</f>
        <v>0</v>
      </c>
      <c r="AB19" s="235"/>
      <c r="AC19" s="235"/>
      <c r="AD19" s="235"/>
      <c r="AE19" s="252"/>
      <c r="AF19" s="264"/>
      <c r="AG19" s="264"/>
      <c r="AH19" s="264"/>
      <c r="AI19" s="264"/>
      <c r="AJ19" s="235">
        <f>SUM('2. Budget PI'!AK86,'2. Budget Investigator 2'!AK86,'2. Budget  Investigator 3'!AK86,'2. Budget Investigator 4'!AK86,'2. Budget Investigator 5'!AK86,'2. Budget Investigator 6'!AK86,'2. Budget Investigator 7'!AK86,'2. Budget Investigator 8'!AK86,'2. Budget Investigator 9'!AK86,'2. Budget Investigator 10'!AK86)</f>
        <v>0</v>
      </c>
      <c r="AK19" s="235"/>
      <c r="AL19" s="235"/>
      <c r="AM19" s="235"/>
      <c r="AN19" s="252"/>
      <c r="AO19" s="264"/>
      <c r="AP19" s="264"/>
      <c r="AQ19" s="264"/>
      <c r="AR19" s="264"/>
      <c r="AS19" s="235">
        <f>SUM('2. Budget PI'!AT86,'2. Budget Investigator 2'!AT86,'2. Budget  Investigator 3'!AT86,'2. Budget Investigator 4'!AT86,'2. Budget Investigator 5'!AT86,'2. Budget Investigator 6'!AT86,'2. Budget Investigator 7'!AT86,'2. Budget Investigator 8'!AT86,'2. Budget Investigator 9'!AT86,'2. Budget Investigator 10'!AT86)</f>
        <v>0</v>
      </c>
      <c r="AT19" s="235"/>
      <c r="AU19" s="235"/>
      <c r="AV19" s="235"/>
      <c r="AW19" s="252"/>
      <c r="AX19" s="264"/>
      <c r="AY19" s="264"/>
      <c r="AZ19" s="264"/>
      <c r="BA19" s="264"/>
      <c r="BB19" s="235">
        <f>SUM('2. Budget PI'!BC86,'2. Budget Investigator 2'!BC86,'2. Budget  Investigator 3'!BC86,'2. Budget Investigator 4'!BC86,'2. Budget Investigator 5'!BC86,'2. Budget Investigator 6'!BC86,'2. Budget Investigator 7'!BC86,'2. Budget Investigator 8'!BC86,'2. Budget Investigator 9'!BC86,'2. Budget Investigator 10'!BC86)</f>
        <v>0</v>
      </c>
      <c r="BC19" s="235"/>
      <c r="BD19" s="235"/>
      <c r="BE19" s="235"/>
      <c r="BF19" s="252"/>
      <c r="BG19" s="264"/>
      <c r="BH19" s="264"/>
      <c r="BI19" s="264"/>
      <c r="BJ19" s="264"/>
      <c r="BK19" s="235">
        <f>SUM('2. Budget PI'!BL86,'2. Budget Investigator 2'!BL86,'2. Budget  Investigator 3'!BL86,'2. Budget Investigator 4'!BL86,'2. Budget Investigator 5'!BL86,'2. Budget Investigator 6'!BL86,'2. Budget Investigator 7'!BL86,'2. Budget Investigator 8'!BL86,'2. Budget Investigator 9'!BL86,'2. Budget Investigator 10'!BL86)</f>
        <v>0</v>
      </c>
      <c r="BL19" s="235"/>
      <c r="BM19" s="235"/>
      <c r="BN19" s="235"/>
      <c r="BO19" s="270"/>
      <c r="BP19" s="235">
        <f>I19+R19+AA19+AJ19+AS19+BB19+BK19</f>
        <v>0</v>
      </c>
      <c r="BQ19" s="272"/>
      <c r="BR19" s="1"/>
    </row>
    <row r="20" spans="1:70" ht="2.25" customHeight="1" x14ac:dyDescent="0.25">
      <c r="A20" s="242"/>
      <c r="B20" s="243"/>
      <c r="C20" s="243"/>
      <c r="D20" s="226"/>
      <c r="E20" s="242"/>
      <c r="F20" s="243"/>
      <c r="G20" s="243"/>
      <c r="H20" s="243"/>
      <c r="I20" s="276"/>
      <c r="J20" s="276"/>
      <c r="K20" s="276"/>
      <c r="L20" s="276"/>
      <c r="M20" s="249"/>
      <c r="N20" s="242"/>
      <c r="O20" s="243"/>
      <c r="P20" s="243"/>
      <c r="Q20" s="243"/>
      <c r="R20" s="276"/>
      <c r="S20" s="276"/>
      <c r="T20" s="276"/>
      <c r="U20" s="252"/>
      <c r="V20" s="209"/>
      <c r="W20" s="242"/>
      <c r="X20" s="243"/>
      <c r="Y20" s="243"/>
      <c r="Z20" s="243"/>
      <c r="AA20" s="276"/>
      <c r="AB20" s="276"/>
      <c r="AC20" s="276"/>
      <c r="AD20" s="252"/>
      <c r="AE20" s="209"/>
      <c r="AF20" s="242"/>
      <c r="AG20" s="243"/>
      <c r="AH20" s="243"/>
      <c r="AI20" s="243"/>
      <c r="AJ20" s="276"/>
      <c r="AK20" s="276"/>
      <c r="AL20" s="276"/>
      <c r="AM20" s="252"/>
      <c r="AN20" s="209"/>
      <c r="AO20" s="242"/>
      <c r="AP20" s="243"/>
      <c r="AQ20" s="243"/>
      <c r="AR20" s="243"/>
      <c r="AS20" s="276"/>
      <c r="AT20" s="276"/>
      <c r="AU20" s="276"/>
      <c r="AV20" s="252"/>
      <c r="AW20" s="209"/>
      <c r="AX20" s="242"/>
      <c r="AY20" s="243"/>
      <c r="AZ20" s="243"/>
      <c r="BA20" s="243"/>
      <c r="BB20" s="276"/>
      <c r="BC20" s="276"/>
      <c r="BD20" s="276"/>
      <c r="BE20" s="252"/>
      <c r="BF20" s="209"/>
      <c r="BG20" s="242"/>
      <c r="BH20" s="243"/>
      <c r="BI20" s="243"/>
      <c r="BJ20" s="243"/>
      <c r="BK20" s="276"/>
      <c r="BL20" s="276"/>
      <c r="BM20" s="276"/>
      <c r="BN20" s="252"/>
      <c r="BO20" s="267"/>
      <c r="BP20" s="276"/>
      <c r="BQ20" s="252"/>
      <c r="BR20" s="1"/>
    </row>
    <row r="21" spans="1:70" x14ac:dyDescent="0.25">
      <c r="A21" s="280" t="s">
        <v>58</v>
      </c>
      <c r="B21" s="281"/>
      <c r="C21" s="281"/>
      <c r="D21" s="226"/>
      <c r="E21" s="36"/>
      <c r="F21" s="36"/>
      <c r="G21" s="36"/>
      <c r="H21" s="36"/>
      <c r="I21" s="235">
        <f>SUM('2. Budget PI'!J88,'2. Budget Investigator 2'!J88,'2. Budget  Investigator 3'!J88,'2. Budget Investigator 4'!J88,'2. Budget Investigator 5'!J88,'2. Budget Investigator 6'!J88,'2. Budget Investigator 7'!J88,'2. Budget Investigator 8'!J88,'2. Budget Investigator 9'!J88,'2. Budget Investigator 10'!J88)</f>
        <v>0</v>
      </c>
      <c r="J21" s="235"/>
      <c r="K21" s="235"/>
      <c r="L21" s="235"/>
      <c r="M21" s="250"/>
      <c r="N21" s="21"/>
      <c r="O21" s="21"/>
      <c r="P21" s="21"/>
      <c r="Q21" s="21"/>
      <c r="R21" s="235">
        <f>SUM('2. Budget PI'!S88,'2. Budget Investigator 2'!S88,'2. Budget  Investigator 3'!S88,'2. Budget Investigator 4'!S88,'2. Budget Investigator 5'!S88,'2. Budget Investigator 6'!S88,'2. Budget Investigator 7'!S88,'2. Budget Investigator 8'!S88,'2. Budget Investigator 9'!S88,'2. Budget Investigator 10'!S88)</f>
        <v>0</v>
      </c>
      <c r="S21" s="235"/>
      <c r="T21" s="235"/>
      <c r="U21" s="235"/>
      <c r="V21" s="252"/>
      <c r="W21" s="21"/>
      <c r="X21" s="21"/>
      <c r="Y21" s="21"/>
      <c r="Z21" s="21"/>
      <c r="AA21" s="235">
        <f>SUM('2. Budget PI'!AB88,'2. Budget Investigator 2'!AB88,'2. Budget  Investigator 3'!AB88,'2. Budget Investigator 4'!AB88,'2. Budget Investigator 5'!AB88,'2. Budget Investigator 6'!AB88,'2. Budget Investigator 7'!AB88,'2. Budget Investigator 8'!AB88,'2. Budget Investigator 9'!AB88,'2. Budget Investigator 10'!AB88)</f>
        <v>0</v>
      </c>
      <c r="AB21" s="235"/>
      <c r="AC21" s="235"/>
      <c r="AD21" s="235"/>
      <c r="AE21" s="252"/>
      <c r="AF21" s="21"/>
      <c r="AG21" s="21"/>
      <c r="AH21" s="21"/>
      <c r="AI21" s="21"/>
      <c r="AJ21" s="235">
        <f>SUM('2. Budget PI'!AK88,'2. Budget Investigator 2'!AK88,'2. Budget  Investigator 3'!AK88,'2. Budget Investigator 4'!AK88,'2. Budget Investigator 5'!AK88,'2. Budget Investigator 6'!AK88,'2. Budget Investigator 7'!AK88,'2. Budget Investigator 8'!AK88,'2. Budget Investigator 9'!AK88,'2. Budget Investigator 10'!AK88)</f>
        <v>0</v>
      </c>
      <c r="AK21" s="235"/>
      <c r="AL21" s="235"/>
      <c r="AM21" s="235"/>
      <c r="AN21" s="252"/>
      <c r="AO21" s="21"/>
      <c r="AP21" s="21"/>
      <c r="AQ21" s="21"/>
      <c r="AR21" s="21"/>
      <c r="AS21" s="235">
        <f>SUM('2. Budget PI'!AT88,'2. Budget Investigator 2'!AT88,'2. Budget  Investigator 3'!AT88,'2. Budget Investigator 4'!AT88,'2. Budget Investigator 5'!AT88,'2. Budget Investigator 6'!AT88,'2. Budget Investigator 7'!AT88,'2. Budget Investigator 8'!AT88,'2. Budget Investigator 9'!AT88,'2. Budget Investigator 10'!AT88)</f>
        <v>0</v>
      </c>
      <c r="AT21" s="235"/>
      <c r="AU21" s="235"/>
      <c r="AV21" s="235"/>
      <c r="AW21" s="252"/>
      <c r="AX21" s="21"/>
      <c r="AY21" s="21"/>
      <c r="AZ21" s="21"/>
      <c r="BA21" s="21"/>
      <c r="BB21" s="235">
        <f>SUM('2. Budget PI'!BC88,'2. Budget Investigator 2'!BC88,'2. Budget  Investigator 3'!BC88,'2. Budget Investigator 4'!BC88,'2. Budget Investigator 5'!BC88,'2. Budget Investigator 6'!BC88,'2. Budget Investigator 7'!BC88,'2. Budget Investigator 8'!BC88,'2. Budget Investigator 9'!BC88,'2. Budget Investigator 10'!BC88)</f>
        <v>0</v>
      </c>
      <c r="BC21" s="235"/>
      <c r="BD21" s="235"/>
      <c r="BE21" s="235"/>
      <c r="BF21" s="252"/>
      <c r="BG21" s="21"/>
      <c r="BH21" s="21"/>
      <c r="BI21" s="21"/>
      <c r="BJ21" s="21"/>
      <c r="BK21" s="235">
        <f>SUM('2. Budget PI'!BL88,'2. Budget Investigator 2'!BL88,'2. Budget  Investigator 3'!BL88,'2. Budget Investigator 4'!BL88,'2. Budget Investigator 5'!BL88,'2. Budget Investigator 6'!BL88,'2. Budget Investigator 7'!BL88,'2. Budget Investigator 8'!BL88,'2. Budget Investigator 9'!BL88,'2. Budget Investigator 10'!BL88)</f>
        <v>0</v>
      </c>
      <c r="BL21" s="235"/>
      <c r="BM21" s="235"/>
      <c r="BN21" s="235"/>
      <c r="BO21" s="283"/>
      <c r="BP21" s="235">
        <f>I21+R21+AA21+AJ21+AS21+BB21+BK21</f>
        <v>0</v>
      </c>
      <c r="BQ21" s="272"/>
      <c r="BR21" s="1"/>
    </row>
    <row r="22" spans="1:70" x14ac:dyDescent="0.25">
      <c r="A22" s="280" t="s">
        <v>65</v>
      </c>
      <c r="B22" s="281"/>
      <c r="C22" s="282"/>
      <c r="D22" s="226"/>
      <c r="E22" s="278" cm="1">
        <f t="array" ref="E22">IF(AND(F$10&lt;'1.Salaries Rates Dates'!$B$41,K$10&lt;'1.Salaries Rates Dates'!$B$41),'1.Salaries Rates Dates'!$A$40,
IF(AND(F$10&lt;'1.Salaries Rates Dates'!$B$41,K$10&gt;='1.Salaries Rates Dates'!$B$41),
     ('1.Salaries Rates Dates'!$A$40*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+
     '1.Salaries Rates Dates'!$A$41*(IF(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=1,0,(DATEDIF(_xlfn.IFS(F$10&lt;=DATE(YEAR(F$10),7,1),("7/1/"&amp;YEAR(F$10)),(F$10&gt;DATE(YEAR(F$10),7,1)),("7/1/"&amp;YEAR(F$10)+1))-DAY(_xlfn.IFS(F$10&lt;=DATE(YEAR(F$10),7,1),("7/1/"&amp;YEAR(F$10)),(F$10&gt;DATE(YEAR(F$10),7,1)),("7/1/"&amp;YEAR(F$10)+1)))+1,K$10,"m")-1+(1+EOMONTH(_xlfn.IFS(F$10&lt;=DATE(YEAR(F$10),7,1),("7/1/"&amp;YEAR(F$10)),(F$10&gt;DATE(YEAR(F$10),7,1)),("7/1/"&amp;YEAR(F$10)+1)),0)-_xlfn.IFS(F$10&lt;=DATE(YEAR(F$10),7,1),("7/1/"&amp;YEAR(F$10)),(F$10&gt;DATE(YEAR(F$10),7,1)),("7/1/"&amp;YEAR(F$10)+1)))/DAY(DATE(YEAR(_xlfn.IFS(F$10&lt;=DATE(YEAR(F$10),7,1),("7/1/"&amp;YEAR(F$10)),(F$10&gt;DATE(YEAR(F$10),7,1)),("7/1/"&amp;YEAR(F$10)+1))),MONTH(_xlfn.IFS(F$10&lt;=DATE(YEAR(F$10),7,1),("7/1/"&amp;YEAR(F$10)),(F$10&gt;DATE(YEAR(F$10),7,1)),("7/1/"&amp;YEAR(F$10)+1)))+1,))+(K$10-EOMONTH(K$10,-1))/DAY(DATE(YEAR(K$10),MONTH(K$10)+1,)))/(DATEDIF(F$10-DAY(F$10)+1,K$10,"m")-1+(1+EOMONTH(F$10,0)-F$10)/DAY(DATE(YEAR(F$10),MONTH(F$10)+1,))+(K$10-EOMONTH(K$10,-1))/DAY(DATE(YEAR(K$10),MONTH(K$10)+1,)))))),
IF(F$10&gt;='1.Salaries Rates Dates'!$B$41,'1.Salaries Rates Dates'!$A$41)))</f>
        <v>0.52</v>
      </c>
      <c r="F22" s="278"/>
      <c r="G22" s="278"/>
      <c r="H22" s="279"/>
      <c r="I22" s="277"/>
      <c r="J22" s="277"/>
      <c r="K22" s="277"/>
      <c r="L22" s="277"/>
      <c r="M22" s="250"/>
      <c r="N22" s="278" cm="1">
        <f t="array" ref="N22">IF(AND(O$10&lt;'1.Salaries Rates Dates'!$B$41,T$10&lt;'1.Salaries Rates Dates'!$B$41),'1.Salaries Rates Dates'!$A$40,
IF(AND(O$10&lt;'1.Salaries Rates Dates'!$B$41,T$10&gt;='1.Salaries Rates Dates'!$B$41),
     ('1.Salaries Rates Dates'!$A$40*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+
     '1.Salaries Rates Dates'!$A$41*(IF(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=1,0,(DATEDIF(_xlfn.IFS(O$10&lt;=DATE(YEAR(O$10),7,1),("7/1/"&amp;YEAR(O$10)),(O$10&gt;DATE(YEAR(O$10),7,1)),("7/1/"&amp;YEAR(O$10)+1))-DAY(_xlfn.IFS(O$10&lt;=DATE(YEAR(O$10),7,1),("7/1/"&amp;YEAR(O$10)),(O$10&gt;DATE(YEAR(O$10),7,1)),("7/1/"&amp;YEAR(O$10)+1)))+1,T$10,"m")-1+(1+EOMONTH(_xlfn.IFS(O$10&lt;=DATE(YEAR(O$10),7,1),("7/1/"&amp;YEAR(O$10)),(O$10&gt;DATE(YEAR(O$10),7,1)),("7/1/"&amp;YEAR(O$10)+1)),0)-_xlfn.IFS(O$10&lt;=DATE(YEAR(O$10),7,1),("7/1/"&amp;YEAR(O$10)),(O$10&gt;DATE(YEAR(O$10),7,1)),("7/1/"&amp;YEAR(O$10)+1)))/DAY(DATE(YEAR(_xlfn.IFS(O$10&lt;=DATE(YEAR(O$10),7,1),("7/1/"&amp;YEAR(O$10)),(O$10&gt;DATE(YEAR(O$10),7,1)),("7/1/"&amp;YEAR(O$10)+1))),MONTH(_xlfn.IFS(O$10&lt;=DATE(YEAR(O$10),7,1),("7/1/"&amp;YEAR(O$10)),(O$10&gt;DATE(YEAR(O$10),7,1)),("7/1/"&amp;YEAR(O$10)+1)))+1,))+(T$10-EOMONTH(T$10,-1))/DAY(DATE(YEAR(T$10),MONTH(T$10)+1,)))/(DATEDIF(O$10-DAY(O$10)+1,T$10,"m")-1+(1+EOMONTH(O$10,0)-O$10)/DAY(DATE(YEAR(O$10),MONTH(O$10)+1,))+(T$10-EOMONTH(T$10,-1))/DAY(DATE(YEAR(T$10),MONTH(T$10)+1,)))))),
IF(O$10&gt;='1.Salaries Rates Dates'!$B$41,'1.Salaries Rates Dates'!$A$41)))</f>
        <v>0.52500000000000002</v>
      </c>
      <c r="O22" s="278"/>
      <c r="P22" s="278"/>
      <c r="Q22" s="279"/>
      <c r="R22" s="277"/>
      <c r="S22" s="277"/>
      <c r="T22" s="277"/>
      <c r="U22" s="277"/>
      <c r="V22" s="252"/>
      <c r="W22" s="278" cm="1">
        <f t="array" ref="W22">IF(AND(X$10&lt;'1.Salaries Rates Dates'!$B$41,AC$10&lt;'1.Salaries Rates Dates'!$B$41),'1.Salaries Rates Dates'!$A$40,
IF(AND(X$10&lt;'1.Salaries Rates Dates'!$B$41,AC$10&gt;='1.Salaries Rates Dates'!$B$41),
     ('1.Salaries Rates Dates'!$A$40*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+
     '1.Salaries Rates Dates'!$A$41*(IF(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=1,0,(DATEDIF(_xlfn.IFS(X$10&lt;=DATE(YEAR(X$10),7,1),("7/1/"&amp;YEAR(X$10)),(X$10&gt;DATE(YEAR(X$10),7,1)),("7/1/"&amp;YEAR(X$10)+1))-DAY(_xlfn.IFS(X$10&lt;=DATE(YEAR(X$10),7,1),("7/1/"&amp;YEAR(X$10)),(X$10&gt;DATE(YEAR(X$10),7,1)),("7/1/"&amp;YEAR(X$10)+1)))+1,AC$10,"m")-1+(1+EOMONTH(_xlfn.IFS(X$10&lt;=DATE(YEAR(X$10),7,1),("7/1/"&amp;YEAR(X$10)),(X$10&gt;DATE(YEAR(X$10),7,1)),("7/1/"&amp;YEAR(X$10)+1)),0)-_xlfn.IFS(X$10&lt;=DATE(YEAR(X$10),7,1),("7/1/"&amp;YEAR(X$10)),(X$10&gt;DATE(YEAR(X$10),7,1)),("7/1/"&amp;YEAR(X$10)+1)))/DAY(DATE(YEAR(_xlfn.IFS(X$10&lt;=DATE(YEAR(X$10),7,1),("7/1/"&amp;YEAR(X$10)),(X$10&gt;DATE(YEAR(X$10),7,1)),("7/1/"&amp;YEAR(X$10)+1))),MONTH(_xlfn.IFS(X$10&lt;=DATE(YEAR(X$10),7,1),("7/1/"&amp;YEAR(X$10)),(X$10&gt;DATE(YEAR(X$10),7,1)),("7/1/"&amp;YEAR(X$10)+1)))+1,))+(AC$10-EOMONTH(AC$10,-1))/DAY(DATE(YEAR(AC$10),MONTH(AC$10)+1,)))/(DATEDIF(X$10-DAY(X$10)+1,AC$10,"m")-1+(1+EOMONTH(X$10,0)-X$10)/DAY(DATE(YEAR(X$10),MONTH(X$10)+1,))+(AC$10-EOMONTH(AC$10,-1))/DAY(DATE(YEAR(AC$10),MONTH(AC$10)+1,)))))),
IF(X$10&gt;='1.Salaries Rates Dates'!$B$41,'1.Salaries Rates Dates'!$A$41)))</f>
        <v>0.52500000000000002</v>
      </c>
      <c r="X22" s="278"/>
      <c r="Y22" s="278"/>
      <c r="Z22" s="279"/>
      <c r="AA22" s="277"/>
      <c r="AB22" s="277"/>
      <c r="AC22" s="277"/>
      <c r="AD22" s="277"/>
      <c r="AE22" s="252"/>
      <c r="AF22" s="278" cm="1">
        <f t="array" ref="AF22">IF(AND(AG$10&lt;'1.Salaries Rates Dates'!$B$41,AL$10&lt;'1.Salaries Rates Dates'!$B$41),'1.Salaries Rates Dates'!$A$40,
IF(AND(AG$10&lt;'1.Salaries Rates Dates'!$B$41,AL$10&gt;='1.Salaries Rates Dates'!$B$41),
     ('1.Salaries Rates Dates'!$A$40*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+
     '1.Salaries Rates Dates'!$A$41*(IF(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=1,0,(DATEDIF(_xlfn.IFS(AG$10&lt;=DATE(YEAR(AG$10),7,1),("7/1/"&amp;YEAR(AG$10)),(AG$10&gt;DATE(YEAR(AG$10),7,1)),("7/1/"&amp;YEAR(AG$10)+1))-DAY(_xlfn.IFS(AG$10&lt;=DATE(YEAR(AG$10),7,1),("7/1/"&amp;YEAR(AG$10)),(AG$10&gt;DATE(YEAR(AG$10),7,1)),("7/1/"&amp;YEAR(AG$10)+1)))+1,AL$10,"m")-1+(1+EOMONTH(_xlfn.IFS(AG$10&lt;=DATE(YEAR(AG$10),7,1),("7/1/"&amp;YEAR(AG$10)),(AG$10&gt;DATE(YEAR(AG$10),7,1)),("7/1/"&amp;YEAR(AG$10)+1)),0)-_xlfn.IFS(AG$10&lt;=DATE(YEAR(AG$10),7,1),("7/1/"&amp;YEAR(AG$10)),(AG$10&gt;DATE(YEAR(AG$10),7,1)),("7/1/"&amp;YEAR(AG$10)+1)))/DAY(DATE(YEAR(_xlfn.IFS(AG$10&lt;=DATE(YEAR(AG$10),7,1),("7/1/"&amp;YEAR(AG$10)),(AG$10&gt;DATE(YEAR(AG$10),7,1)),("7/1/"&amp;YEAR(AG$10)+1))),MONTH(_xlfn.IFS(AG$10&lt;=DATE(YEAR(AG$10),7,1),("7/1/"&amp;YEAR(AG$10)),(AG$10&gt;DATE(YEAR(AG$10),7,1)),("7/1/"&amp;YEAR(AG$10)+1)))+1,))+(AL$10-EOMONTH(AL$10,-1))/DAY(DATE(YEAR(AL$10),MONTH(AL$10)+1,)))/(DATEDIF(AG$10-DAY(AG$10)+1,AL$10,"m")-1+(1+EOMONTH(AG$10,0)-AG$10)/DAY(DATE(YEAR(AG$10),MONTH(AG$10)+1,))+(AL$10-EOMONTH(AL$10,-1))/DAY(DATE(YEAR(AL$10),MONTH(AL$10)+1,)))))),
IF(AG$10&gt;='1.Salaries Rates Dates'!$B$41,'1.Salaries Rates Dates'!$A$41)))</f>
        <v>0.52500000000000002</v>
      </c>
      <c r="AG22" s="278"/>
      <c r="AH22" s="278"/>
      <c r="AI22" s="279"/>
      <c r="AJ22" s="277"/>
      <c r="AK22" s="277"/>
      <c r="AL22" s="277"/>
      <c r="AM22" s="277"/>
      <c r="AN22" s="252"/>
      <c r="AO22" s="278" cm="1">
        <f t="array" ref="AO22">IF(AND(AP$10&lt;'1.Salaries Rates Dates'!$B$41,AU$10&lt;'1.Salaries Rates Dates'!$B$41),'1.Salaries Rates Dates'!$A$40,
IF(AND(AP$10&lt;'1.Salaries Rates Dates'!$B$41,AU$10&gt;='1.Salaries Rates Dates'!$B$41),
     ('1.Salaries Rates Dates'!$A$40*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+
     '1.Salaries Rates Dates'!$A$41*(IF(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=1,0,(DATEDIF(_xlfn.IFS(AP$10&lt;=DATE(YEAR(AP$10),7,1),("7/1/"&amp;YEAR(AP$10)),(AP$10&gt;DATE(YEAR(AP$10),7,1)),("7/1/"&amp;YEAR(AP$10)+1))-DAY(_xlfn.IFS(AP$10&lt;=DATE(YEAR(AP$10),7,1),("7/1/"&amp;YEAR(AP$10)),(AP$10&gt;DATE(YEAR(AP$10),7,1)),("7/1/"&amp;YEAR(AP$10)+1)))+1,AU$10,"m")-1+(1+EOMONTH(_xlfn.IFS(AP$10&lt;=DATE(YEAR(AP$10),7,1),("7/1/"&amp;YEAR(AP$10)),(AP$10&gt;DATE(YEAR(AP$10),7,1)),("7/1/"&amp;YEAR(AP$10)+1)),0)-_xlfn.IFS(AP$10&lt;=DATE(YEAR(AP$10),7,1),("7/1/"&amp;YEAR(AP$10)),(AP$10&gt;DATE(YEAR(AP$10),7,1)),("7/1/"&amp;YEAR(AP$10)+1)))/DAY(DATE(YEAR(_xlfn.IFS(AP$10&lt;=DATE(YEAR(AP$10),7,1),("7/1/"&amp;YEAR(AP$10)),(AP$10&gt;DATE(YEAR(AP$10),7,1)),("7/1/"&amp;YEAR(AP$10)+1))),MONTH(_xlfn.IFS(AP$10&lt;=DATE(YEAR(AP$10),7,1),("7/1/"&amp;YEAR(AP$10)),(AP$10&gt;DATE(YEAR(AP$10),7,1)),("7/1/"&amp;YEAR(AP$10)+1)))+1,))+(AU$10-EOMONTH(AU$10,-1))/DAY(DATE(YEAR(AU$10),MONTH(AU$10)+1,)))/(DATEDIF(AP$10-DAY(AP$10)+1,AU$10,"m")-1+(1+EOMONTH(AP$10,0)-AP$10)/DAY(DATE(YEAR(AP$10),MONTH(AP$10)+1,))+(AU$10-EOMONTH(AU$10,-1))/DAY(DATE(YEAR(AU$10),MONTH(AU$10)+1,)))))),
IF(AP$10&gt;='1.Salaries Rates Dates'!$B$41,'1.Salaries Rates Dates'!$A$41)))</f>
        <v>0.52500000000000002</v>
      </c>
      <c r="AP22" s="278"/>
      <c r="AQ22" s="278"/>
      <c r="AR22" s="278"/>
      <c r="AS22" s="277"/>
      <c r="AT22" s="277"/>
      <c r="AU22" s="277"/>
      <c r="AV22" s="277"/>
      <c r="AW22" s="252"/>
      <c r="AX22" s="278" cm="1">
        <f t="array" ref="AX22">IF(AND(AY$10&lt;'1.Salaries Rates Dates'!$B$41,BD$10&lt;'1.Salaries Rates Dates'!$B$41),'1.Salaries Rates Dates'!$A$40,
IF(AND(AY$10&lt;'1.Salaries Rates Dates'!$B$41,BD$10&gt;='1.Salaries Rates Dates'!$B$41),
     ('1.Salaries Rates Dates'!$A$40*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+
     '1.Salaries Rates Dates'!$A$41*(IF(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=1,0,(DATEDIF(_xlfn.IFS(AY$10&lt;=DATE(YEAR(AY$10),7,1),("7/1/"&amp;YEAR(AY$10)),(AY$10&gt;DATE(YEAR(AY$10),7,1)),("7/1/"&amp;YEAR(AY$10)+1))-DAY(_xlfn.IFS(AY$10&lt;=DATE(YEAR(AY$10),7,1),("7/1/"&amp;YEAR(AY$10)),(AY$10&gt;DATE(YEAR(AY$10),7,1)),("7/1/"&amp;YEAR(AY$10)+1)))+1,BD$10,"m")-1+(1+EOMONTH(_xlfn.IFS(AY$10&lt;=DATE(YEAR(AY$10),7,1),("7/1/"&amp;YEAR(AY$10)),(AY$10&gt;DATE(YEAR(AY$10),7,1)),("7/1/"&amp;YEAR(AY$10)+1)),0)-_xlfn.IFS(AY$10&lt;=DATE(YEAR(AY$10),7,1),("7/1/"&amp;YEAR(AY$10)),(AY$10&gt;DATE(YEAR(AY$10),7,1)),("7/1/"&amp;YEAR(AY$10)+1)))/DAY(DATE(YEAR(_xlfn.IFS(AY$10&lt;=DATE(YEAR(AY$10),7,1),("7/1/"&amp;YEAR(AY$10)),(AY$10&gt;DATE(YEAR(AY$10),7,1)),("7/1/"&amp;YEAR(AY$10)+1))),MONTH(_xlfn.IFS(AY$10&lt;=DATE(YEAR(AY$10),7,1),("7/1/"&amp;YEAR(AY$10)),(AY$10&gt;DATE(YEAR(AY$10),7,1)),("7/1/"&amp;YEAR(AY$10)+1)))+1,))+(BD$10-EOMONTH(BD$10,-1))/DAY(DATE(YEAR(BD$10),MONTH(BD$10)+1,)))/(DATEDIF(AY$10-DAY(AY$10)+1,BD$10,"m")-1+(1+EOMONTH(AY$10,0)-AY$10)/DAY(DATE(YEAR(AY$10),MONTH(AY$10)+1,))+(BD$10-EOMONTH(BD$10,-1))/DAY(DATE(YEAR(BD$10),MONTH(BD$10)+1,)))))),
IF(AY$10&gt;='1.Salaries Rates Dates'!$B$41,'1.Salaries Rates Dates'!$A$41)))</f>
        <v>0.52500000000000002</v>
      </c>
      <c r="AY22" s="278"/>
      <c r="AZ22" s="278"/>
      <c r="BA22" s="279"/>
      <c r="BB22" s="277"/>
      <c r="BC22" s="277"/>
      <c r="BD22" s="277"/>
      <c r="BE22" s="277"/>
      <c r="BF22" s="252"/>
      <c r="BG22" s="278" cm="1">
        <f t="array" ref="BG22">IF(AND(BH$10&lt;'1.Salaries Rates Dates'!$B$41,BM$10&lt;'1.Salaries Rates Dates'!$B$41),'1.Salaries Rates Dates'!$A$40,
IF(AND(BH$10&lt;'1.Salaries Rates Dates'!$B$41,BM$10&gt;='1.Salaries Rates Dates'!$B$41),
     ('1.Salaries Rates Dates'!$A$40*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+
     '1.Salaries Rates Dates'!$A$41*(IF(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=1,0,(DATEDIF(_xlfn.IFS(BH$10&lt;=DATE(YEAR(BH$10),7,1),("7/1/"&amp;YEAR(BH$10)),(BH$10&gt;DATE(YEAR(BH$10),7,1)),("7/1/"&amp;YEAR(BH$10)+1))-DAY(_xlfn.IFS(BH$10&lt;=DATE(YEAR(BH$10),7,1),("7/1/"&amp;YEAR(BH$10)),(BH$10&gt;DATE(YEAR(BH$10),7,1)),("7/1/"&amp;YEAR(BH$10)+1)))+1,BM$10,"m")-1+(1+EOMONTH(_xlfn.IFS(BH$10&lt;=DATE(YEAR(BH$10),7,1),("7/1/"&amp;YEAR(BH$10)),(BH$10&gt;DATE(YEAR(BH$10),7,1)),("7/1/"&amp;YEAR(BH$10)+1)),0)-_xlfn.IFS(BH$10&lt;=DATE(YEAR(BH$10),7,1),("7/1/"&amp;YEAR(BH$10)),(BH$10&gt;DATE(YEAR(BH$10),7,1)),("7/1/"&amp;YEAR(BH$10)+1)))/DAY(DATE(YEAR(_xlfn.IFS(BH$10&lt;=DATE(YEAR(BH$10),7,1),("7/1/"&amp;YEAR(BH$10)),(BH$10&gt;DATE(YEAR(BH$10),7,1)),("7/1/"&amp;YEAR(BH$10)+1))),MONTH(_xlfn.IFS(BH$10&lt;=DATE(YEAR(BH$10),7,1),("7/1/"&amp;YEAR(BH$10)),(BH$10&gt;DATE(YEAR(BH$10),7,1)),("7/1/"&amp;YEAR(BH$10)+1)))+1,))+(BM$10-EOMONTH(BM$10,-1))/DAY(DATE(YEAR(BM$10),MONTH(BM$10)+1,)))/(DATEDIF(BH$10-DAY(BH$10)+1,BM$10,"m")-1+(1+EOMONTH(BH$10,0)-BH$10)/DAY(DATE(YEAR(BH$10),MONTH(BH$10)+1,))+(BM$10-EOMONTH(BM$10,-1))/DAY(DATE(YEAR(BM$10),MONTH(BM$10)+1,)))))),
IF(BH$10&gt;='1.Salaries Rates Dates'!$B$41,'1.Salaries Rates Dates'!$A$41)))</f>
        <v>0.52500000000000002</v>
      </c>
      <c r="BH22" s="278"/>
      <c r="BI22" s="278"/>
      <c r="BJ22" s="279"/>
      <c r="BK22" s="277"/>
      <c r="BL22" s="277"/>
      <c r="BM22" s="277"/>
      <c r="BN22" s="277"/>
      <c r="BO22" s="264"/>
      <c r="BP22" s="277"/>
      <c r="BQ22" s="277"/>
      <c r="BR22" s="1"/>
    </row>
    <row r="23" spans="1:70" x14ac:dyDescent="0.25">
      <c r="A23" s="280" t="s">
        <v>66</v>
      </c>
      <c r="B23" s="281"/>
      <c r="C23" s="281"/>
      <c r="D23" s="226"/>
      <c r="E23" s="288" t="s">
        <v>67</v>
      </c>
      <c r="F23" s="289"/>
      <c r="G23" s="289"/>
      <c r="H23" s="289"/>
      <c r="I23" s="235">
        <f>SUM('2. Budget PI'!J96,'2. Budget Investigator 2'!J96,'2. Budget  Investigator 3'!J96,'2. Budget Investigator 4'!J96,'2. Budget Investigator 5'!J96,'2. Budget Investigator 6'!J96,'2. Budget Investigator 7'!J96,'2. Budget Investigator 8'!J96,'2. Budget Investigator 9'!J96,'2. Budget Investigator 10'!J96)</f>
        <v>0</v>
      </c>
      <c r="J23" s="235"/>
      <c r="K23" s="235"/>
      <c r="L23" s="235"/>
      <c r="M23" s="250"/>
      <c r="N23" s="22"/>
      <c r="O23" s="22"/>
      <c r="P23" s="22"/>
      <c r="Q23" s="22"/>
      <c r="R23" s="235">
        <f>SUM('2. Budget PI'!S96,'2. Budget Investigator 2'!S96,'2. Budget  Investigator 3'!S96,'2. Budget Investigator 4'!S96,'2. Budget Investigator 5'!S96,'2. Budget Investigator 6'!S96,'2. Budget Investigator 7'!S96,'2. Budget Investigator 8'!S96,'2. Budget Investigator 9'!S96,'2. Budget Investigator 10'!S96)</f>
        <v>0</v>
      </c>
      <c r="S23" s="235"/>
      <c r="T23" s="235"/>
      <c r="U23" s="235"/>
      <c r="V23" s="252"/>
      <c r="W23" s="22"/>
      <c r="X23" s="22"/>
      <c r="Y23" s="22"/>
      <c r="Z23" s="22"/>
      <c r="AA23" s="235">
        <f>SUM('2. Budget PI'!AB96,'2. Budget Investigator 2'!AB96,'2. Budget  Investigator 3'!AB96,'2. Budget Investigator 4'!AB96,'2. Budget Investigator 5'!AB96,'2. Budget Investigator 6'!AB96,'2. Budget Investigator 7'!AB96,'2. Budget Investigator 8'!AB96,'2. Budget Investigator 9'!AB96,'2. Budget Investigator 10'!AB96)</f>
        <v>0</v>
      </c>
      <c r="AB23" s="235"/>
      <c r="AC23" s="235"/>
      <c r="AD23" s="235"/>
      <c r="AE23" s="252"/>
      <c r="AF23" s="22"/>
      <c r="AG23" s="22"/>
      <c r="AH23" s="22"/>
      <c r="AI23" s="22"/>
      <c r="AJ23" s="235">
        <f>SUM('2. Budget PI'!AK96,'2. Budget Investigator 2'!AK96,'2. Budget  Investigator 3'!AK96,'2. Budget Investigator 4'!AK96,'2. Budget Investigator 5'!AK96,'2. Budget Investigator 6'!AK96,'2. Budget Investigator 7'!AK96,'2. Budget Investigator 8'!AK96,'2. Budget Investigator 9'!AK96,'2. Budget Investigator 10'!AK96)</f>
        <v>0</v>
      </c>
      <c r="AK23" s="235"/>
      <c r="AL23" s="235"/>
      <c r="AM23" s="235"/>
      <c r="AN23" s="252"/>
      <c r="AO23" s="22"/>
      <c r="AP23" s="22"/>
      <c r="AQ23" s="22"/>
      <c r="AR23" s="22"/>
      <c r="AS23" s="235">
        <f>SUM('2. Budget PI'!AT96,'2. Budget Investigator 2'!AT96,'2. Budget  Investigator 3'!AT96,'2. Budget Investigator 4'!AT96,'2. Budget Investigator 5'!AT96,'2. Budget Investigator 6'!AT96,'2. Budget Investigator 7'!AT96,'2. Budget Investigator 8'!AT96,'2. Budget Investigator 9'!AT96,'2. Budget Investigator 10'!AT96)</f>
        <v>0</v>
      </c>
      <c r="AT23" s="235"/>
      <c r="AU23" s="235"/>
      <c r="AV23" s="235"/>
      <c r="AW23" s="252"/>
      <c r="AX23" s="22"/>
      <c r="AY23" s="22"/>
      <c r="AZ23" s="22"/>
      <c r="BA23" s="22"/>
      <c r="BB23" s="235">
        <f>SUM('2. Budget PI'!BC96,'2. Budget Investigator 2'!BC96,'2. Budget  Investigator 3'!BC96,'2. Budget Investigator 4'!BC96,'2. Budget Investigator 5'!BC96,'2. Budget Investigator 6'!BC96,'2. Budget Investigator 7'!BC96,'2. Budget Investigator 8'!BC96,'2. Budget Investigator 9'!BC96,'2. Budget Investigator 10'!BC96)</f>
        <v>0</v>
      </c>
      <c r="BC23" s="235"/>
      <c r="BD23" s="235"/>
      <c r="BE23" s="235"/>
      <c r="BF23" s="252"/>
      <c r="BG23" s="22"/>
      <c r="BH23" s="22"/>
      <c r="BI23" s="22"/>
      <c r="BJ23" s="22"/>
      <c r="BK23" s="235">
        <f>SUM('2. Budget PI'!BL96,'2. Budget Investigator 2'!BL96,'2. Budget  Investigator 3'!BL96,'2. Budget Investigator 4'!BL96,'2. Budget Investigator 5'!BL96,'2. Budget Investigator 6'!BL96,'2. Budget Investigator 7'!BL96,'2. Budget Investigator 8'!BL96,'2. Budget Investigator 9'!BL96,'2. Budget Investigator 10'!BL96)</f>
        <v>0</v>
      </c>
      <c r="BL23" s="235"/>
      <c r="BM23" s="235"/>
      <c r="BN23" s="235"/>
      <c r="BO23" s="284"/>
      <c r="BP23" s="235">
        <f>I23+R23+AA23+AJ23+AS23+BB23+BK23</f>
        <v>0</v>
      </c>
      <c r="BQ23" s="272"/>
      <c r="BR23" s="1"/>
    </row>
    <row r="24" spans="1:70" ht="15.75" thickBot="1" x14ac:dyDescent="0.3">
      <c r="A24" s="280" t="s">
        <v>68</v>
      </c>
      <c r="B24" s="281"/>
      <c r="C24" s="281"/>
      <c r="D24" s="226"/>
      <c r="E24" s="290"/>
      <c r="F24" s="291"/>
      <c r="G24" s="291"/>
      <c r="H24" s="291"/>
      <c r="I24" s="235">
        <f>SUM('2. Budget PI'!J97,'2. Budget Investigator 2'!J97,'2. Budget  Investigator 3'!J97,'2. Budget Investigator 4'!J97,'2. Budget Investigator 5'!J97,'2. Budget Investigator 6'!J97,'2. Budget Investigator 7'!J97,'2. Budget Investigator 8'!J97,'2. Budget Investigator 9'!J97,'2. Budget Investigator 10'!J97)</f>
        <v>0</v>
      </c>
      <c r="J24" s="235"/>
      <c r="K24" s="235"/>
      <c r="L24" s="235"/>
      <c r="M24" s="250"/>
      <c r="N24" s="22"/>
      <c r="O24" s="22"/>
      <c r="P24" s="22"/>
      <c r="Q24" s="22"/>
      <c r="R24" s="235">
        <f>SUM('2. Budget PI'!S97,'2. Budget Investigator 2'!S97,'2. Budget  Investigator 3'!S97,'2. Budget Investigator 4'!S97,'2. Budget Investigator 5'!S97,'2. Budget Investigator 6'!S97,'2. Budget Investigator 7'!S97,'2. Budget Investigator 8'!S97,'2. Budget Investigator 9'!S97,'2. Budget Investigator 10'!S97)</f>
        <v>0</v>
      </c>
      <c r="S24" s="235"/>
      <c r="T24" s="235"/>
      <c r="U24" s="235"/>
      <c r="V24" s="252"/>
      <c r="W24" s="22"/>
      <c r="X24" s="22"/>
      <c r="Y24" s="22"/>
      <c r="Z24" s="22"/>
      <c r="AA24" s="235">
        <f>SUM('2. Budget PI'!AB97,'2. Budget Investigator 2'!AB97,'2. Budget  Investigator 3'!AB97,'2. Budget Investigator 4'!AB97,'2. Budget Investigator 5'!AB97,'2. Budget Investigator 6'!AB97,'2. Budget Investigator 7'!AB97,'2. Budget Investigator 8'!AB97,'2. Budget Investigator 9'!AB97,'2. Budget Investigator 10'!AB97)</f>
        <v>0</v>
      </c>
      <c r="AB24" s="235"/>
      <c r="AC24" s="235"/>
      <c r="AD24" s="235"/>
      <c r="AE24" s="252"/>
      <c r="AF24" s="22"/>
      <c r="AG24" s="22"/>
      <c r="AH24" s="22"/>
      <c r="AI24" s="22"/>
      <c r="AJ24" s="235">
        <f>SUM('2. Budget PI'!AK97,'2. Budget Investigator 2'!AK97,'2. Budget  Investigator 3'!AK97,'2. Budget Investigator 4'!AK97,'2. Budget Investigator 5'!AK97,'2. Budget Investigator 6'!AK97,'2. Budget Investigator 7'!AK97,'2. Budget Investigator 8'!AK97,'2. Budget Investigator 9'!AK97,'2. Budget Investigator 10'!AK97)</f>
        <v>0</v>
      </c>
      <c r="AK24" s="235"/>
      <c r="AL24" s="235"/>
      <c r="AM24" s="235"/>
      <c r="AN24" s="252"/>
      <c r="AO24" s="22"/>
      <c r="AP24" s="22"/>
      <c r="AQ24" s="22"/>
      <c r="AR24" s="22"/>
      <c r="AS24" s="235">
        <f>SUM('2. Budget PI'!AT97,'2. Budget Investigator 2'!AT97,'2. Budget  Investigator 3'!AT97,'2. Budget Investigator 4'!AT97,'2. Budget Investigator 5'!AT97,'2. Budget Investigator 6'!AT97,'2. Budget Investigator 7'!AT97,'2. Budget Investigator 8'!AT97,'2. Budget Investigator 9'!AT97,'2. Budget Investigator 10'!AT97)</f>
        <v>0</v>
      </c>
      <c r="AT24" s="235"/>
      <c r="AU24" s="235"/>
      <c r="AV24" s="235"/>
      <c r="AW24" s="252"/>
      <c r="AX24" s="22"/>
      <c r="AY24" s="22"/>
      <c r="AZ24" s="22"/>
      <c r="BA24" s="22"/>
      <c r="BB24" s="235">
        <f>SUM('2. Budget PI'!BC97,'2. Budget Investigator 2'!BC97,'2. Budget  Investigator 3'!BC97,'2. Budget Investigator 4'!BC97,'2. Budget Investigator 5'!BC97,'2. Budget Investigator 6'!BC97,'2. Budget Investigator 7'!BC97,'2. Budget Investigator 8'!BC97,'2. Budget Investigator 9'!BC97,'2. Budget Investigator 10'!BC97)</f>
        <v>0</v>
      </c>
      <c r="BC24" s="235"/>
      <c r="BD24" s="235"/>
      <c r="BE24" s="235"/>
      <c r="BF24" s="252"/>
      <c r="BG24" s="22"/>
      <c r="BH24" s="22"/>
      <c r="BI24" s="22"/>
      <c r="BJ24" s="22"/>
      <c r="BK24" s="235">
        <f>SUM('2. Budget PI'!BL97,'2. Budget Investigator 2'!BL97,'2. Budget  Investigator 3'!BL97,'2. Budget Investigator 4'!BL97,'2. Budget Investigator 5'!BL97,'2. Budget Investigator 6'!BL97,'2. Budget Investigator 7'!BL97,'2. Budget Investigator 8'!BL97,'2. Budget Investigator 9'!BL97,'2. Budget Investigator 10'!BL97)</f>
        <v>0</v>
      </c>
      <c r="BL24" s="235"/>
      <c r="BM24" s="235"/>
      <c r="BN24" s="235"/>
      <c r="BO24" s="284"/>
      <c r="BP24" s="286">
        <f>I24+R24+AA24+AJ24+AS24+BB24+BK24</f>
        <v>0</v>
      </c>
      <c r="BQ24" s="287"/>
      <c r="BR24" s="1"/>
    </row>
    <row r="25" spans="1:70" ht="15.75" thickBot="1" x14ac:dyDescent="0.3">
      <c r="A25" s="294" t="s">
        <v>69</v>
      </c>
      <c r="B25" s="295"/>
      <c r="C25" s="295"/>
      <c r="D25" s="227"/>
      <c r="E25" s="292"/>
      <c r="F25" s="293"/>
      <c r="G25" s="293"/>
      <c r="H25" s="293"/>
      <c r="I25" s="235">
        <f>SUM('2. Budget PI'!J98,'2. Budget Investigator 2'!J98,'2. Budget  Investigator 3'!J98,'2. Budget Investigator 4'!J98,'2. Budget Investigator 5'!J98,'2. Budget Investigator 6'!J98,'2. Budget Investigator 7'!J98,'2. Budget Investigator 8'!J98,'2. Budget Investigator 9'!J98,'2. Budget Investigator 10'!J98)</f>
        <v>0</v>
      </c>
      <c r="J25" s="235"/>
      <c r="K25" s="235"/>
      <c r="L25" s="235"/>
      <c r="M25" s="251"/>
      <c r="N25" s="38"/>
      <c r="O25" s="38"/>
      <c r="P25" s="38"/>
      <c r="Q25" s="38"/>
      <c r="R25" s="235">
        <f>SUM('2. Budget PI'!S98,'2. Budget Investigator 2'!S98,'2. Budget  Investigator 3'!S98,'2. Budget Investigator 4'!S98,'2. Budget Investigator 5'!S98,'2. Budget Investigator 6'!S98,'2. Budget Investigator 7'!S98,'2. Budget Investigator 8'!S98,'2. Budget Investigator 9'!S98,'2. Budget Investigator 10'!S98)</f>
        <v>0</v>
      </c>
      <c r="S25" s="235"/>
      <c r="T25" s="235"/>
      <c r="U25" s="235"/>
      <c r="V25" s="253"/>
      <c r="W25" s="38"/>
      <c r="X25" s="38"/>
      <c r="Y25" s="38"/>
      <c r="Z25" s="38"/>
      <c r="AA25" s="235">
        <f>SUM('2. Budget PI'!AB98,'2. Budget Investigator 2'!AB98,'2. Budget  Investigator 3'!AB98,'2. Budget Investigator 4'!AB98,'2. Budget Investigator 5'!AB98,'2. Budget Investigator 6'!AB98,'2. Budget Investigator 7'!AB98,'2. Budget Investigator 8'!AB98,'2. Budget Investigator 9'!AB98,'2. Budget Investigator 10'!AB98)</f>
        <v>0</v>
      </c>
      <c r="AB25" s="235"/>
      <c r="AC25" s="235"/>
      <c r="AD25" s="235"/>
      <c r="AE25" s="253"/>
      <c r="AF25" s="38"/>
      <c r="AG25" s="38"/>
      <c r="AH25" s="38"/>
      <c r="AI25" s="38"/>
      <c r="AJ25" s="235">
        <f>SUM('2. Budget PI'!AK98,'2. Budget Investigator 2'!AK98,'2. Budget  Investigator 3'!AK98,'2. Budget Investigator 4'!AK98,'2. Budget Investigator 5'!AK98,'2. Budget Investigator 6'!AK98,'2. Budget Investigator 7'!AK98,'2. Budget Investigator 8'!AK98,'2. Budget Investigator 9'!AK98,'2. Budget Investigator 10'!AK98)</f>
        <v>0</v>
      </c>
      <c r="AK25" s="235"/>
      <c r="AL25" s="235"/>
      <c r="AM25" s="235"/>
      <c r="AN25" s="253"/>
      <c r="AO25" s="38"/>
      <c r="AP25" s="38"/>
      <c r="AQ25" s="38"/>
      <c r="AR25" s="38"/>
      <c r="AS25" s="235">
        <f>SUM('2. Budget PI'!AT98,'2. Budget Investigator 2'!AT98,'2. Budget  Investigator 3'!AT98,'2. Budget Investigator 4'!AT98,'2. Budget Investigator 5'!AT98,'2. Budget Investigator 6'!AT98,'2. Budget Investigator 7'!AT98,'2. Budget Investigator 8'!AT98,'2. Budget Investigator 9'!AT98,'2. Budget Investigator 10'!AT98)</f>
        <v>0</v>
      </c>
      <c r="AT25" s="235"/>
      <c r="AU25" s="235"/>
      <c r="AV25" s="235"/>
      <c r="AW25" s="253"/>
      <c r="AX25" s="38"/>
      <c r="AY25" s="38"/>
      <c r="AZ25" s="38"/>
      <c r="BA25" s="38"/>
      <c r="BB25" s="235">
        <f>SUM('2. Budget PI'!BC98,'2. Budget Investigator 2'!BC98,'2. Budget  Investigator 3'!BC98,'2. Budget Investigator 4'!BC98,'2. Budget Investigator 5'!BC98,'2. Budget Investigator 6'!BC98,'2. Budget Investigator 7'!BC98,'2. Budget Investigator 8'!BC98,'2. Budget Investigator 9'!BC98,'2. Budget Investigator 10'!BC98)</f>
        <v>0</v>
      </c>
      <c r="BC25" s="235"/>
      <c r="BD25" s="235"/>
      <c r="BE25" s="235"/>
      <c r="BF25" s="253"/>
      <c r="BG25" s="38"/>
      <c r="BH25" s="38"/>
      <c r="BI25" s="38"/>
      <c r="BJ25" s="38"/>
      <c r="BK25" s="235">
        <f>SUM('2. Budget PI'!BL98,'2. Budget Investigator 2'!BL98,'2. Budget  Investigator 3'!BL98,'2. Budget Investigator 4'!BL98,'2. Budget Investigator 5'!BL98,'2. Budget Investigator 6'!BL98,'2. Budget Investigator 7'!BL98,'2. Budget Investigator 8'!BL98,'2. Budget Investigator 9'!BL98,'2. Budget Investigator 10'!BL98)</f>
        <v>0</v>
      </c>
      <c r="BL25" s="235"/>
      <c r="BM25" s="235"/>
      <c r="BN25" s="235"/>
      <c r="BO25" s="285"/>
      <c r="BP25" s="274">
        <f>I25+R25+AA25+AJ25+AS25+BB25+BK25</f>
        <v>0</v>
      </c>
      <c r="BQ25" s="275"/>
      <c r="BR25" s="1"/>
    </row>
    <row r="26" spans="1:70" x14ac:dyDescent="0.25">
      <c r="I26" s="44"/>
      <c r="J26" s="22"/>
      <c r="K26" s="45" t="s">
        <v>70</v>
      </c>
      <c r="L26" s="46">
        <v>0</v>
      </c>
      <c r="R26" s="44"/>
      <c r="S26" s="22"/>
      <c r="T26" s="45" t="s">
        <v>70</v>
      </c>
      <c r="U26" s="46">
        <v>0</v>
      </c>
      <c r="AA26" s="44"/>
      <c r="AB26" s="22"/>
      <c r="AC26" s="45" t="s">
        <v>70</v>
      </c>
      <c r="AD26" s="46">
        <v>0</v>
      </c>
      <c r="AJ26" s="44"/>
      <c r="AK26" s="22"/>
      <c r="AL26" s="45" t="s">
        <v>70</v>
      </c>
      <c r="AM26" s="46">
        <v>0</v>
      </c>
      <c r="AS26" s="44"/>
      <c r="AT26" s="22"/>
      <c r="AU26" s="45" t="s">
        <v>70</v>
      </c>
      <c r="AV26" s="46">
        <v>0</v>
      </c>
      <c r="BB26" s="44"/>
      <c r="BC26" s="22"/>
      <c r="BD26" s="45" t="s">
        <v>70</v>
      </c>
      <c r="BE26" s="46">
        <v>0</v>
      </c>
      <c r="BK26" s="44"/>
      <c r="BL26" s="22"/>
      <c r="BM26" s="45" t="s">
        <v>70</v>
      </c>
      <c r="BN26" s="46">
        <v>0</v>
      </c>
    </row>
    <row r="27" spans="1:70" x14ac:dyDescent="0.25">
      <c r="I27" s="41"/>
      <c r="J27" s="38"/>
      <c r="K27" s="42" t="str">
        <f>IF(L27&lt;0,"Over:",IF(L27&gt;0,"Under:",IF(L27=0,"Over/Under:")))</f>
        <v>Over/Under:</v>
      </c>
      <c r="L27" s="43">
        <f>IF(L26&gt;0,L26-I25,0)</f>
        <v>0</v>
      </c>
      <c r="R27" s="41"/>
      <c r="S27" s="38"/>
      <c r="T27" s="42" t="str">
        <f>IF(U27&lt;0,"Over:",IF(U27&gt;0,"Under:",IF(U27=0,"Over/Under:")))</f>
        <v>Over/Under:</v>
      </c>
      <c r="U27" s="43">
        <f>IF(U26&gt;0,U26-R25,0)</f>
        <v>0</v>
      </c>
      <c r="AA27" s="41"/>
      <c r="AB27" s="38"/>
      <c r="AC27" s="42" t="str">
        <f>IF(AD27&lt;0,"Over:",IF(AD27&gt;0,"Under:",IF(AD27=0,"Over/Under:")))</f>
        <v>Over/Under:</v>
      </c>
      <c r="AD27" s="43">
        <f>IF(AD26&gt;0,AD26-AA25,0)</f>
        <v>0</v>
      </c>
      <c r="AJ27" s="41"/>
      <c r="AK27" s="38"/>
      <c r="AL27" s="42" t="str">
        <f>IF(AM27&lt;0,"Over:",IF(AM27&gt;0,"Under:",IF(AM27=0,"Over/Under:")))</f>
        <v>Over/Under:</v>
      </c>
      <c r="AM27" s="43">
        <f>IF(AM26&gt;0,AM26-AJ25,0)</f>
        <v>0</v>
      </c>
      <c r="AS27" s="41"/>
      <c r="AT27" s="38"/>
      <c r="AU27" s="42" t="str">
        <f>IF(AV27&lt;0,"Over:",IF(AV27&gt;0,"Under:",IF(AV27=0,"Over/Under:")))</f>
        <v>Over/Under:</v>
      </c>
      <c r="AV27" s="43">
        <f>IF(AV26&gt;0,AV26-AS25,0)</f>
        <v>0</v>
      </c>
      <c r="BB27" s="41"/>
      <c r="BC27" s="38"/>
      <c r="BD27" s="42" t="str">
        <f>IF(BE27&lt;0,"Over:",IF(BE27&gt;0,"Under:",IF(BE27=0,"Over/Under:")))</f>
        <v>Over/Under:</v>
      </c>
      <c r="BE27" s="43">
        <f>IF(BE26&gt;0,BE26-BB25,0)</f>
        <v>0</v>
      </c>
      <c r="BK27" s="41"/>
      <c r="BL27" s="38"/>
      <c r="BM27" s="42" t="str">
        <f>IF(BN27&lt;0,"Over:",IF(BN27&gt;0,"Under:",IF(BN27=0,"Over/Under:")))</f>
        <v>Over/Under:</v>
      </c>
      <c r="BN27" s="43">
        <f>IF(BN26&gt;0,BN26-BK25,0)</f>
        <v>0</v>
      </c>
    </row>
    <row r="29" spans="1:70" x14ac:dyDescent="0.25">
      <c r="E29" s="153"/>
      <c r="F29" s="152"/>
      <c r="O29" s="153"/>
      <c r="P29" s="152"/>
      <c r="U29" s="153"/>
      <c r="W29" s="153"/>
    </row>
    <row r="30" spans="1:70" x14ac:dyDescent="0.25">
      <c r="E30" s="153"/>
      <c r="F30" s="152"/>
      <c r="O30" s="153"/>
      <c r="P30" s="152"/>
      <c r="U30" s="153"/>
      <c r="W30" s="153"/>
    </row>
    <row r="31" spans="1:70" x14ac:dyDescent="0.25">
      <c r="F31" s="152"/>
      <c r="P31" s="152"/>
    </row>
    <row r="32" spans="1:70" x14ac:dyDescent="0.25">
      <c r="F32" s="152"/>
      <c r="P32" s="152"/>
    </row>
    <row r="33" spans="5:23" x14ac:dyDescent="0.25">
      <c r="F33" s="152"/>
      <c r="P33" s="152"/>
    </row>
    <row r="34" spans="5:23" x14ac:dyDescent="0.25">
      <c r="E34" s="151"/>
      <c r="F34" s="152"/>
      <c r="O34" s="151"/>
      <c r="P34" s="152"/>
      <c r="U34" s="151"/>
      <c r="W34" s="151"/>
    </row>
    <row r="35" spans="5:23" x14ac:dyDescent="0.25">
      <c r="E35" s="151"/>
      <c r="U35" s="151"/>
      <c r="W35" s="151"/>
    </row>
    <row r="36" spans="5:23" x14ac:dyDescent="0.25">
      <c r="F36" s="152"/>
    </row>
    <row r="37" spans="5:23" x14ac:dyDescent="0.25">
      <c r="E37" s="154"/>
    </row>
  </sheetData>
  <mergeCells count="219">
    <mergeCell ref="AX9:BE9"/>
    <mergeCell ref="AY10:BA10"/>
    <mergeCell ref="BB10:BC10"/>
    <mergeCell ref="BD10:BE10"/>
    <mergeCell ref="AX11:AX12"/>
    <mergeCell ref="AY11:BA11"/>
    <mergeCell ref="BB11:BB12"/>
    <mergeCell ref="BK23:BN23"/>
    <mergeCell ref="BK24:BN24"/>
    <mergeCell ref="BF9:BF25"/>
    <mergeCell ref="BK21:BN21"/>
    <mergeCell ref="BK22:BN22"/>
    <mergeCell ref="BG22:BJ22"/>
    <mergeCell ref="BK15:BN15"/>
    <mergeCell ref="BK16:BN16"/>
    <mergeCell ref="BK17:BN17"/>
    <mergeCell ref="BG9:BN9"/>
    <mergeCell ref="BH10:BJ10"/>
    <mergeCell ref="BK10:BL10"/>
    <mergeCell ref="BM10:BN10"/>
    <mergeCell ref="BG11:BG12"/>
    <mergeCell ref="BH11:BJ11"/>
    <mergeCell ref="BK11:BK12"/>
    <mergeCell ref="BL11:BL12"/>
    <mergeCell ref="BM11:BM12"/>
    <mergeCell ref="BN11:BN12"/>
    <mergeCell ref="AX22:BA22"/>
    <mergeCell ref="AX13:BA13"/>
    <mergeCell ref="AX14:BE14"/>
    <mergeCell ref="AX15:BA19"/>
    <mergeCell ref="BB15:BE15"/>
    <mergeCell ref="BB18:BE18"/>
    <mergeCell ref="BB19:BE19"/>
    <mergeCell ref="BB16:BE16"/>
    <mergeCell ref="BB23:BE23"/>
    <mergeCell ref="BB17:BE17"/>
    <mergeCell ref="BB21:BE21"/>
    <mergeCell ref="BB22:BE22"/>
    <mergeCell ref="AS23:AV23"/>
    <mergeCell ref="BP23:BQ23"/>
    <mergeCell ref="A24:C24"/>
    <mergeCell ref="I24:L24"/>
    <mergeCell ref="R24:U24"/>
    <mergeCell ref="AA24:AD24"/>
    <mergeCell ref="AJ24:AM24"/>
    <mergeCell ref="AS24:AV24"/>
    <mergeCell ref="BP24:BQ24"/>
    <mergeCell ref="A23:C23"/>
    <mergeCell ref="E23:H25"/>
    <mergeCell ref="I23:L23"/>
    <mergeCell ref="R23:U23"/>
    <mergeCell ref="AA23:AD23"/>
    <mergeCell ref="AJ23:AM23"/>
    <mergeCell ref="A25:C25"/>
    <mergeCell ref="I25:L25"/>
    <mergeCell ref="R25:U25"/>
    <mergeCell ref="BB25:BE25"/>
    <mergeCell ref="BB24:BE24"/>
    <mergeCell ref="BK25:BN25"/>
    <mergeCell ref="AA25:AD25"/>
    <mergeCell ref="AA22:AD22"/>
    <mergeCell ref="AF22:AI22"/>
    <mergeCell ref="AJ22:AM22"/>
    <mergeCell ref="AO22:AR22"/>
    <mergeCell ref="AS22:AV22"/>
    <mergeCell ref="BP22:BQ22"/>
    <mergeCell ref="A22:C22"/>
    <mergeCell ref="E22:H22"/>
    <mergeCell ref="I22:L22"/>
    <mergeCell ref="N22:Q22"/>
    <mergeCell ref="R22:U22"/>
    <mergeCell ref="W22:Z22"/>
    <mergeCell ref="BO21:BO25"/>
    <mergeCell ref="BP21:BQ21"/>
    <mergeCell ref="A21:C21"/>
    <mergeCell ref="I21:L21"/>
    <mergeCell ref="R21:U21"/>
    <mergeCell ref="AA21:AD21"/>
    <mergeCell ref="AJ21:AM21"/>
    <mergeCell ref="AS21:AV21"/>
    <mergeCell ref="AJ25:AM25"/>
    <mergeCell ref="AS25:AV25"/>
    <mergeCell ref="BP25:BQ25"/>
    <mergeCell ref="BP19:BQ19"/>
    <mergeCell ref="A20:C20"/>
    <mergeCell ref="E20:L20"/>
    <mergeCell ref="N20:U20"/>
    <mergeCell ref="W20:AD20"/>
    <mergeCell ref="AF20:AM20"/>
    <mergeCell ref="AO20:AV20"/>
    <mergeCell ref="BO20:BQ20"/>
    <mergeCell ref="A19:C19"/>
    <mergeCell ref="I19:L19"/>
    <mergeCell ref="R19:U19"/>
    <mergeCell ref="AA19:AD19"/>
    <mergeCell ref="AJ19:AM19"/>
    <mergeCell ref="AS19:AV19"/>
    <mergeCell ref="AX20:BE20"/>
    <mergeCell ref="BK19:BN19"/>
    <mergeCell ref="BG20:BN20"/>
    <mergeCell ref="BG15:BJ19"/>
    <mergeCell ref="R16:U16"/>
    <mergeCell ref="AA16:AD16"/>
    <mergeCell ref="AJ16:AM16"/>
    <mergeCell ref="AS16:AV16"/>
    <mergeCell ref="AW9:AW25"/>
    <mergeCell ref="AB11:AB12"/>
    <mergeCell ref="R18:U18"/>
    <mergeCell ref="AA18:AD18"/>
    <mergeCell ref="AJ18:AM18"/>
    <mergeCell ref="BK18:BN18"/>
    <mergeCell ref="AS18:AV18"/>
    <mergeCell ref="BP18:BQ18"/>
    <mergeCell ref="BP17:BQ17"/>
    <mergeCell ref="A17:C17"/>
    <mergeCell ref="I17:L17"/>
    <mergeCell ref="R17:U17"/>
    <mergeCell ref="AA17:AD17"/>
    <mergeCell ref="AJ17:AM17"/>
    <mergeCell ref="AS17:AV17"/>
    <mergeCell ref="BC11:BC12"/>
    <mergeCell ref="BD11:BD12"/>
    <mergeCell ref="BE11:BE12"/>
    <mergeCell ref="BG13:BJ13"/>
    <mergeCell ref="BG14:BN14"/>
    <mergeCell ref="AF15:AI19"/>
    <mergeCell ref="AJ15:AM15"/>
    <mergeCell ref="AO15:AR19"/>
    <mergeCell ref="BP16:BQ16"/>
    <mergeCell ref="I16:L16"/>
    <mergeCell ref="BO9:BQ9"/>
    <mergeCell ref="BO14:BQ14"/>
    <mergeCell ref="N14:U14"/>
    <mergeCell ref="W14:AD14"/>
    <mergeCell ref="AF14:AM14"/>
    <mergeCell ref="AO14:AV14"/>
    <mergeCell ref="AS15:AV15"/>
    <mergeCell ref="BO15:BO19"/>
    <mergeCell ref="BP15:BQ15"/>
    <mergeCell ref="AS11:AS12"/>
    <mergeCell ref="AT11:AT12"/>
    <mergeCell ref="AU11:AU12"/>
    <mergeCell ref="AV11:AV12"/>
    <mergeCell ref="AC10:AD10"/>
    <mergeCell ref="AO11:AO12"/>
    <mergeCell ref="AP11:AR11"/>
    <mergeCell ref="AF11:AF12"/>
    <mergeCell ref="AG11:AI11"/>
    <mergeCell ref="AJ10:AK10"/>
    <mergeCell ref="AL10:AM10"/>
    <mergeCell ref="AK11:AK12"/>
    <mergeCell ref="AL11:AL12"/>
    <mergeCell ref="AM11:AM12"/>
    <mergeCell ref="AG10:AI10"/>
    <mergeCell ref="AE9:AE25"/>
    <mergeCell ref="AF9:AM9"/>
    <mergeCell ref="AU10:AV10"/>
    <mergeCell ref="BO10:BO12"/>
    <mergeCell ref="BP10:BP12"/>
    <mergeCell ref="BQ10:BQ12"/>
    <mergeCell ref="E11:E12"/>
    <mergeCell ref="F11:H11"/>
    <mergeCell ref="I11:I12"/>
    <mergeCell ref="J11:J12"/>
    <mergeCell ref="K11:K12"/>
    <mergeCell ref="L11:L12"/>
    <mergeCell ref="AP10:AR10"/>
    <mergeCell ref="AS10:AT10"/>
    <mergeCell ref="N11:N12"/>
    <mergeCell ref="O11:Q11"/>
    <mergeCell ref="AJ11:AJ12"/>
    <mergeCell ref="AO9:AV9"/>
    <mergeCell ref="E13:H13"/>
    <mergeCell ref="N13:Q13"/>
    <mergeCell ref="W13:Z13"/>
    <mergeCell ref="AF13:AI13"/>
    <mergeCell ref="AO13:AR13"/>
    <mergeCell ref="AN9:AN25"/>
    <mergeCell ref="M9:M25"/>
    <mergeCell ref="N9:U9"/>
    <mergeCell ref="V9:V25"/>
    <mergeCell ref="W9:AD9"/>
    <mergeCell ref="R10:S10"/>
    <mergeCell ref="T10:U10"/>
    <mergeCell ref="X10:Z10"/>
    <mergeCell ref="K10:L10"/>
    <mergeCell ref="O10:Q10"/>
    <mergeCell ref="AC11:AC12"/>
    <mergeCell ref="AD11:AD12"/>
    <mergeCell ref="R11:R12"/>
    <mergeCell ref="S11:S12"/>
    <mergeCell ref="T11:T12"/>
    <mergeCell ref="U11:U12"/>
    <mergeCell ref="W11:W12"/>
    <mergeCell ref="X11:Z11"/>
    <mergeCell ref="AA10:AB10"/>
    <mergeCell ref="I15:L15"/>
    <mergeCell ref="N15:Q19"/>
    <mergeCell ref="R15:U15"/>
    <mergeCell ref="W15:Z19"/>
    <mergeCell ref="AA15:AD15"/>
    <mergeCell ref="AA11:AA12"/>
    <mergeCell ref="A2:J2"/>
    <mergeCell ref="A3:J3"/>
    <mergeCell ref="A6:J6"/>
    <mergeCell ref="A9:B11"/>
    <mergeCell ref="D9:D25"/>
    <mergeCell ref="E9:L9"/>
    <mergeCell ref="I10:J10"/>
    <mergeCell ref="A18:C18"/>
    <mergeCell ref="I18:L18"/>
    <mergeCell ref="E14:L14"/>
    <mergeCell ref="C10:C12"/>
    <mergeCell ref="F10:H10"/>
    <mergeCell ref="A16:C16"/>
    <mergeCell ref="A14:C14"/>
    <mergeCell ref="A13:C13"/>
    <mergeCell ref="A12:B12"/>
    <mergeCell ref="A15:C15"/>
  </mergeCells>
  <conditionalFormatting sqref="L27 U27 AD27 AM27 AV27">
    <cfRule type="cellIs" dxfId="51" priority="2" operator="lessThan">
      <formula>0</formula>
    </cfRule>
  </conditionalFormatting>
  <conditionalFormatting sqref="BE27 BN27">
    <cfRule type="cellIs" dxfId="50" priority="1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311E-B54C-4E9A-B736-708AE35ED586}">
  <sheetPr>
    <pageSetUpPr fitToPage="1"/>
  </sheetPr>
  <dimension ref="A1:CA101"/>
  <sheetViews>
    <sheetView topLeftCell="A69" workbookViewId="0">
      <selection activeCell="A88" sqref="A88:XFD95"/>
    </sheetView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7" width="6.42578125" customWidth="1"/>
    <col min="8" max="8" width="5.28515625" customWidth="1"/>
    <col min="9" max="9" width="11.140625" customWidth="1"/>
    <col min="10" max="10" width="13.7109375" customWidth="1"/>
    <col min="11" max="12" width="8.7109375" customWidth="1"/>
    <col min="13" max="13" width="0.42578125" customWidth="1"/>
    <col min="14" max="14" width="10.28515625" customWidth="1"/>
    <col min="15" max="15" width="6.7109375" customWidth="1"/>
    <col min="16" max="16" width="6.42578125" customWidth="1"/>
    <col min="17" max="17" width="5.28515625" customWidth="1"/>
    <col min="18" max="18" width="10" customWidth="1"/>
    <col min="19" max="19" width="13.7109375" customWidth="1"/>
    <col min="20" max="20" width="8.7109375" customWidth="1"/>
    <col min="21" max="21" width="9.85546875" customWidth="1"/>
    <col min="22" max="22" width="0.28515625" customWidth="1"/>
    <col min="23" max="23" width="10.28515625" customWidth="1"/>
    <col min="24" max="25" width="6.42578125" customWidth="1"/>
    <col min="26" max="26" width="5.28515625" customWidth="1"/>
    <col min="27" max="27" width="9.7109375" customWidth="1"/>
    <col min="28" max="28" width="13.7109375" customWidth="1"/>
    <col min="29" max="29" width="10.7109375" customWidth="1"/>
    <col min="30" max="30" width="9.85546875" customWidth="1"/>
    <col min="31" max="31" width="0.28515625" customWidth="1"/>
    <col min="32" max="32" width="11" customWidth="1"/>
    <col min="33" max="34" width="6.42578125" customWidth="1"/>
    <col min="35" max="35" width="5.28515625" customWidth="1"/>
    <col min="36" max="36" width="9.42578125" customWidth="1"/>
    <col min="37" max="37" width="13.7109375" customWidth="1"/>
    <col min="38" max="38" width="8.7109375" customWidth="1"/>
    <col min="39" max="39" width="9.85546875" customWidth="1"/>
    <col min="40" max="40" width="0.28515625" customWidth="1"/>
    <col min="41" max="41" width="11" customWidth="1"/>
    <col min="42" max="43" width="6.42578125" customWidth="1"/>
    <col min="44" max="44" width="5.28515625" customWidth="1"/>
    <col min="45" max="45" width="9.5703125" customWidth="1"/>
    <col min="46" max="46" width="13.7109375" customWidth="1"/>
    <col min="47" max="47" width="8.7109375" customWidth="1"/>
    <col min="48" max="48" width="9.85546875" customWidth="1"/>
    <col min="49" max="49" width="0.28515625" customWidth="1"/>
    <col min="50" max="50" width="11" customWidth="1"/>
    <col min="51" max="52" width="6.42578125" customWidth="1"/>
    <col min="53" max="53" width="5.28515625" customWidth="1"/>
    <col min="54" max="54" width="9.5703125" customWidth="1"/>
    <col min="55" max="55" width="13.7109375" customWidth="1"/>
    <col min="56" max="56" width="8.7109375" customWidth="1"/>
    <col min="57" max="57" width="9.85546875" customWidth="1"/>
    <col min="58" max="58" width="0.28515625" customWidth="1"/>
    <col min="59" max="59" width="11" customWidth="1"/>
    <col min="60" max="61" width="6.42578125" customWidth="1"/>
    <col min="62" max="62" width="5.28515625" customWidth="1"/>
    <col min="63" max="63" width="9.5703125" customWidth="1"/>
    <col min="64" max="64" width="13.7109375" customWidth="1"/>
    <col min="65" max="65" width="8.7109375" customWidth="1"/>
    <col min="66" max="70" width="9.85546875" customWidth="1"/>
    <col min="71" max="71" width="16.42578125" bestFit="1" customWidth="1"/>
    <col min="72" max="72" width="11.7109375" customWidth="1"/>
    <col min="73" max="78" width="11.5703125" customWidth="1"/>
    <col min="79" max="79" width="11.5703125" bestFit="1" customWidth="1"/>
  </cols>
  <sheetData>
    <row r="1" spans="1:79" s="13" customFormat="1" ht="15.75" customHeight="1" thickBot="1" x14ac:dyDescent="0.25">
      <c r="A1" s="97"/>
      <c r="B1" s="97"/>
      <c r="C1" s="98"/>
      <c r="D1" s="98"/>
      <c r="E1" s="98"/>
      <c r="F1" s="98"/>
      <c r="G1" s="98"/>
      <c r="K1" s="39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79" s="13" customFormat="1" ht="20.25" customHeight="1" thickTop="1" x14ac:dyDescent="0.2">
      <c r="A2" s="211" t="s">
        <v>82</v>
      </c>
      <c r="B2" s="212"/>
      <c r="C2" s="212"/>
      <c r="D2" s="212"/>
      <c r="E2" s="212"/>
      <c r="F2" s="212"/>
      <c r="G2" s="212"/>
      <c r="H2" s="212"/>
      <c r="I2" s="212"/>
      <c r="J2" s="375"/>
      <c r="K2" s="39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79" s="13" customFormat="1" ht="20.25" customHeight="1" x14ac:dyDescent="0.2">
      <c r="A3" s="214" t="s">
        <v>127</v>
      </c>
      <c r="B3" s="196"/>
      <c r="C3" s="196"/>
      <c r="D3" s="196"/>
      <c r="E3" s="196"/>
      <c r="F3" s="196"/>
      <c r="G3" s="196"/>
      <c r="H3" s="196"/>
      <c r="I3" s="196"/>
      <c r="J3" s="402"/>
      <c r="K3" s="39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79" s="13" customFormat="1" ht="20.25" customHeight="1" x14ac:dyDescent="0.2">
      <c r="A4" s="99" t="s">
        <v>128</v>
      </c>
      <c r="B4" s="69"/>
      <c r="C4" s="69"/>
      <c r="D4" s="69"/>
      <c r="E4" s="69"/>
      <c r="F4" s="69"/>
      <c r="G4" s="69"/>
      <c r="H4" s="69"/>
      <c r="I4" s="69"/>
      <c r="J4" s="132"/>
      <c r="K4" s="39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79" s="13" customFormat="1" ht="20.25" customHeight="1" x14ac:dyDescent="0.2">
      <c r="A5" s="100" t="s">
        <v>129</v>
      </c>
      <c r="B5" s="101"/>
      <c r="C5" s="101"/>
      <c r="D5" s="101"/>
      <c r="E5" s="101"/>
      <c r="F5" s="102"/>
      <c r="G5" s="101"/>
      <c r="H5" s="101"/>
      <c r="I5" s="103"/>
      <c r="J5" s="133"/>
      <c r="K5" s="39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79" s="13" customFormat="1" ht="20.25" customHeight="1" x14ac:dyDescent="0.2">
      <c r="A6" s="216" t="s">
        <v>83</v>
      </c>
      <c r="B6" s="217"/>
      <c r="C6" s="217"/>
      <c r="D6" s="217"/>
      <c r="E6" s="217"/>
      <c r="F6" s="217"/>
      <c r="G6" s="217"/>
      <c r="H6" s="217"/>
      <c r="I6" s="217"/>
      <c r="J6" s="217"/>
      <c r="K6" s="134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79" s="13" customFormat="1" ht="20.25" customHeight="1" thickBot="1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31"/>
      <c r="K7" s="39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79" ht="15.75" thickTop="1" x14ac:dyDescent="0.25">
      <c r="J8" s="108"/>
      <c r="K8" s="110"/>
      <c r="S8" s="108"/>
      <c r="T8" s="110"/>
      <c r="AB8" s="108"/>
      <c r="AC8" s="110"/>
      <c r="AK8" s="108"/>
      <c r="AL8" s="110"/>
      <c r="AT8" s="108"/>
      <c r="AU8" s="110"/>
      <c r="BC8" s="108"/>
      <c r="BD8" s="110"/>
      <c r="BL8" s="108"/>
      <c r="BM8" s="110"/>
    </row>
    <row r="9" spans="1:79" ht="14.45" customHeight="1" x14ac:dyDescent="0.25">
      <c r="A9" s="219" t="s">
        <v>14</v>
      </c>
      <c r="B9" s="412"/>
      <c r="C9" s="139"/>
      <c r="D9" s="225"/>
      <c r="E9" s="230" t="s">
        <v>15</v>
      </c>
      <c r="F9" s="387"/>
      <c r="G9" s="387"/>
      <c r="H9" s="387"/>
      <c r="I9" s="387"/>
      <c r="J9" s="387"/>
      <c r="K9" s="387"/>
      <c r="L9" s="228"/>
      <c r="M9" s="250"/>
      <c r="N9" s="228" t="s">
        <v>16</v>
      </c>
      <c r="O9" s="229"/>
      <c r="P9" s="229"/>
      <c r="Q9" s="229"/>
      <c r="R9" s="229"/>
      <c r="S9" s="229"/>
      <c r="T9" s="229"/>
      <c r="U9" s="230"/>
      <c r="V9" s="252"/>
      <c r="W9" s="228" t="s">
        <v>17</v>
      </c>
      <c r="X9" s="229"/>
      <c r="Y9" s="229"/>
      <c r="Z9" s="229"/>
      <c r="AA9" s="229"/>
      <c r="AB9" s="229"/>
      <c r="AC9" s="229"/>
      <c r="AD9" s="230"/>
      <c r="AE9" s="302"/>
      <c r="AF9" s="228" t="s">
        <v>18</v>
      </c>
      <c r="AG9" s="229"/>
      <c r="AH9" s="229"/>
      <c r="AI9" s="229"/>
      <c r="AJ9" s="229"/>
      <c r="AK9" s="229"/>
      <c r="AL9" s="229"/>
      <c r="AM9" s="230"/>
      <c r="AN9" s="252"/>
      <c r="AO9" s="228" t="s">
        <v>19</v>
      </c>
      <c r="AP9" s="229"/>
      <c r="AQ9" s="229"/>
      <c r="AR9" s="229"/>
      <c r="AS9" s="229"/>
      <c r="AT9" s="229"/>
      <c r="AU9" s="229"/>
      <c r="AV9" s="230"/>
      <c r="AW9" s="302" t="s">
        <v>222</v>
      </c>
      <c r="AX9" s="228" t="s">
        <v>216</v>
      </c>
      <c r="AY9" s="229"/>
      <c r="AZ9" s="229"/>
      <c r="BA9" s="229"/>
      <c r="BB9" s="229"/>
      <c r="BC9" s="229"/>
      <c r="BD9" s="229"/>
      <c r="BE9" s="230"/>
      <c r="BF9" s="302"/>
      <c r="BG9" s="228" t="s">
        <v>217</v>
      </c>
      <c r="BH9" s="229"/>
      <c r="BI9" s="229"/>
      <c r="BJ9" s="229"/>
      <c r="BK9" s="229"/>
      <c r="BL9" s="229"/>
      <c r="BM9" s="229"/>
      <c r="BN9" s="230"/>
      <c r="BO9" s="266" t="s">
        <v>20</v>
      </c>
      <c r="BP9" s="266"/>
      <c r="BQ9" s="266"/>
      <c r="BR9" s="79"/>
      <c r="BS9" s="403" t="s">
        <v>122</v>
      </c>
      <c r="BT9" s="404"/>
      <c r="BU9" s="404"/>
      <c r="BV9" s="404"/>
      <c r="BW9" s="404"/>
      <c r="BX9" s="404"/>
      <c r="BY9" s="404"/>
      <c r="BZ9" s="404"/>
      <c r="CA9" s="405"/>
    </row>
    <row r="10" spans="1:79" ht="30" customHeight="1" x14ac:dyDescent="0.25">
      <c r="A10" s="223"/>
      <c r="B10" s="413"/>
      <c r="C10" s="237" t="s">
        <v>21</v>
      </c>
      <c r="D10" s="226"/>
      <c r="E10" s="24" t="s">
        <v>12</v>
      </c>
      <c r="F10" s="391">
        <f>'1.Salaries Rates Dates'!$B$30</f>
        <v>45839</v>
      </c>
      <c r="G10" s="392"/>
      <c r="H10" s="393"/>
      <c r="I10" s="231" t="s">
        <v>13</v>
      </c>
      <c r="J10" s="232"/>
      <c r="K10" s="240">
        <f>'1.Salaries Rates Dates'!$C$30</f>
        <v>46203</v>
      </c>
      <c r="L10" s="254"/>
      <c r="M10" s="250"/>
      <c r="N10" s="24" t="s">
        <v>12</v>
      </c>
      <c r="O10" s="240">
        <f>'1.Salaries Rates Dates'!$B$31</f>
        <v>46204</v>
      </c>
      <c r="P10" s="241"/>
      <c r="Q10" s="241"/>
      <c r="R10" s="231" t="s">
        <v>13</v>
      </c>
      <c r="S10" s="232"/>
      <c r="T10" s="240">
        <f>'1.Salaries Rates Dates'!$C$31</f>
        <v>46568</v>
      </c>
      <c r="U10" s="254"/>
      <c r="V10" s="252"/>
      <c r="W10" s="24" t="s">
        <v>12</v>
      </c>
      <c r="X10" s="240">
        <f>'1.Salaries Rates Dates'!$B$32</f>
        <v>46569</v>
      </c>
      <c r="Y10" s="241"/>
      <c r="Z10" s="241"/>
      <c r="AA10" s="247" t="s">
        <v>13</v>
      </c>
      <c r="AB10" s="379"/>
      <c r="AC10" s="240">
        <f>'1.Salaries Rates Dates'!$C$32</f>
        <v>46934</v>
      </c>
      <c r="AD10" s="254"/>
      <c r="AE10" s="252"/>
      <c r="AF10" s="24" t="s">
        <v>12</v>
      </c>
      <c r="AG10" s="240">
        <f>'1.Salaries Rates Dates'!$B$33</f>
        <v>46935</v>
      </c>
      <c r="AH10" s="241"/>
      <c r="AI10" s="241"/>
      <c r="AJ10" s="247" t="s">
        <v>13</v>
      </c>
      <c r="AK10" s="379"/>
      <c r="AL10" s="240">
        <f>'1.Salaries Rates Dates'!$C$33</f>
        <v>47299</v>
      </c>
      <c r="AM10" s="254"/>
      <c r="AN10" s="252"/>
      <c r="AO10" s="24" t="s">
        <v>12</v>
      </c>
      <c r="AP10" s="240">
        <f>'1.Salaries Rates Dates'!$B$34</f>
        <v>47300</v>
      </c>
      <c r="AQ10" s="241"/>
      <c r="AR10" s="241"/>
      <c r="AS10" s="247" t="s">
        <v>13</v>
      </c>
      <c r="AT10" s="379"/>
      <c r="AU10" s="240">
        <f>'1.Salaries Rates Dates'!$C$34</f>
        <v>47664</v>
      </c>
      <c r="AV10" s="254"/>
      <c r="AW10" s="252"/>
      <c r="AX10" s="24" t="s">
        <v>12</v>
      </c>
      <c r="AY10" s="240">
        <f>'1.Salaries Rates Dates'!$B$35</f>
        <v>47665</v>
      </c>
      <c r="AZ10" s="241"/>
      <c r="BA10" s="241"/>
      <c r="BB10" s="247" t="s">
        <v>13</v>
      </c>
      <c r="BC10" s="379"/>
      <c r="BD10" s="240">
        <f>'1.Salaries Rates Dates'!$C$35</f>
        <v>48029</v>
      </c>
      <c r="BE10" s="254"/>
      <c r="BF10" s="252"/>
      <c r="BG10" s="24" t="s">
        <v>12</v>
      </c>
      <c r="BH10" s="240">
        <f>'1.Salaries Rates Dates'!$B$36</f>
        <v>48030</v>
      </c>
      <c r="BI10" s="241"/>
      <c r="BJ10" s="241"/>
      <c r="BK10" s="247" t="s">
        <v>13</v>
      </c>
      <c r="BL10" s="379"/>
      <c r="BM10" s="240">
        <f>'1.Salaries Rates Dates'!$C$36</f>
        <v>48395</v>
      </c>
      <c r="BN10" s="254"/>
      <c r="BO10" s="256" t="s">
        <v>22</v>
      </c>
      <c r="BP10" s="256" t="s">
        <v>23</v>
      </c>
      <c r="BQ10" s="256" t="s">
        <v>24</v>
      </c>
      <c r="BR10" s="80"/>
      <c r="BS10" s="406"/>
      <c r="BT10" s="407"/>
      <c r="BU10" s="407"/>
      <c r="BV10" s="407"/>
      <c r="BW10" s="407"/>
      <c r="BX10" s="407"/>
      <c r="BY10" s="407"/>
      <c r="BZ10" s="407"/>
      <c r="CA10" s="408"/>
    </row>
    <row r="11" spans="1:79" ht="13.35" customHeight="1" x14ac:dyDescent="0.25">
      <c r="A11" s="137" t="s">
        <v>150</v>
      </c>
      <c r="B11" s="138">
        <f>'1.Salaries Rates Dates'!E4</f>
        <v>0</v>
      </c>
      <c r="C11" s="238"/>
      <c r="D11" s="226"/>
      <c r="E11" s="232" t="s">
        <v>10</v>
      </c>
      <c r="F11" s="260"/>
      <c r="G11" s="260"/>
      <c r="H11" s="260"/>
      <c r="I11" s="256" t="s">
        <v>84</v>
      </c>
      <c r="J11" s="255" t="s">
        <v>22</v>
      </c>
      <c r="K11" s="255" t="s">
        <v>25</v>
      </c>
      <c r="L11" s="257" t="s">
        <v>24</v>
      </c>
      <c r="M11" s="250"/>
      <c r="N11" s="232" t="s">
        <v>10</v>
      </c>
      <c r="O11" s="260" t="s">
        <v>79</v>
      </c>
      <c r="P11" s="260"/>
      <c r="Q11" s="260"/>
      <c r="R11" s="256" t="s">
        <v>84</v>
      </c>
      <c r="S11" s="255" t="s">
        <v>22</v>
      </c>
      <c r="T11" s="255" t="s">
        <v>25</v>
      </c>
      <c r="U11" s="257" t="s">
        <v>3</v>
      </c>
      <c r="V11" s="252"/>
      <c r="W11" s="232" t="s">
        <v>10</v>
      </c>
      <c r="X11" s="260" t="s">
        <v>79</v>
      </c>
      <c r="Y11" s="260"/>
      <c r="Z11" s="260"/>
      <c r="AA11" s="256" t="s">
        <v>84</v>
      </c>
      <c r="AB11" s="255" t="s">
        <v>22</v>
      </c>
      <c r="AC11" s="255" t="s">
        <v>25</v>
      </c>
      <c r="AD11" s="257" t="s">
        <v>24</v>
      </c>
      <c r="AE11" s="252"/>
      <c r="AF11" s="232" t="s">
        <v>10</v>
      </c>
      <c r="AG11" s="260" t="s">
        <v>79</v>
      </c>
      <c r="AH11" s="260"/>
      <c r="AI11" s="260"/>
      <c r="AJ11" s="256" t="s">
        <v>84</v>
      </c>
      <c r="AK11" s="255" t="s">
        <v>22</v>
      </c>
      <c r="AL11" s="255" t="s">
        <v>25</v>
      </c>
      <c r="AM11" s="257" t="s">
        <v>24</v>
      </c>
      <c r="AN11" s="252"/>
      <c r="AO11" s="232" t="s">
        <v>10</v>
      </c>
      <c r="AP11" s="260" t="s">
        <v>79</v>
      </c>
      <c r="AQ11" s="260"/>
      <c r="AR11" s="260"/>
      <c r="AS11" s="256" t="s">
        <v>84</v>
      </c>
      <c r="AT11" s="255" t="s">
        <v>22</v>
      </c>
      <c r="AU11" s="255" t="s">
        <v>25</v>
      </c>
      <c r="AV11" s="257" t="s">
        <v>24</v>
      </c>
      <c r="AW11" s="252"/>
      <c r="AX11" s="232" t="s">
        <v>10</v>
      </c>
      <c r="AY11" s="260" t="s">
        <v>79</v>
      </c>
      <c r="AZ11" s="260"/>
      <c r="BA11" s="260"/>
      <c r="BB11" s="256" t="s">
        <v>84</v>
      </c>
      <c r="BC11" s="255" t="s">
        <v>22</v>
      </c>
      <c r="BD11" s="255" t="s">
        <v>25</v>
      </c>
      <c r="BE11" s="257" t="s">
        <v>24</v>
      </c>
      <c r="BF11" s="252"/>
      <c r="BG11" s="232" t="s">
        <v>10</v>
      </c>
      <c r="BH11" s="260" t="s">
        <v>79</v>
      </c>
      <c r="BI11" s="260"/>
      <c r="BJ11" s="260"/>
      <c r="BK11" s="256" t="s">
        <v>84</v>
      </c>
      <c r="BL11" s="255" t="s">
        <v>22</v>
      </c>
      <c r="BM11" s="255" t="s">
        <v>25</v>
      </c>
      <c r="BN11" s="257" t="s">
        <v>24</v>
      </c>
      <c r="BO11" s="259"/>
      <c r="BP11" s="259"/>
      <c r="BQ11" s="259"/>
      <c r="BR11" s="80"/>
      <c r="BS11" s="406"/>
      <c r="BT11" s="407"/>
      <c r="BU11" s="407"/>
      <c r="BV11" s="407"/>
      <c r="BW11" s="407"/>
      <c r="BX11" s="407"/>
      <c r="BY11" s="407"/>
      <c r="BZ11" s="407"/>
      <c r="CA11" s="408"/>
    </row>
    <row r="12" spans="1:79" x14ac:dyDescent="0.25">
      <c r="A12" s="245" t="s">
        <v>26</v>
      </c>
      <c r="B12" s="246"/>
      <c r="C12" s="239"/>
      <c r="D12" s="226"/>
      <c r="E12" s="232"/>
      <c r="F12" s="12" t="s">
        <v>27</v>
      </c>
      <c r="G12" s="18" t="s">
        <v>28</v>
      </c>
      <c r="H12" s="18" t="s">
        <v>29</v>
      </c>
      <c r="I12" s="378"/>
      <c r="J12" s="255"/>
      <c r="K12" s="255"/>
      <c r="L12" s="257"/>
      <c r="M12" s="250"/>
      <c r="N12" s="232"/>
      <c r="O12" s="11" t="s">
        <v>27</v>
      </c>
      <c r="P12" s="17" t="s">
        <v>28</v>
      </c>
      <c r="Q12" s="18" t="s">
        <v>29</v>
      </c>
      <c r="R12" s="378"/>
      <c r="S12" s="255"/>
      <c r="T12" s="255"/>
      <c r="U12" s="257"/>
      <c r="V12" s="252"/>
      <c r="W12" s="232"/>
      <c r="X12" s="11" t="s">
        <v>27</v>
      </c>
      <c r="Y12" s="17" t="s">
        <v>28</v>
      </c>
      <c r="Z12" s="18" t="s">
        <v>29</v>
      </c>
      <c r="AA12" s="378"/>
      <c r="AB12" s="255"/>
      <c r="AC12" s="255"/>
      <c r="AD12" s="257"/>
      <c r="AE12" s="252"/>
      <c r="AF12" s="232"/>
      <c r="AG12" s="11" t="s">
        <v>27</v>
      </c>
      <c r="AH12" s="17" t="s">
        <v>28</v>
      </c>
      <c r="AI12" s="18" t="s">
        <v>29</v>
      </c>
      <c r="AJ12" s="378"/>
      <c r="AK12" s="255"/>
      <c r="AL12" s="255"/>
      <c r="AM12" s="257"/>
      <c r="AN12" s="252"/>
      <c r="AO12" s="232"/>
      <c r="AP12" s="11" t="s">
        <v>27</v>
      </c>
      <c r="AQ12" s="17" t="s">
        <v>28</v>
      </c>
      <c r="AR12" s="12" t="s">
        <v>29</v>
      </c>
      <c r="AS12" s="378"/>
      <c r="AT12" s="255"/>
      <c r="AU12" s="255"/>
      <c r="AV12" s="257"/>
      <c r="AW12" s="252"/>
      <c r="AX12" s="232"/>
      <c r="AY12" s="11" t="s">
        <v>27</v>
      </c>
      <c r="AZ12" s="17" t="s">
        <v>28</v>
      </c>
      <c r="BA12" s="12" t="s">
        <v>29</v>
      </c>
      <c r="BB12" s="378"/>
      <c r="BC12" s="255"/>
      <c r="BD12" s="255"/>
      <c r="BE12" s="257"/>
      <c r="BF12" s="252"/>
      <c r="BG12" s="232"/>
      <c r="BH12" s="11" t="s">
        <v>27</v>
      </c>
      <c r="BI12" s="17" t="s">
        <v>28</v>
      </c>
      <c r="BJ12" s="12" t="s">
        <v>29</v>
      </c>
      <c r="BK12" s="378"/>
      <c r="BL12" s="255"/>
      <c r="BM12" s="255"/>
      <c r="BN12" s="257"/>
      <c r="BO12" s="378"/>
      <c r="BP12" s="378"/>
      <c r="BQ12" s="378"/>
      <c r="BR12" s="80"/>
      <c r="BS12" s="406"/>
      <c r="BT12" s="407"/>
      <c r="BU12" s="407"/>
      <c r="BV12" s="407"/>
      <c r="BW12" s="407"/>
      <c r="BX12" s="407"/>
      <c r="BY12" s="407"/>
      <c r="BZ12" s="407"/>
      <c r="CA12" s="408"/>
    </row>
    <row r="13" spans="1:79" x14ac:dyDescent="0.25">
      <c r="A13" s="388" t="s">
        <v>30</v>
      </c>
      <c r="B13" s="389"/>
      <c r="C13" s="390"/>
      <c r="D13" s="226"/>
      <c r="E13" s="5"/>
      <c r="F13" s="5"/>
      <c r="G13" s="5"/>
      <c r="H13" s="5"/>
      <c r="I13" s="5"/>
      <c r="J13" s="5"/>
      <c r="K13" s="5"/>
      <c r="L13" s="5"/>
      <c r="M13" s="250"/>
      <c r="N13" s="5"/>
      <c r="O13" s="5"/>
      <c r="P13" s="5"/>
      <c r="Q13" s="5"/>
      <c r="R13" s="5"/>
      <c r="S13" s="5"/>
      <c r="T13" s="5"/>
      <c r="U13" s="5"/>
      <c r="V13" s="252"/>
      <c r="W13" s="5"/>
      <c r="X13" s="5"/>
      <c r="Y13" s="5"/>
      <c r="Z13" s="5"/>
      <c r="AA13" s="5"/>
      <c r="AB13" s="5"/>
      <c r="AC13" s="5"/>
      <c r="AD13" s="5"/>
      <c r="AE13" s="252"/>
      <c r="AF13" s="5"/>
      <c r="AG13" s="5"/>
      <c r="AH13" s="5"/>
      <c r="AI13" s="5"/>
      <c r="AJ13" s="5"/>
      <c r="AK13" s="5"/>
      <c r="AL13" s="5"/>
      <c r="AM13" s="5"/>
      <c r="AN13" s="252"/>
      <c r="AO13" s="5"/>
      <c r="AP13" s="5"/>
      <c r="AQ13" s="5"/>
      <c r="AR13" s="5"/>
      <c r="AS13" s="5"/>
      <c r="AT13" s="5"/>
      <c r="AU13" s="5"/>
      <c r="AV13" s="5"/>
      <c r="AW13" s="252"/>
      <c r="AX13" s="5"/>
      <c r="AY13" s="5"/>
      <c r="AZ13" s="5"/>
      <c r="BA13" s="5"/>
      <c r="BB13" s="5"/>
      <c r="BC13" s="5"/>
      <c r="BD13" s="5"/>
      <c r="BE13" s="5"/>
      <c r="BF13" s="252"/>
      <c r="BG13" s="5"/>
      <c r="BH13" s="5"/>
      <c r="BI13" s="5"/>
      <c r="BJ13" s="5"/>
      <c r="BK13" s="5"/>
      <c r="BL13" s="5"/>
      <c r="BM13" s="5"/>
      <c r="BN13" s="5"/>
      <c r="BO13" s="345"/>
      <c r="BP13" s="346"/>
      <c r="BQ13" s="347"/>
      <c r="BR13" s="79"/>
      <c r="BS13" s="205"/>
      <c r="BT13" s="206"/>
      <c r="BU13" s="206"/>
      <c r="BV13" s="206"/>
      <c r="BW13" s="206"/>
      <c r="BX13" s="206"/>
      <c r="BY13" s="206"/>
      <c r="BZ13" s="206"/>
      <c r="CA13" s="207"/>
    </row>
    <row r="14" spans="1:79" x14ac:dyDescent="0.25">
      <c r="A14" s="3" t="s">
        <v>4</v>
      </c>
      <c r="B14" s="376" t="s">
        <v>5</v>
      </c>
      <c r="C14" s="377"/>
      <c r="D14" s="226"/>
      <c r="E14" s="7"/>
      <c r="F14" s="7"/>
      <c r="G14" s="7"/>
      <c r="H14" s="7"/>
      <c r="I14" s="7"/>
      <c r="J14" s="7"/>
      <c r="K14" s="7"/>
      <c r="L14" s="7"/>
      <c r="M14" s="250"/>
      <c r="N14" s="7"/>
      <c r="O14" s="7"/>
      <c r="P14" s="7"/>
      <c r="Q14" s="7"/>
      <c r="R14" s="7"/>
      <c r="S14" s="7"/>
      <c r="T14" s="7"/>
      <c r="U14" s="7"/>
      <c r="V14" s="252"/>
      <c r="W14" s="7"/>
      <c r="X14" s="7"/>
      <c r="Y14" s="7"/>
      <c r="Z14" s="7"/>
      <c r="AA14" s="7"/>
      <c r="AB14" s="7"/>
      <c r="AC14" s="7"/>
      <c r="AD14" s="7"/>
      <c r="AE14" s="252"/>
      <c r="AF14" s="7"/>
      <c r="AG14" s="7"/>
      <c r="AH14" s="7"/>
      <c r="AI14" s="7"/>
      <c r="AJ14" s="7"/>
      <c r="AK14" s="7"/>
      <c r="AL14" s="7"/>
      <c r="AM14" s="7"/>
      <c r="AN14" s="252"/>
      <c r="AO14" s="7"/>
      <c r="AP14" s="7"/>
      <c r="AQ14" s="7"/>
      <c r="AR14" s="7"/>
      <c r="AS14" s="7"/>
      <c r="AT14" s="7"/>
      <c r="AU14" s="7"/>
      <c r="AV14" s="7"/>
      <c r="AW14" s="252"/>
      <c r="AX14" s="7"/>
      <c r="AY14" s="7"/>
      <c r="AZ14" s="7"/>
      <c r="BA14" s="7"/>
      <c r="BB14" s="7"/>
      <c r="BC14" s="7"/>
      <c r="BD14" s="7"/>
      <c r="BE14" s="7"/>
      <c r="BF14" s="252"/>
      <c r="BG14" s="7"/>
      <c r="BH14" s="7"/>
      <c r="BI14" s="7"/>
      <c r="BJ14" s="7"/>
      <c r="BK14" s="7"/>
      <c r="BL14" s="7"/>
      <c r="BM14" s="7"/>
      <c r="BN14" s="7"/>
      <c r="BO14" s="345"/>
      <c r="BP14" s="346"/>
      <c r="BQ14" s="347"/>
      <c r="BR14" s="79"/>
      <c r="BS14" s="2" t="s">
        <v>107</v>
      </c>
      <c r="BT14" s="115" t="s">
        <v>110</v>
      </c>
      <c r="BU14" s="55" t="s">
        <v>111</v>
      </c>
      <c r="BV14" s="55" t="s">
        <v>112</v>
      </c>
      <c r="BW14" s="55" t="s">
        <v>113</v>
      </c>
      <c r="BX14" s="55" t="s">
        <v>114</v>
      </c>
      <c r="BY14" s="55" t="s">
        <v>220</v>
      </c>
      <c r="BZ14" s="55" t="s">
        <v>221</v>
      </c>
      <c r="CA14" s="113" t="s">
        <v>24</v>
      </c>
    </row>
    <row r="15" spans="1:79" x14ac:dyDescent="0.25">
      <c r="A15" s="15">
        <v>1</v>
      </c>
      <c r="B15" s="71">
        <f>'1.Salaries Rates Dates'!C4</f>
        <v>0</v>
      </c>
      <c r="C15" s="30" t="s">
        <v>31</v>
      </c>
      <c r="D15" s="226"/>
      <c r="E15" s="25">
        <f>'1.Salaries Rates Dates'!Z4</f>
        <v>0</v>
      </c>
      <c r="F15" s="47"/>
      <c r="G15" s="47"/>
      <c r="H15" s="47"/>
      <c r="I15" s="48" t="str">
        <f>IF(F15&gt;0,('1.Salaries Rates Dates'!$D$30*F15),(G15*(ROUND(YEARFRAC(F$10,K$10),2)*'1.Salaries Rates Dates'!$F$30)&amp;" / "&amp;H15*(ROUND(YEARFRAC(F$10,K$10),2)*'1.Salaries Rates Dates'!$E$30)))</f>
        <v>0 / 0</v>
      </c>
      <c r="J15" s="51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Dates'!$B$49))))+
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Dates'!$B$49)))))</f>
        <v>0</v>
      </c>
      <c r="K15" s="128">
        <f>IF($C15="FT",J15*'1.Salaries Rates Dates'!$B$44,
IF($C15="PT",J15*'1.Salaries Rates Dates'!$B$45,
IF($C15="Clinical",J15*'1.Salaries Rates Dates'!$B$44,
IF($C15="ANSFT",J15*'1.Salaries Rates Dates'!$B$46,
IF($C15="ANSPT",J15*'1.Salaries Rates Dates'!$B$47)))))</f>
        <v>0</v>
      </c>
      <c r="L15" s="28">
        <f>J15+K15</f>
        <v>0</v>
      </c>
      <c r="M15" s="250"/>
      <c r="N15" s="25">
        <f>E15*(1+'1.Salaries Rates Dates'!$B$49)</f>
        <v>0</v>
      </c>
      <c r="O15" s="47"/>
      <c r="P15" s="47"/>
      <c r="Q15" s="47"/>
      <c r="R15" s="48" t="str">
        <f>IF(O15&gt;0,('1.Salaries Rates Dates'!$D$31*O15),(P15*(ROUND(YEARFRAC(O$10,T$10),2)*'1.Salaries Rates Dates'!$F$31)&amp;" / "&amp;Q15*(ROUND(YEARFRAC(O$10,T$10),2)*'1.Salaries Rates Dates'!$E$31)))</f>
        <v>0 / 0</v>
      </c>
      <c r="S15" s="51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Dates'!$B$49))))+
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Dates'!$B$49)))))</f>
        <v>0</v>
      </c>
      <c r="T15" s="128">
        <f>IF($C15="FT",S15*'1.Salaries Rates Dates'!$B$44,
IF($C15="PT",S15*'1.Salaries Rates Dates'!$B$45,
IF($C15="Clinical",S15*'1.Salaries Rates Dates'!$B$44,
IF($C15="ANSFT",S15*'1.Salaries Rates Dates'!$B$46,
IF($C15="ANSPT",S15*'1.Salaries Rates Dates'!$B$47)))))</f>
        <v>0</v>
      </c>
      <c r="U15" s="28">
        <f t="shared" ref="U15:U24" si="0">S15+T15</f>
        <v>0</v>
      </c>
      <c r="V15" s="252"/>
      <c r="W15" s="25">
        <f>N15*(1+'1.Salaries Rates Dates'!$B$49)</f>
        <v>0</v>
      </c>
      <c r="X15" s="47"/>
      <c r="Y15" s="47"/>
      <c r="Z15" s="47"/>
      <c r="AA15" s="48" t="str">
        <f>IF(X15&gt;0,('1.Salaries Rates Dates'!$D$32*X15),(Y15*(ROUND(YEARFRAC(X$10,AC$10),2)*'1.Salaries Rates Dates'!$F$32)&amp;" / "&amp;Z15*(ROUND(YEARFRAC(X$10,AC$10),2)*'1.Salaries Rates Dates'!$E$32)))</f>
        <v>0 / 0</v>
      </c>
      <c r="AB15" s="51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Dates'!$B$49))))+
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Dates'!$B$49)))))</f>
        <v>0</v>
      </c>
      <c r="AC15" s="128">
        <f>IF($C15="FT",AB15*'1.Salaries Rates Dates'!$B$44,
IF($C15="PT",AB15*'1.Salaries Rates Dates'!$B$45,
IF($C15="Clinical",AB15*'1.Salaries Rates Dates'!$B$44,
IF($C15="ANSFT",AB15*'1.Salaries Rates Dates'!$B$46,
IF($C15="ANSPT",AB15*'1.Salaries Rates Dates'!$B$47)))))</f>
        <v>0</v>
      </c>
      <c r="AD15" s="28">
        <f t="shared" ref="AD15:AD24" si="1">AB15+AC15</f>
        <v>0</v>
      </c>
      <c r="AE15" s="252"/>
      <c r="AF15" s="25">
        <f>W15*(1+'1.Salaries Rates Dates'!$B$49)</f>
        <v>0</v>
      </c>
      <c r="AG15" s="47"/>
      <c r="AH15" s="47"/>
      <c r="AI15" s="47"/>
      <c r="AJ15" s="48" t="str">
        <f>IF(AG15&gt;0,('1.Salaries Rates Dates'!$D$33*AG15),(AH15*(ROUND(YEARFRAC(AG$10,AL$10),2)*'1.Salaries Rates Dates'!$F$33)&amp;" / "&amp;AI15*(ROUND(YEARFRAC(AG$10,AL$10),2)*'1.Salaries Rates Dates'!$E$33)))</f>
        <v>0 / 0</v>
      </c>
      <c r="AK15" s="51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Dates'!$B$49))))+
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Dates'!$B$49)))))</f>
        <v>0</v>
      </c>
      <c r="AL15" s="128">
        <f>IF($C15="FT",AK15*'1.Salaries Rates Dates'!$B$44,
IF($C15="PT",AK15*'1.Salaries Rates Dates'!$B$45,
IF($C15="Clinical",AK15*'1.Salaries Rates Dates'!$B$44,
IF($C15="ANSFT",AK15*'1.Salaries Rates Dates'!$B$46,
IF($C15="ANSPT",AK15*'1.Salaries Rates Dates'!$B$47)))))</f>
        <v>0</v>
      </c>
      <c r="AM15" s="28">
        <f t="shared" ref="AM15:AM24" si="2">AK15+AL15</f>
        <v>0</v>
      </c>
      <c r="AN15" s="252"/>
      <c r="AO15" s="25">
        <f>AF15*(1+'1.Salaries Rates Dates'!$B$49)</f>
        <v>0</v>
      </c>
      <c r="AP15" s="47"/>
      <c r="AQ15" s="47"/>
      <c r="AR15" s="47"/>
      <c r="AS15" s="48" t="str">
        <f>IF(AP15&gt;0,('1.Salaries Rates Dates'!$D$34*AP15),(AQ15*(ROUND(YEARFRAC(AP$10,AU$10),2)*'1.Salaries Rates Dates'!$F$34)&amp;" / "&amp;AR15*(ROUND(YEARFRAC(AP$10,AU$10),2)*'1.Salaries Rates Dates'!$E$34)))</f>
        <v>0 / 0</v>
      </c>
      <c r="AT15" s="51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Dates'!$B$49))))+
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Dates'!$B$49)))))</f>
        <v>0</v>
      </c>
      <c r="AU15" s="128">
        <f>IF($C15="FT",AT15*'1.Salaries Rates Dates'!$B$44,
IF($C15="PT",AT15*'1.Salaries Rates Dates'!$B$45,
IF($C15="Clinical",AT15*'1.Salaries Rates Dates'!$B$44,
IF($C15="ANSFT",AT15*'1.Salaries Rates Dates'!$B$46,
IF($C15="ANSPT",AT15*'1.Salaries Rates Dates'!$B$47)))))</f>
        <v>0</v>
      </c>
      <c r="AV15" s="28">
        <f t="shared" ref="AV15:AV24" si="3">AT15+AU15</f>
        <v>0</v>
      </c>
      <c r="AW15" s="252"/>
      <c r="AX15" s="25">
        <f>AO15*(1+'1.Salaries Rates Dates'!$B$49)</f>
        <v>0</v>
      </c>
      <c r="AY15" s="47"/>
      <c r="AZ15" s="47"/>
      <c r="BA15" s="47"/>
      <c r="BB15" s="48" t="str">
        <f>IF(AY15&gt;0,('1.Salaries Rates Dates'!$D$35*AY15),(AZ15*(ROUND(YEARFRAC(AY$10,BD$10),2)*'1.Salaries Rates Dates'!$F$35)&amp;" / "&amp;BA15*(ROUND(YEARFRAC(AY$10,BD$10),2)*'1.Salaries Rates Dates'!$E$35)))</f>
        <v>0 / 0</v>
      </c>
      <c r="BC15" s="51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Dates'!$B$49))))+
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Dates'!$B$49)))))</f>
        <v>0</v>
      </c>
      <c r="BD15" s="128">
        <f>IF($C15="FT",BC15*'1.Salaries Rates Dates'!$B$44,
IF($C15="PT",BC15*'1.Salaries Rates Dates'!$B$45,
IF($C15="Clinical",BC15*'1.Salaries Rates Dates'!$B$44,
IF($C15="ANSFT",BC15*'1.Salaries Rates Dates'!$B$46,
IF($C15="ANSPT",BC15*'1.Salaries Rates Dates'!$B$47)))))</f>
        <v>0</v>
      </c>
      <c r="BE15" s="28">
        <f t="shared" ref="BE15:BE24" si="4">BC15+BD15</f>
        <v>0</v>
      </c>
      <c r="BF15" s="252"/>
      <c r="BG15" s="25">
        <f>AX15*(1+'1.Salaries Rates Dates'!$B$49)</f>
        <v>0</v>
      </c>
      <c r="BH15" s="47"/>
      <c r="BI15" s="47"/>
      <c r="BJ15" s="47"/>
      <c r="BK15" s="48" t="str">
        <f>IF(BH15&gt;0,('1.Salaries Rates Dates'!$D$36*BH15),(BI15*(ROUND(YEARFRAC(BH$10,BM$10),2)*'1.Salaries Rates Dates'!$F$36)&amp;" / "&amp;BJ15*(ROUND(YEARFRAC(BH$10,BM$10),2)*'1.Salaries Rates Dates'!$E$36)))</f>
        <v>0 / 0</v>
      </c>
      <c r="BL15" s="51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Dates'!$B$49))))+
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Dates'!$B$49)))))</f>
        <v>0</v>
      </c>
      <c r="BM15" s="128">
        <f>IF($C15="FT",BL15*'1.Salaries Rates Dates'!$B$44,
IF($C15="PT",BL15*'1.Salaries Rates Dates'!$B$45,
IF($C15="Clinical",BL15*'1.Salaries Rates Dates'!$B$44,
IF($C15="ANSFT",BL15*'1.Salaries Rates Dates'!$B$46,
IF($C15="ANSPT",BL15*'1.Salaries Rates Dates'!$B$47)))))</f>
        <v>0</v>
      </c>
      <c r="BN15" s="28">
        <f t="shared" ref="BN15:BN24" si="5">BL15+BM15</f>
        <v>0</v>
      </c>
      <c r="BO15" s="14">
        <f>J15+S15+AB15+AK15+AT15+BC15+BL15</f>
        <v>0</v>
      </c>
      <c r="BP15" s="14">
        <f>K15+T15+AC15+AL15+AU15+BD15+BM15</f>
        <v>0</v>
      </c>
      <c r="BQ15" s="14">
        <f>L15+U15+AD15+AM15+AV15+BE15+BN15</f>
        <v>0</v>
      </c>
      <c r="BR15" s="82"/>
      <c r="BS15" s="55">
        <f>'1.Salaries Rates Dates'!$D$4</f>
        <v>0</v>
      </c>
      <c r="BT15" s="187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Dates'!$B$49)))))</f>
        <v>0</v>
      </c>
      <c r="BU15" s="187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Dates'!$B$49)))))</f>
        <v>0</v>
      </c>
      <c r="BV15" s="187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Dates'!$B$49)))))</f>
        <v>0</v>
      </c>
      <c r="BW15" s="187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Dates'!$B$49)))))</f>
        <v>0</v>
      </c>
      <c r="BX15" s="187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Dates'!$B$49)))))</f>
        <v>0</v>
      </c>
      <c r="BY15" s="187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Dates'!$B$49)))))</f>
        <v>0</v>
      </c>
      <c r="BZ15" s="187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Dates'!$B$49)))))</f>
        <v>0</v>
      </c>
      <c r="CA15" s="188">
        <f>SUM(BT15:BZ15)</f>
        <v>0</v>
      </c>
    </row>
    <row r="16" spans="1:79" hidden="1" x14ac:dyDescent="0.25">
      <c r="A16" s="15">
        <v>2</v>
      </c>
      <c r="B16" s="71">
        <f>'1.Salaries Rates Dates'!C5</f>
        <v>0</v>
      </c>
      <c r="C16" s="30" t="s">
        <v>31</v>
      </c>
      <c r="D16" s="226"/>
      <c r="E16" s="25">
        <f>'1.Salaries Rates Dates'!Z5</f>
        <v>0</v>
      </c>
      <c r="F16" s="47"/>
      <c r="G16" s="47"/>
      <c r="H16" s="47"/>
      <c r="I16" s="48" t="str">
        <f>IF(F16&gt;0,('1.Salaries Rates Dates'!$D$30*F16),(G16*(ROUND(YEARFRAC(F$10,K$10),2)*'1.Salaries Rates Dates'!$F$30)&amp;" / "&amp;H16*(ROUND(YEARFRAC(F$10,K$10),2)*'1.Salaries Rates Dates'!$E$30)))</f>
        <v>0 / 0</v>
      </c>
      <c r="J16" s="51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Dates'!$B$49)))))</f>
        <v>0</v>
      </c>
      <c r="K16" s="128">
        <f>IF($C16="FT",J16*'1.Salaries Rates Dates'!$B$44,
IF($C16="PT",J16*'1.Salaries Rates Dates'!$B$45,
IF($C16="Clinical",J16*'1.Salaries Rates Dates'!$B$44,
IF($C16="ANSFT",J16*'1.Salaries Rates Dates'!$B$46,
IF($C16="ANSPT",J16*'1.Salaries Rates Dates'!$B$47)))))</f>
        <v>0</v>
      </c>
      <c r="L16" s="28">
        <f t="shared" ref="L16:L23" si="6">J16+K16</f>
        <v>0</v>
      </c>
      <c r="M16" s="250"/>
      <c r="N16" s="25">
        <f>E16*(1+'1.Salaries Rates Dates'!B49)</f>
        <v>0</v>
      </c>
      <c r="O16" s="47"/>
      <c r="P16" s="47"/>
      <c r="Q16" s="47"/>
      <c r="R16" s="48" t="str">
        <f>IF(O16&gt;0,('1.Salaries Rates Dates'!$D$31*O16),(P16*(ROUND(YEARFRAC(O$10,T$10),2)*'1.Salaries Rates Dates'!$F$31)&amp;" / "&amp;Q16*(ROUND(YEARFRAC(O$10,T$10),2)*'1.Salaries Rates Dates'!$E$31)))</f>
        <v>0 / 0</v>
      </c>
      <c r="S16" s="51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Dates'!$B$49)))))</f>
        <v>0</v>
      </c>
      <c r="T16" s="128">
        <f>IF($C16="FT",S16*'1.Salaries Rates Dates'!$B$44,
IF($C16="PT",S16*'1.Salaries Rates Dates'!$B$45,
IF($C16="Clinical",S16*'1.Salaries Rates Dates'!$B$44,
IF($C16="ANSFT",S16*'1.Salaries Rates Dates'!$B$46,
IF($C16="ANSPT",S16*'1.Salaries Rates Dates'!$B$47)))))</f>
        <v>0</v>
      </c>
      <c r="U16" s="28">
        <f t="shared" si="0"/>
        <v>0</v>
      </c>
      <c r="V16" s="252"/>
      <c r="W16" s="25">
        <f>N16*(1+'1.Salaries Rates Dates'!B49)</f>
        <v>0</v>
      </c>
      <c r="X16" s="47"/>
      <c r="Y16" s="47"/>
      <c r="Z16" s="47"/>
      <c r="AA16" s="48" t="str">
        <f>IF(X16&gt;0,('1.Salaries Rates Dates'!$D$32*X16),(Y16*(ROUND(YEARFRAC(X$10,AC$10),2)*'1.Salaries Rates Dates'!$F$32)&amp;" / "&amp;Z16*(ROUND(YEARFRAC(X$10,AC$10),2)*'1.Salaries Rates Dates'!$E$32)))</f>
        <v>0 / 0</v>
      </c>
      <c r="AB16" s="51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Dates'!$B$49)))))</f>
        <v>0</v>
      </c>
      <c r="AC16" s="128">
        <f>IF($C16="FT",AB16*'1.Salaries Rates Dates'!$B$44,
IF($C16="PT",AB16*'1.Salaries Rates Dates'!$B$45,
IF($C16="Clinical",AB16*'1.Salaries Rates Dates'!$B$44,
IF($C16="ANSFT",AB16*'1.Salaries Rates Dates'!$B$46,
IF($C16="ANSPT",AB16*'1.Salaries Rates Dates'!$B$47)))))</f>
        <v>0</v>
      </c>
      <c r="AD16" s="28">
        <f t="shared" si="1"/>
        <v>0</v>
      </c>
      <c r="AE16" s="252"/>
      <c r="AF16" s="25">
        <f>W16*(1+'1.Salaries Rates Dates'!B49)</f>
        <v>0</v>
      </c>
      <c r="AG16" s="47"/>
      <c r="AH16" s="47"/>
      <c r="AI16" s="47"/>
      <c r="AJ16" s="48" t="str">
        <f>IF(AG16&gt;0,('1.Salaries Rates Dates'!$D$33*AG16),(AH16*(ROUND(YEARFRAC(AG$10,AL$10),2)*'1.Salaries Rates Dates'!$F$33)&amp;" / "&amp;AI16*(ROUND(YEARFRAC(AG$10,AL$10),2)*'1.Salaries Rates Dates'!$E$33)))</f>
        <v>0 / 0</v>
      </c>
      <c r="AK16" s="51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Dates'!$B$49)))))</f>
        <v>0</v>
      </c>
      <c r="AL16" s="128">
        <f>IF($C16="FT",AK16*'1.Salaries Rates Dates'!$B$44,
IF($C16="PT",AK16*'1.Salaries Rates Dates'!$B$45,
IF($C16="Clinical",AK16*'1.Salaries Rates Dates'!$B$44,
IF($C16="ANSFT",AK16*'1.Salaries Rates Dates'!$B$46,
IF($C16="ANSPT",AK16*'1.Salaries Rates Dates'!$B$47)))))</f>
        <v>0</v>
      </c>
      <c r="AM16" s="28">
        <f t="shared" si="2"/>
        <v>0</v>
      </c>
      <c r="AN16" s="252"/>
      <c r="AO16" s="25">
        <f>AF16*(1+'1.Salaries Rates Dates'!B49)</f>
        <v>0</v>
      </c>
      <c r="AP16" s="47"/>
      <c r="AQ16" s="47"/>
      <c r="AR16" s="47"/>
      <c r="AS16" s="48" t="str">
        <f>IF(AP16&gt;0,('1.Salaries Rates Dates'!$D$34*AP16),(AQ16*(ROUND(YEARFRAC(AP$10,AU$10),2)*'1.Salaries Rates Dates'!$F$34)&amp;" / "&amp;AR16*(ROUND(YEARFRAC(AP$10,AU$10),2)*'1.Salaries Rates Dates'!$E$34)))</f>
        <v>0 / 0</v>
      </c>
      <c r="AT16" s="51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Dates'!$B$49)))))</f>
        <v>0</v>
      </c>
      <c r="AU16" s="128">
        <f>IF($C16="FT",AT16*'1.Salaries Rates Dates'!$B$44,
IF($C16="PT",AT16*'1.Salaries Rates Dates'!$B$45,
IF($C16="Clinical",AT16*'1.Salaries Rates Dates'!$B$44,
IF($C16="ANSFT",AT16*'1.Salaries Rates Dates'!$B$46,
IF($C16="ANSPT",AT16*'1.Salaries Rates Dates'!$B$47)))))</f>
        <v>0</v>
      </c>
      <c r="AV16" s="28">
        <f t="shared" si="3"/>
        <v>0</v>
      </c>
      <c r="AW16" s="252"/>
      <c r="AX16" s="25">
        <f>AO16*(1+'1.Salaries Rates Dates'!K52)</f>
        <v>0</v>
      </c>
      <c r="AY16" s="47"/>
      <c r="AZ16" s="47"/>
      <c r="BA16" s="47"/>
      <c r="BB16" s="48" t="str">
        <f>IF(AY16&gt;0,('1.Salaries Rates Dates'!$D$35*AY16),(AZ16*(ROUND(YEARFRAC(AY$10,BD$10),2)*'1.Salaries Rates Dates'!$F$35)&amp;" / "&amp;BA16*(ROUND(YEARFRAC(AY$10,BD$10),2)*'1.Salaries Rates Dates'!$E$35)))</f>
        <v>0 / 0</v>
      </c>
      <c r="BC16" s="51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Dates'!$B$49)))))</f>
        <v>0</v>
      </c>
      <c r="BD16" s="128">
        <f>IF($C16="FT",BC16*'1.Salaries Rates Dates'!$B$44,
IF($C16="PT",BC16*'1.Salaries Rates Dates'!$B$45,
IF($C16="Clinical",BC16*'1.Salaries Rates Dates'!$B$44,
IF($C16="ANSFT",BC16*'1.Salaries Rates Dates'!$B$46,
IF($C16="ANSPT",BC16*'1.Salaries Rates Dates'!$B$47)))))</f>
        <v>0</v>
      </c>
      <c r="BE16" s="28">
        <f t="shared" si="4"/>
        <v>0</v>
      </c>
      <c r="BF16" s="252"/>
      <c r="BG16" s="25">
        <f>AX16*(1+'1.Salaries Rates Dates'!T52)</f>
        <v>0</v>
      </c>
      <c r="BH16" s="47"/>
      <c r="BI16" s="47"/>
      <c r="BJ16" s="47"/>
      <c r="BK16" s="48" t="str">
        <f>IF(BH16&gt;0,('1.Salaries Rates Dates'!$D$36*BH16),(BI16*(ROUND(YEARFRAC(BH$10,BM$10),2)*'1.Salaries Rates Dates'!$F$36)&amp;" / "&amp;BJ16*(ROUND(YEARFRAC(BH$10,BM$10),2)*'1.Salaries Rates Dates'!$E$36)))</f>
        <v>0 / 0</v>
      </c>
      <c r="BL16" s="51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Dates'!$B$49)))))</f>
        <v>0</v>
      </c>
      <c r="BM16" s="128">
        <f>IF($C16="FT",BL16*'1.Salaries Rates Dates'!$B$44,
IF($C16="PT",BL16*'1.Salaries Rates Dates'!$B$45,
IF($C16="Clinical",BL16*'1.Salaries Rates Dates'!$B$44,
IF($C16="ANSFT",BL16*'1.Salaries Rates Dates'!$B$46,
IF($C16="ANSPT",BL16*'1.Salaries Rates Dates'!$B$47)))))</f>
        <v>0</v>
      </c>
      <c r="BN16" s="28">
        <f t="shared" si="5"/>
        <v>0</v>
      </c>
      <c r="BO16" s="14">
        <f t="shared" ref="BO16:BO23" si="7">J16+S16+AB16+AK16+AT16+BC16+BL16</f>
        <v>0</v>
      </c>
      <c r="BP16" s="14">
        <f t="shared" ref="BP16:BP24" si="8">K16+T16+AC16+AL16+AU16+BD16+BM16</f>
        <v>0</v>
      </c>
      <c r="BQ16" s="14">
        <f t="shared" ref="BQ16:BQ24" si="9">L16+U16+AD16+AM16+AV16+BE16+BN16</f>
        <v>0</v>
      </c>
      <c r="BR16" s="82"/>
      <c r="BS16" s="55">
        <f>'1.Salaries Rates Dates'!$D$5</f>
        <v>0</v>
      </c>
      <c r="BT16" s="187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Dates'!$B$49)))))</f>
        <v>0</v>
      </c>
      <c r="BU16" s="187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Dates'!$B$49)))))</f>
        <v>0</v>
      </c>
      <c r="BV16" s="187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Dates'!$B$49)))))</f>
        <v>0</v>
      </c>
      <c r="BW16" s="187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Dates'!$B$49)))))</f>
        <v>0</v>
      </c>
      <c r="BX16" s="187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Dates'!$B$49)))))</f>
        <v>0</v>
      </c>
      <c r="BY16" s="187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Dates'!$B$49)))))</f>
        <v>0</v>
      </c>
      <c r="BZ16" s="187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Dates'!$B$49)))))</f>
        <v>0</v>
      </c>
      <c r="CA16" s="188">
        <f t="shared" ref="CA16:CA24" si="10">SUM(BT16:BZ16)</f>
        <v>0</v>
      </c>
    </row>
    <row r="17" spans="1:79" hidden="1" x14ac:dyDescent="0.25">
      <c r="A17" s="15">
        <v>3</v>
      </c>
      <c r="B17" s="71">
        <f>'1.Salaries Rates Dates'!C6</f>
        <v>0</v>
      </c>
      <c r="C17" s="30" t="s">
        <v>31</v>
      </c>
      <c r="D17" s="226"/>
      <c r="E17" s="25">
        <f>'1.Salaries Rates Dates'!Z6</f>
        <v>0</v>
      </c>
      <c r="F17" s="47"/>
      <c r="G17" s="47"/>
      <c r="H17" s="47"/>
      <c r="I17" s="48" t="str">
        <f>IF(F17&gt;0,('1.Salaries Rates Dates'!$D$30*F17),(G17*(ROUND(YEARFRAC(F$10,K$10),2)*'1.Salaries Rates Dates'!$F$30)&amp;" / "&amp;H17*(ROUND(YEARFRAC(F$10,K$10),2)*'1.Salaries Rates Dates'!$E$30)))</f>
        <v>0 / 0</v>
      </c>
      <c r="J17" s="51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Dates'!$B$49)))))</f>
        <v>0</v>
      </c>
      <c r="K17" s="128">
        <f>IF($C17="FT",J17*'1.Salaries Rates Dates'!$B$44,
IF($C17="PT",J17*'1.Salaries Rates Dates'!$B$45,
IF($C17="Clinical",J17*'1.Salaries Rates Dates'!$B$44,
IF($C17="ANSFT",J17*'1.Salaries Rates Dates'!$B$46,
IF($C17="ANSPT",J17*'1.Salaries Rates Dates'!$B$47)))))</f>
        <v>0</v>
      </c>
      <c r="L17" s="28">
        <f t="shared" si="6"/>
        <v>0</v>
      </c>
      <c r="M17" s="250"/>
      <c r="N17" s="25">
        <f>E17*(1+'1.Salaries Rates Dates'!B49)</f>
        <v>0</v>
      </c>
      <c r="O17" s="47"/>
      <c r="P17" s="47"/>
      <c r="Q17" s="47"/>
      <c r="R17" s="48" t="str">
        <f>IF(O17&gt;0,('1.Salaries Rates Dates'!$D$31*O17),(P17*(ROUND(YEARFRAC(O$10,T$10),2)*'1.Salaries Rates Dates'!$F$31)&amp;" / "&amp;Q17*(ROUND(YEARFRAC(O$10,T$10),2)*'1.Salaries Rates Dates'!$E$31)))</f>
        <v>0 / 0</v>
      </c>
      <c r="S17" s="51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Dates'!$B$49)))))</f>
        <v>0</v>
      </c>
      <c r="T17" s="128">
        <f>IF($C17="FT",S17*'1.Salaries Rates Dates'!$B$44,
IF($C17="PT",S17*'1.Salaries Rates Dates'!$B$45,
IF($C17="Clinical",S17*'1.Salaries Rates Dates'!$B$44,
IF($C17="ANSFT",S17*'1.Salaries Rates Dates'!$B$46,
IF($C17="ANSPT",S17*'1.Salaries Rates Dates'!$B$47)))))</f>
        <v>0</v>
      </c>
      <c r="U17" s="28">
        <f t="shared" si="0"/>
        <v>0</v>
      </c>
      <c r="V17" s="252"/>
      <c r="W17" s="25">
        <f>N17*(1+'1.Salaries Rates Dates'!B49)</f>
        <v>0</v>
      </c>
      <c r="X17" s="47"/>
      <c r="Y17" s="47"/>
      <c r="Z17" s="47"/>
      <c r="AA17" s="48" t="str">
        <f>IF(X17&gt;0,('1.Salaries Rates Dates'!$D$32*X17),(Y17*(ROUND(YEARFRAC(X$10,AC$10),2)*'1.Salaries Rates Dates'!$F$32)&amp;" / "&amp;Z17*(ROUND(YEARFRAC(X$10,AC$10),2)*'1.Salaries Rates Dates'!$E$32)))</f>
        <v>0 / 0</v>
      </c>
      <c r="AB17" s="51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Dates'!$B$49)))))</f>
        <v>0</v>
      </c>
      <c r="AC17" s="128">
        <f>IF($C17="FT",AB17*'1.Salaries Rates Dates'!$B$44,
IF($C17="PT",AB17*'1.Salaries Rates Dates'!$B$45,
IF($C17="Clinical",AB17*'1.Salaries Rates Dates'!$B$44,
IF($C17="ANSFT",AB17*'1.Salaries Rates Dates'!$B$46,
IF($C17="ANSPT",AB17*'1.Salaries Rates Dates'!$B$47)))))</f>
        <v>0</v>
      </c>
      <c r="AD17" s="28">
        <f t="shared" si="1"/>
        <v>0</v>
      </c>
      <c r="AE17" s="252"/>
      <c r="AF17" s="25">
        <f>W17*(1+'1.Salaries Rates Dates'!B49)</f>
        <v>0</v>
      </c>
      <c r="AG17" s="47"/>
      <c r="AH17" s="47"/>
      <c r="AI17" s="47"/>
      <c r="AJ17" s="48" t="str">
        <f>IF(AG17&gt;0,('1.Salaries Rates Dates'!$D$33*AG17),(AH17*(ROUND(YEARFRAC(AG$10,AL$10),2)*'1.Salaries Rates Dates'!$F$33)&amp;" / "&amp;AI17*(ROUND(YEARFRAC(AG$10,AL$10),2)*'1.Salaries Rates Dates'!$E$33)))</f>
        <v>0 / 0</v>
      </c>
      <c r="AK17" s="51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Dates'!$B$49)))))</f>
        <v>0</v>
      </c>
      <c r="AL17" s="128">
        <f>IF($C17="FT",AK17*'1.Salaries Rates Dates'!$B$44,
IF($C17="PT",AK17*'1.Salaries Rates Dates'!$B$45,
IF($C17="Clinical",AK17*'1.Salaries Rates Dates'!$B$44,
IF($C17="ANSFT",AK17*'1.Salaries Rates Dates'!$B$46,
IF($C17="ANSPT",AK17*'1.Salaries Rates Dates'!$B$47)))))</f>
        <v>0</v>
      </c>
      <c r="AM17" s="28">
        <f t="shared" si="2"/>
        <v>0</v>
      </c>
      <c r="AN17" s="252"/>
      <c r="AO17" s="25">
        <f>AF17*(1+'1.Salaries Rates Dates'!B49)</f>
        <v>0</v>
      </c>
      <c r="AP17" s="47"/>
      <c r="AQ17" s="47"/>
      <c r="AR17" s="47"/>
      <c r="AS17" s="48" t="str">
        <f>IF(AP17&gt;0,('1.Salaries Rates Dates'!$D$34*AP17),(AQ17*(ROUND(YEARFRAC(AP$10,AU$10),2)*'1.Salaries Rates Dates'!$F$34)&amp;" / "&amp;AR17*(ROUND(YEARFRAC(AP$10,AU$10),2)*'1.Salaries Rates Dates'!$E$34)))</f>
        <v>0 / 0</v>
      </c>
      <c r="AT17" s="51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Dates'!$B$49)))))</f>
        <v>0</v>
      </c>
      <c r="AU17" s="128">
        <f>IF($C17="FT",AT17*'1.Salaries Rates Dates'!$B$44,
IF($C17="PT",AT17*'1.Salaries Rates Dates'!$B$45,
IF($C17="Clinical",AT17*'1.Salaries Rates Dates'!$B$44,
IF($C17="ANSFT",AT17*'1.Salaries Rates Dates'!$B$46,
IF($C17="ANSPT",AT17*'1.Salaries Rates Dates'!$B$47)))))</f>
        <v>0</v>
      </c>
      <c r="AV17" s="28">
        <f t="shared" si="3"/>
        <v>0</v>
      </c>
      <c r="AW17" s="252"/>
      <c r="AX17" s="25">
        <f>AO17*(1+'1.Salaries Rates Dates'!K52)</f>
        <v>0</v>
      </c>
      <c r="AY17" s="47"/>
      <c r="AZ17" s="47"/>
      <c r="BA17" s="47"/>
      <c r="BB17" s="48" t="str">
        <f>IF(AY17&gt;0,('1.Salaries Rates Dates'!$D$35*AY17),(AZ17*(ROUND(YEARFRAC(AY$10,BD$10),2)*'1.Salaries Rates Dates'!$F$35)&amp;" / "&amp;BA17*(ROUND(YEARFRAC(AY$10,BD$10),2)*'1.Salaries Rates Dates'!$E$35)))</f>
        <v>0 / 0</v>
      </c>
      <c r="BC17" s="51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Dates'!$B$49)))))</f>
        <v>0</v>
      </c>
      <c r="BD17" s="128">
        <f>IF($C17="FT",BC17*'1.Salaries Rates Dates'!$B$44,
IF($C17="PT",BC17*'1.Salaries Rates Dates'!$B$45,
IF($C17="Clinical",BC17*'1.Salaries Rates Dates'!$B$44,
IF($C17="ANSFT",BC17*'1.Salaries Rates Dates'!$B$46,
IF($C17="ANSPT",BC17*'1.Salaries Rates Dates'!$B$47)))))</f>
        <v>0</v>
      </c>
      <c r="BE17" s="28">
        <f t="shared" si="4"/>
        <v>0</v>
      </c>
      <c r="BF17" s="252"/>
      <c r="BG17" s="25">
        <f>AX17*(1+'1.Salaries Rates Dates'!T52)</f>
        <v>0</v>
      </c>
      <c r="BH17" s="47"/>
      <c r="BI17" s="47"/>
      <c r="BJ17" s="47"/>
      <c r="BK17" s="48" t="str">
        <f>IF(BH17&gt;0,('1.Salaries Rates Dates'!$D$36*BH17),(BI17*(ROUND(YEARFRAC(BH$10,BM$10),2)*'1.Salaries Rates Dates'!$F$36)&amp;" / "&amp;BJ17*(ROUND(YEARFRAC(BH$10,BM$10),2)*'1.Salaries Rates Dates'!$E$36)))</f>
        <v>0 / 0</v>
      </c>
      <c r="BL17" s="51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Dates'!$B$49)))))</f>
        <v>0</v>
      </c>
      <c r="BM17" s="128">
        <f>IF($C17="FT",BL17*'1.Salaries Rates Dates'!$B$44,
IF($C17="PT",BL17*'1.Salaries Rates Dates'!$B$45,
IF($C17="Clinical",BL17*'1.Salaries Rates Dates'!$B$44,
IF($C17="ANSFT",BL17*'1.Salaries Rates Dates'!$B$46,
IF($C17="ANSPT",BL17*'1.Salaries Rates Dates'!$B$47)))))</f>
        <v>0</v>
      </c>
      <c r="BN17" s="28">
        <f t="shared" si="5"/>
        <v>0</v>
      </c>
      <c r="BO17" s="14">
        <f t="shared" si="7"/>
        <v>0</v>
      </c>
      <c r="BP17" s="14">
        <f t="shared" si="8"/>
        <v>0</v>
      </c>
      <c r="BQ17" s="14">
        <f t="shared" si="9"/>
        <v>0</v>
      </c>
      <c r="BR17" s="82"/>
      <c r="BS17" s="55">
        <f>'1.Salaries Rates Dates'!$D$6</f>
        <v>0</v>
      </c>
      <c r="BT17" s="187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Dates'!$B$49)))))</f>
        <v>0</v>
      </c>
      <c r="BU17" s="187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Dates'!$B$49)))))</f>
        <v>0</v>
      </c>
      <c r="BV17" s="187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Dates'!$B$49)))))</f>
        <v>0</v>
      </c>
      <c r="BW17" s="187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Dates'!$B$49)))))</f>
        <v>0</v>
      </c>
      <c r="BX17" s="187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Dates'!$B$49)))))</f>
        <v>0</v>
      </c>
      <c r="BY17" s="187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Dates'!$B$49)))))</f>
        <v>0</v>
      </c>
      <c r="BZ17" s="187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Dates'!$B$49)))))</f>
        <v>0</v>
      </c>
      <c r="CA17" s="188">
        <f t="shared" si="10"/>
        <v>0</v>
      </c>
    </row>
    <row r="18" spans="1:79" hidden="1" x14ac:dyDescent="0.25">
      <c r="A18" s="15">
        <v>4</v>
      </c>
      <c r="B18" s="71">
        <f>'1.Salaries Rates Dates'!C7</f>
        <v>0</v>
      </c>
      <c r="C18" s="30" t="s">
        <v>31</v>
      </c>
      <c r="D18" s="226"/>
      <c r="E18" s="25">
        <f>'1.Salaries Rates Dates'!Z7</f>
        <v>0</v>
      </c>
      <c r="F18" s="47"/>
      <c r="G18" s="47"/>
      <c r="H18" s="47"/>
      <c r="I18" s="48" t="str">
        <f>IF(F18&gt;0,('1.Salaries Rates Dates'!$D$30*F18),(G18*(ROUND(YEARFRAC(F$10,K$10),2)*'1.Salaries Rates Dates'!$F$30)&amp;" / "&amp;H18*(ROUND(YEARFRAC(F$10,K$10),2)*'1.Salaries Rates Dates'!$E$30)))</f>
        <v>0 / 0</v>
      </c>
      <c r="J18" s="51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Dates'!$B$49)))))</f>
        <v>0</v>
      </c>
      <c r="K18" s="128">
        <f>IF($C18="FT",J18*'1.Salaries Rates Dates'!$B$44,
IF($C18="PT",J18*'1.Salaries Rates Dates'!$B$45,
IF($C18="Clinical",J18*'1.Salaries Rates Dates'!$B$44,
IF($C18="ANSFT",J18*'1.Salaries Rates Dates'!$B$46,
IF($C18="ANSPT",J18*'1.Salaries Rates Dates'!$B$47)))))</f>
        <v>0</v>
      </c>
      <c r="L18" s="28">
        <f t="shared" si="6"/>
        <v>0</v>
      </c>
      <c r="M18" s="250"/>
      <c r="N18" s="25">
        <f>E18*(1+'1.Salaries Rates Dates'!B49)</f>
        <v>0</v>
      </c>
      <c r="O18" s="47"/>
      <c r="P18" s="47"/>
      <c r="Q18" s="47"/>
      <c r="R18" s="48" t="str">
        <f>IF(O18&gt;0,('1.Salaries Rates Dates'!$D$31*O18),(P18*(ROUND(YEARFRAC(O$10,T$10),2)*'1.Salaries Rates Dates'!$F$31)&amp;" / "&amp;Q18*(ROUND(YEARFRAC(O$10,T$10),2)*'1.Salaries Rates Dates'!$E$31)))</f>
        <v>0 / 0</v>
      </c>
      <c r="S18" s="51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Dates'!$B$49)))))</f>
        <v>0</v>
      </c>
      <c r="T18" s="128">
        <f>IF($C18="FT",S18*'1.Salaries Rates Dates'!$B$44,
IF($C18="PT",S18*'1.Salaries Rates Dates'!$B$45,
IF($C18="Clinical",S18*'1.Salaries Rates Dates'!$B$44,
IF($C18="ANSFT",S18*'1.Salaries Rates Dates'!$B$46,
IF($C18="ANSPT",S18*'1.Salaries Rates Dates'!$B$47)))))</f>
        <v>0</v>
      </c>
      <c r="U18" s="28">
        <f t="shared" si="0"/>
        <v>0</v>
      </c>
      <c r="V18" s="252"/>
      <c r="W18" s="25">
        <f>N18*(1+'1.Salaries Rates Dates'!B49)</f>
        <v>0</v>
      </c>
      <c r="X18" s="47"/>
      <c r="Y18" s="47"/>
      <c r="Z18" s="47"/>
      <c r="AA18" s="48" t="str">
        <f>IF(X18&gt;0,('1.Salaries Rates Dates'!$D$32*X18),(Y18*(ROUND(YEARFRAC(X$10,AC$10),2)*'1.Salaries Rates Dates'!$F$32)&amp;" / "&amp;Z18*(ROUND(YEARFRAC(X$10,AC$10),2)*'1.Salaries Rates Dates'!$E$32)))</f>
        <v>0 / 0</v>
      </c>
      <c r="AB18" s="51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Dates'!$B$49)))))</f>
        <v>0</v>
      </c>
      <c r="AC18" s="128">
        <f>IF($C18="FT",AB18*'1.Salaries Rates Dates'!$B$44,
IF($C18="PT",AB18*'1.Salaries Rates Dates'!$B$45,
IF($C18="Clinical",AB18*'1.Salaries Rates Dates'!$B$44,
IF($C18="ANSFT",AB18*'1.Salaries Rates Dates'!$B$46,
IF($C18="ANSPT",AB18*'1.Salaries Rates Dates'!$B$47)))))</f>
        <v>0</v>
      </c>
      <c r="AD18" s="28">
        <f t="shared" si="1"/>
        <v>0</v>
      </c>
      <c r="AE18" s="252"/>
      <c r="AF18" s="25">
        <f>W18*(1+'1.Salaries Rates Dates'!B49)</f>
        <v>0</v>
      </c>
      <c r="AG18" s="47"/>
      <c r="AH18" s="47"/>
      <c r="AI18" s="47"/>
      <c r="AJ18" s="48" t="str">
        <f>IF(AG18&gt;0,('1.Salaries Rates Dates'!$D$33*AG18),(AH18*(ROUND(YEARFRAC(AG$10,AL$10),2)*'1.Salaries Rates Dates'!$F$33)&amp;" / "&amp;AI18*(ROUND(YEARFRAC(AG$10,AL$10),2)*'1.Salaries Rates Dates'!$E$33)))</f>
        <v>0 / 0</v>
      </c>
      <c r="AK18" s="51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Dates'!$B$49)))))</f>
        <v>0</v>
      </c>
      <c r="AL18" s="128">
        <f>IF($C18="FT",AK18*'1.Salaries Rates Dates'!$B$44,
IF($C18="PT",AK18*'1.Salaries Rates Dates'!$B$45,
IF($C18="Clinical",AK18*'1.Salaries Rates Dates'!$B$44,
IF($C18="ANSFT",AK18*'1.Salaries Rates Dates'!$B$46,
IF($C18="ANSPT",AK18*'1.Salaries Rates Dates'!$B$47)))))</f>
        <v>0</v>
      </c>
      <c r="AM18" s="28">
        <f t="shared" si="2"/>
        <v>0</v>
      </c>
      <c r="AN18" s="252"/>
      <c r="AO18" s="25">
        <f>AF18*(1+'1.Salaries Rates Dates'!B49)</f>
        <v>0</v>
      </c>
      <c r="AP18" s="47"/>
      <c r="AQ18" s="47"/>
      <c r="AR18" s="47"/>
      <c r="AS18" s="48" t="str">
        <f>IF(AP18&gt;0,('1.Salaries Rates Dates'!$D$34*AP18),(AQ18*(ROUND(YEARFRAC(AP$10,AU$10),2)*'1.Salaries Rates Dates'!$F$34)&amp;" / "&amp;AR18*(ROUND(YEARFRAC(AP$10,AU$10),2)*'1.Salaries Rates Dates'!$E$34)))</f>
        <v>0 / 0</v>
      </c>
      <c r="AT18" s="51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Dates'!$B$49)))))</f>
        <v>0</v>
      </c>
      <c r="AU18" s="128">
        <f>IF($C18="FT",AT18*'1.Salaries Rates Dates'!$B$44,
IF($C18="PT",AT18*'1.Salaries Rates Dates'!$B$45,
IF($C18="Clinical",AT18*'1.Salaries Rates Dates'!$B$44,
IF($C18="ANSFT",AT18*'1.Salaries Rates Dates'!$B$46,
IF($C18="ANSPT",AT18*'1.Salaries Rates Dates'!$B$47)))))</f>
        <v>0</v>
      </c>
      <c r="AV18" s="28">
        <f t="shared" si="3"/>
        <v>0</v>
      </c>
      <c r="AW18" s="252"/>
      <c r="AX18" s="25">
        <f>AO18*(1+'1.Salaries Rates Dates'!K52)</f>
        <v>0</v>
      </c>
      <c r="AY18" s="47"/>
      <c r="AZ18" s="47"/>
      <c r="BA18" s="47"/>
      <c r="BB18" s="48" t="str">
        <f>IF(AY18&gt;0,('1.Salaries Rates Dates'!$D$35*AY18),(AZ18*(ROUND(YEARFRAC(AY$10,BD$10),2)*'1.Salaries Rates Dates'!$F$35)&amp;" / "&amp;BA18*(ROUND(YEARFRAC(AY$10,BD$10),2)*'1.Salaries Rates Dates'!$E$35)))</f>
        <v>0 / 0</v>
      </c>
      <c r="BC18" s="51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Dates'!$B$49)))))</f>
        <v>0</v>
      </c>
      <c r="BD18" s="128">
        <f>IF($C18="FT",BC18*'1.Salaries Rates Dates'!$B$44,
IF($C18="PT",BC18*'1.Salaries Rates Dates'!$B$45,
IF($C18="Clinical",BC18*'1.Salaries Rates Dates'!$B$44,
IF($C18="ANSFT",BC18*'1.Salaries Rates Dates'!$B$46,
IF($C18="ANSPT",BC18*'1.Salaries Rates Dates'!$B$47)))))</f>
        <v>0</v>
      </c>
      <c r="BE18" s="28">
        <f t="shared" si="4"/>
        <v>0</v>
      </c>
      <c r="BF18" s="252"/>
      <c r="BG18" s="25">
        <f>AX18*(1+'1.Salaries Rates Dates'!T52)</f>
        <v>0</v>
      </c>
      <c r="BH18" s="47"/>
      <c r="BI18" s="47"/>
      <c r="BJ18" s="47"/>
      <c r="BK18" s="48" t="str">
        <f>IF(BH18&gt;0,('1.Salaries Rates Dates'!$D$36*BH18),(BI18*(ROUND(YEARFRAC(BH$10,BM$10),2)*'1.Salaries Rates Dates'!$F$36)&amp;" / "&amp;BJ18*(ROUND(YEARFRAC(BH$10,BM$10),2)*'1.Salaries Rates Dates'!$E$36)))</f>
        <v>0 / 0</v>
      </c>
      <c r="BL18" s="51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Dates'!$B$49)))))</f>
        <v>0</v>
      </c>
      <c r="BM18" s="128">
        <f>IF($C18="FT",BL18*'1.Salaries Rates Dates'!$B$44,
IF($C18="PT",BL18*'1.Salaries Rates Dates'!$B$45,
IF($C18="Clinical",BL18*'1.Salaries Rates Dates'!$B$44,
IF($C18="ANSFT",BL18*'1.Salaries Rates Dates'!$B$46,
IF($C18="ANSPT",BL18*'1.Salaries Rates Dates'!$B$47)))))</f>
        <v>0</v>
      </c>
      <c r="BN18" s="28">
        <f t="shared" si="5"/>
        <v>0</v>
      </c>
      <c r="BO18" s="14">
        <f t="shared" si="7"/>
        <v>0</v>
      </c>
      <c r="BP18" s="14">
        <f t="shared" si="8"/>
        <v>0</v>
      </c>
      <c r="BQ18" s="14">
        <f t="shared" si="9"/>
        <v>0</v>
      </c>
      <c r="BR18" s="82"/>
      <c r="BS18" s="55">
        <f>'1.Salaries Rates Dates'!$D$7</f>
        <v>0</v>
      </c>
      <c r="BT18" s="187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Dates'!$B$49)))))</f>
        <v>0</v>
      </c>
      <c r="BU18" s="187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Dates'!$B$49)))))</f>
        <v>0</v>
      </c>
      <c r="BV18" s="187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Dates'!$B$49)))))</f>
        <v>0</v>
      </c>
      <c r="BW18" s="187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Dates'!$B$49)))))</f>
        <v>0</v>
      </c>
      <c r="BX18" s="187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Dates'!$B$49)))))</f>
        <v>0</v>
      </c>
      <c r="BY18" s="187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Dates'!$B$49)))))</f>
        <v>0</v>
      </c>
      <c r="BZ18" s="187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Dates'!$B$49)))))</f>
        <v>0</v>
      </c>
      <c r="CA18" s="188">
        <f t="shared" si="10"/>
        <v>0</v>
      </c>
    </row>
    <row r="19" spans="1:79" hidden="1" x14ac:dyDescent="0.25">
      <c r="A19" s="15">
        <v>5</v>
      </c>
      <c r="B19" s="71">
        <f>'1.Salaries Rates Dates'!C8</f>
        <v>0</v>
      </c>
      <c r="C19" s="30" t="s">
        <v>31</v>
      </c>
      <c r="D19" s="226"/>
      <c r="E19" s="25">
        <f>'1.Salaries Rates Dates'!Z8</f>
        <v>0</v>
      </c>
      <c r="F19" s="47"/>
      <c r="G19" s="47"/>
      <c r="H19" s="47"/>
      <c r="I19" s="48" t="str">
        <f>IF(F19&gt;0,('1.Salaries Rates Dates'!$D$30*F19),(G19*(ROUND(YEARFRAC(F$10,K$10),2)*'1.Salaries Rates Dates'!$F$30)&amp;" / "&amp;H19*(ROUND(YEARFRAC(F$10,K$10),2)*'1.Salaries Rates Dates'!$E$30)))</f>
        <v>0 / 0</v>
      </c>
      <c r="J19" s="51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Dates'!$B$49)))))</f>
        <v>0</v>
      </c>
      <c r="K19" s="128">
        <f>IF($C19="FT",J19*'1.Salaries Rates Dates'!$B$44,
IF($C19="PT",J19*'1.Salaries Rates Dates'!$B$45,
IF($C19="Clinical",J19*'1.Salaries Rates Dates'!$B$44,
IF($C19="ANSFT",J19*'1.Salaries Rates Dates'!$B$46,
IF($C19="ANSPT",J19*'1.Salaries Rates Dates'!$B$47)))))</f>
        <v>0</v>
      </c>
      <c r="L19" s="28">
        <f t="shared" si="6"/>
        <v>0</v>
      </c>
      <c r="M19" s="250"/>
      <c r="N19" s="25">
        <f>E19*(1+'1.Salaries Rates Dates'!B49)</f>
        <v>0</v>
      </c>
      <c r="O19" s="47"/>
      <c r="P19" s="47"/>
      <c r="Q19" s="47"/>
      <c r="R19" s="48" t="str">
        <f>IF(O19&gt;0,('1.Salaries Rates Dates'!$D$31*O19),(P19*(ROUND(YEARFRAC(O$10,T$10),2)*'1.Salaries Rates Dates'!$F$31)&amp;" / "&amp;Q19*(ROUND(YEARFRAC(O$10,T$10),2)*'1.Salaries Rates Dates'!$E$31)))</f>
        <v>0 / 0</v>
      </c>
      <c r="S19" s="51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Dates'!$B$49)))))</f>
        <v>0</v>
      </c>
      <c r="T19" s="128">
        <f>IF($C19="FT",S19*'1.Salaries Rates Dates'!$B$44,
IF($C19="PT",S19*'1.Salaries Rates Dates'!$B$45,
IF($C19="Clinical",S19*'1.Salaries Rates Dates'!$B$44,
IF($C19="ANSFT",S19*'1.Salaries Rates Dates'!$B$46,
IF($C19="ANSPT",S19*'1.Salaries Rates Dates'!$B$47)))))</f>
        <v>0</v>
      </c>
      <c r="U19" s="28">
        <f t="shared" si="0"/>
        <v>0</v>
      </c>
      <c r="V19" s="252"/>
      <c r="W19" s="25">
        <f>N19*(1+'1.Salaries Rates Dates'!B49)</f>
        <v>0</v>
      </c>
      <c r="X19" s="47"/>
      <c r="Y19" s="47"/>
      <c r="Z19" s="47"/>
      <c r="AA19" s="48" t="str">
        <f>IF(X19&gt;0,('1.Salaries Rates Dates'!$D$32*X19),(Y19*(ROUND(YEARFRAC(X$10,AC$10),2)*'1.Salaries Rates Dates'!$F$32)&amp;" / "&amp;Z19*(ROUND(YEARFRAC(X$10,AC$10),2)*'1.Salaries Rates Dates'!$E$32)))</f>
        <v>0 / 0</v>
      </c>
      <c r="AB19" s="51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Dates'!$B$49)))))</f>
        <v>0</v>
      </c>
      <c r="AC19" s="128">
        <f>IF($C19="FT",AB19*'1.Salaries Rates Dates'!$B$44,
IF($C19="PT",AB19*'1.Salaries Rates Dates'!$B$45,
IF($C19="Clinical",AB19*'1.Salaries Rates Dates'!$B$44,
IF($C19="ANSFT",AB19*'1.Salaries Rates Dates'!$B$46,
IF($C19="ANSPT",AB19*'1.Salaries Rates Dates'!$B$47)))))</f>
        <v>0</v>
      </c>
      <c r="AD19" s="28">
        <f t="shared" si="1"/>
        <v>0</v>
      </c>
      <c r="AE19" s="252"/>
      <c r="AF19" s="25">
        <f>W19*(1+'1.Salaries Rates Dates'!B49)</f>
        <v>0</v>
      </c>
      <c r="AG19" s="47"/>
      <c r="AH19" s="47"/>
      <c r="AI19" s="47"/>
      <c r="AJ19" s="48" t="str">
        <f>IF(AG19&gt;0,('1.Salaries Rates Dates'!$D$33*AG19),(AH19*(ROUND(YEARFRAC(AG$10,AL$10),2)*'1.Salaries Rates Dates'!$F$33)&amp;" / "&amp;AI19*(ROUND(YEARFRAC(AG$10,AL$10),2)*'1.Salaries Rates Dates'!$E$33)))</f>
        <v>0 / 0</v>
      </c>
      <c r="AK19" s="51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Dates'!$B$49)))))</f>
        <v>0</v>
      </c>
      <c r="AL19" s="128">
        <f>IF($C19="FT",AK19*'1.Salaries Rates Dates'!$B$44,
IF($C19="PT",AK19*'1.Salaries Rates Dates'!$B$45,
IF($C19="Clinical",AK19*'1.Salaries Rates Dates'!$B$44,
IF($C19="ANSFT",AK19*'1.Salaries Rates Dates'!$B$46,
IF($C19="ANSPT",AK19*'1.Salaries Rates Dates'!$B$47)))))</f>
        <v>0</v>
      </c>
      <c r="AM19" s="28">
        <f t="shared" si="2"/>
        <v>0</v>
      </c>
      <c r="AN19" s="252"/>
      <c r="AO19" s="25">
        <f>AF19*(1+'1.Salaries Rates Dates'!B49)</f>
        <v>0</v>
      </c>
      <c r="AP19" s="47"/>
      <c r="AQ19" s="47"/>
      <c r="AR19" s="47"/>
      <c r="AS19" s="48" t="str">
        <f>IF(AP19&gt;0,('1.Salaries Rates Dates'!$D$34*AP19),(AQ19*(ROUND(YEARFRAC(AP$10,AU$10),2)*'1.Salaries Rates Dates'!$F$34)&amp;" / "&amp;AR19*(ROUND(YEARFRAC(AP$10,AU$10),2)*'1.Salaries Rates Dates'!$E$34)))</f>
        <v>0 / 0</v>
      </c>
      <c r="AT19" s="51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Dates'!$B$49)))))</f>
        <v>0</v>
      </c>
      <c r="AU19" s="128">
        <f>IF($C19="FT",AT19*'1.Salaries Rates Dates'!$B$44,
IF($C19="PT",AT19*'1.Salaries Rates Dates'!$B$45,
IF($C19="Clinical",AT19*'1.Salaries Rates Dates'!$B$44,
IF($C19="ANSFT",AT19*'1.Salaries Rates Dates'!$B$46,
IF($C19="ANSPT",AT19*'1.Salaries Rates Dates'!$B$47)))))</f>
        <v>0</v>
      </c>
      <c r="AV19" s="28">
        <f t="shared" si="3"/>
        <v>0</v>
      </c>
      <c r="AW19" s="252"/>
      <c r="AX19" s="25">
        <f>AO19*(1+'1.Salaries Rates Dates'!K52)</f>
        <v>0</v>
      </c>
      <c r="AY19" s="47"/>
      <c r="AZ19" s="47"/>
      <c r="BA19" s="47"/>
      <c r="BB19" s="48" t="str">
        <f>IF(AY19&gt;0,('1.Salaries Rates Dates'!$D$35*AY19),(AZ19*(ROUND(YEARFRAC(AY$10,BD$10),2)*'1.Salaries Rates Dates'!$F$35)&amp;" / "&amp;BA19*(ROUND(YEARFRAC(AY$10,BD$10),2)*'1.Salaries Rates Dates'!$E$35)))</f>
        <v>0 / 0</v>
      </c>
      <c r="BC19" s="51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Dates'!$B$49)))))</f>
        <v>0</v>
      </c>
      <c r="BD19" s="128">
        <f>IF($C19="FT",BC19*'1.Salaries Rates Dates'!$B$44,
IF($C19="PT",BC19*'1.Salaries Rates Dates'!$B$45,
IF($C19="Clinical",BC19*'1.Salaries Rates Dates'!$B$44,
IF($C19="ANSFT",BC19*'1.Salaries Rates Dates'!$B$46,
IF($C19="ANSPT",BC19*'1.Salaries Rates Dates'!$B$47)))))</f>
        <v>0</v>
      </c>
      <c r="BE19" s="28">
        <f t="shared" si="4"/>
        <v>0</v>
      </c>
      <c r="BF19" s="252"/>
      <c r="BG19" s="25">
        <f>AX19*(1+'1.Salaries Rates Dates'!T52)</f>
        <v>0</v>
      </c>
      <c r="BH19" s="47"/>
      <c r="BI19" s="47"/>
      <c r="BJ19" s="47"/>
      <c r="BK19" s="48" t="str">
        <f>IF(BH19&gt;0,('1.Salaries Rates Dates'!$D$36*BH19),(BI19*(ROUND(YEARFRAC(BH$10,BM$10),2)*'1.Salaries Rates Dates'!$F$36)&amp;" / "&amp;BJ19*(ROUND(YEARFRAC(BH$10,BM$10),2)*'1.Salaries Rates Dates'!$E$36)))</f>
        <v>0 / 0</v>
      </c>
      <c r="BL19" s="51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Dates'!$B$49)))))</f>
        <v>0</v>
      </c>
      <c r="BM19" s="128">
        <f>IF($C19="FT",BL19*'1.Salaries Rates Dates'!$B$44,
IF($C19="PT",BL19*'1.Salaries Rates Dates'!$B$45,
IF($C19="Clinical",BL19*'1.Salaries Rates Dates'!$B$44,
IF($C19="ANSFT",BL19*'1.Salaries Rates Dates'!$B$46,
IF($C19="ANSPT",BL19*'1.Salaries Rates Dates'!$B$47)))))</f>
        <v>0</v>
      </c>
      <c r="BN19" s="28">
        <f t="shared" si="5"/>
        <v>0</v>
      </c>
      <c r="BO19" s="14">
        <f t="shared" si="7"/>
        <v>0</v>
      </c>
      <c r="BP19" s="14">
        <f t="shared" si="8"/>
        <v>0</v>
      </c>
      <c r="BQ19" s="14">
        <f t="shared" si="9"/>
        <v>0</v>
      </c>
      <c r="BR19" s="82"/>
      <c r="BS19" s="55">
        <f>'1.Salaries Rates Dates'!$D$8</f>
        <v>0</v>
      </c>
      <c r="BT19" s="187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Dates'!$B$49)))))</f>
        <v>0</v>
      </c>
      <c r="BU19" s="187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Dates'!$B$49)))))</f>
        <v>0</v>
      </c>
      <c r="BV19" s="187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Dates'!$B$49)))))</f>
        <v>0</v>
      </c>
      <c r="BW19" s="187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Dates'!$B$49)))))</f>
        <v>0</v>
      </c>
      <c r="BX19" s="187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Dates'!$B$49)))))</f>
        <v>0</v>
      </c>
      <c r="BY19" s="187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Dates'!$B$49)))))</f>
        <v>0</v>
      </c>
      <c r="BZ19" s="187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Dates'!$B$49)))))</f>
        <v>0</v>
      </c>
      <c r="CA19" s="188">
        <f t="shared" si="10"/>
        <v>0</v>
      </c>
    </row>
    <row r="20" spans="1:79" hidden="1" x14ac:dyDescent="0.25">
      <c r="A20" s="15">
        <v>6</v>
      </c>
      <c r="B20" s="71">
        <f>'1.Salaries Rates Dates'!C9</f>
        <v>0</v>
      </c>
      <c r="C20" s="30" t="s">
        <v>31</v>
      </c>
      <c r="D20" s="226"/>
      <c r="E20" s="25">
        <f>'1.Salaries Rates Dates'!Z9</f>
        <v>0</v>
      </c>
      <c r="F20" s="47"/>
      <c r="G20" s="47"/>
      <c r="H20" s="47"/>
      <c r="I20" s="48" t="str">
        <f>IF(F20&gt;0,('1.Salaries Rates Dates'!$D$30*F20),(G20*(ROUND(YEARFRAC(F$10,K$10),2)*'1.Salaries Rates Dates'!$F$30)&amp;" / "&amp;H20*(ROUND(YEARFRAC(F$10,K$10),2)*'1.Salaries Rates Dates'!$E$30)))</f>
        <v>0 / 0</v>
      </c>
      <c r="J20" s="51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Dates'!$B$49)))))</f>
        <v>0</v>
      </c>
      <c r="K20" s="128">
        <f>IF($C20="FT",J20*'1.Salaries Rates Dates'!$B$44,
IF($C20="PT",J20*'1.Salaries Rates Dates'!$B$45,
IF($C20="Clinical",J20*'1.Salaries Rates Dates'!$B$44,
IF($C20="ANSFT",J20*'1.Salaries Rates Dates'!$B$46,
IF($C20="ANSPT",J20*'1.Salaries Rates Dates'!$B$47)))))</f>
        <v>0</v>
      </c>
      <c r="L20" s="28">
        <f t="shared" si="6"/>
        <v>0</v>
      </c>
      <c r="M20" s="250"/>
      <c r="N20" s="25">
        <f>E20*(1+'1.Salaries Rates Dates'!B49)</f>
        <v>0</v>
      </c>
      <c r="O20" s="47"/>
      <c r="P20" s="47"/>
      <c r="Q20" s="47"/>
      <c r="R20" s="48" t="str">
        <f>IF(O20&gt;0,('1.Salaries Rates Dates'!$D$31*O20),(P20*(ROUND(YEARFRAC(O$10,T$10),2)*'1.Salaries Rates Dates'!$F$31)&amp;" / "&amp;Q20*(ROUND(YEARFRAC(O$10,T$10),2)*'1.Salaries Rates Dates'!$E$31)))</f>
        <v>0 / 0</v>
      </c>
      <c r="S20" s="51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Dates'!$B$49)))))</f>
        <v>0</v>
      </c>
      <c r="T20" s="128">
        <f>IF($C20="FT",S20*'1.Salaries Rates Dates'!$B$44,
IF($C20="PT",S20*'1.Salaries Rates Dates'!$B$45,
IF($C20="Clinical",S20*'1.Salaries Rates Dates'!$B$44,
IF($C20="ANSFT",S20*'1.Salaries Rates Dates'!$B$46,
IF($C20="ANSPT",S20*'1.Salaries Rates Dates'!$B$47)))))</f>
        <v>0</v>
      </c>
      <c r="U20" s="28">
        <f t="shared" si="0"/>
        <v>0</v>
      </c>
      <c r="V20" s="252"/>
      <c r="W20" s="25">
        <f>N20*(1+'1.Salaries Rates Dates'!B49)</f>
        <v>0</v>
      </c>
      <c r="X20" s="47"/>
      <c r="Y20" s="47"/>
      <c r="Z20" s="47"/>
      <c r="AA20" s="48" t="str">
        <f>IF(X20&gt;0,('1.Salaries Rates Dates'!$D$32*X20),(Y20*(ROUND(YEARFRAC(X$10,AC$10),2)*'1.Salaries Rates Dates'!$F$32)&amp;" / "&amp;Z20*(ROUND(YEARFRAC(X$10,AC$10),2)*'1.Salaries Rates Dates'!$E$32)))</f>
        <v>0 / 0</v>
      </c>
      <c r="AB20" s="51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Dates'!$B$49)))))</f>
        <v>0</v>
      </c>
      <c r="AC20" s="128">
        <f>IF($C20="FT",AB20*'1.Salaries Rates Dates'!$B$44,
IF($C20="PT",AB20*'1.Salaries Rates Dates'!$B$45,
IF($C20="Clinical",AB20*'1.Salaries Rates Dates'!$B$44,
IF($C20="ANSFT",AB20*'1.Salaries Rates Dates'!$B$46,
IF($C20="ANSPT",AB20*'1.Salaries Rates Dates'!$B$47)))))</f>
        <v>0</v>
      </c>
      <c r="AD20" s="28">
        <f t="shared" si="1"/>
        <v>0</v>
      </c>
      <c r="AE20" s="252"/>
      <c r="AF20" s="25">
        <f>W20*(1+'1.Salaries Rates Dates'!B49)</f>
        <v>0</v>
      </c>
      <c r="AG20" s="47"/>
      <c r="AH20" s="47"/>
      <c r="AI20" s="47"/>
      <c r="AJ20" s="48" t="str">
        <f>IF(AG20&gt;0,('1.Salaries Rates Dates'!$D$33*AG20),(AH20*(ROUND(YEARFRAC(AG$10,AL$10),2)*'1.Salaries Rates Dates'!$F$33)&amp;" / "&amp;AI20*(ROUND(YEARFRAC(AG$10,AL$10),2)*'1.Salaries Rates Dates'!$E$33)))</f>
        <v>0 / 0</v>
      </c>
      <c r="AK20" s="51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Dates'!$B$49)))))</f>
        <v>0</v>
      </c>
      <c r="AL20" s="128">
        <f>IF($C20="FT",AK20*'1.Salaries Rates Dates'!$B$44,
IF($C20="PT",AK20*'1.Salaries Rates Dates'!$B$45,
IF($C20="Clinical",AK20*'1.Salaries Rates Dates'!$B$44,
IF($C20="ANSFT",AK20*'1.Salaries Rates Dates'!$B$46,
IF($C20="ANSPT",AK20*'1.Salaries Rates Dates'!$B$47)))))</f>
        <v>0</v>
      </c>
      <c r="AM20" s="28">
        <f t="shared" si="2"/>
        <v>0</v>
      </c>
      <c r="AN20" s="252"/>
      <c r="AO20" s="25">
        <f>AF20*(1+'1.Salaries Rates Dates'!B49)</f>
        <v>0</v>
      </c>
      <c r="AP20" s="47"/>
      <c r="AQ20" s="47"/>
      <c r="AR20" s="47"/>
      <c r="AS20" s="48" t="str">
        <f>IF(AP20&gt;0,('1.Salaries Rates Dates'!$D$34*AP20),(AQ20*(ROUND(YEARFRAC(AP$10,AU$10),2)*'1.Salaries Rates Dates'!$F$34)&amp;" / "&amp;AR20*(ROUND(YEARFRAC(AP$10,AU$10),2)*'1.Salaries Rates Dates'!$E$34)))</f>
        <v>0 / 0</v>
      </c>
      <c r="AT20" s="51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Dates'!$B$49)))))</f>
        <v>0</v>
      </c>
      <c r="AU20" s="128">
        <f>IF($C20="FT",AT20*'1.Salaries Rates Dates'!$B$44,
IF($C20="PT",AT20*'1.Salaries Rates Dates'!$B$45,
IF($C20="Clinical",AT20*'1.Salaries Rates Dates'!$B$44,
IF($C20="ANSFT",AT20*'1.Salaries Rates Dates'!$B$46,
IF($C20="ANSPT",AT20*'1.Salaries Rates Dates'!$B$47)))))</f>
        <v>0</v>
      </c>
      <c r="AV20" s="28">
        <f t="shared" si="3"/>
        <v>0</v>
      </c>
      <c r="AW20" s="252"/>
      <c r="AX20" s="25">
        <f>AO20*(1+'1.Salaries Rates Dates'!K52)</f>
        <v>0</v>
      </c>
      <c r="AY20" s="47"/>
      <c r="AZ20" s="47"/>
      <c r="BA20" s="47"/>
      <c r="BB20" s="48" t="str">
        <f>IF(AY20&gt;0,('1.Salaries Rates Dates'!$D$35*AY20),(AZ20*(ROUND(YEARFRAC(AY$10,BD$10),2)*'1.Salaries Rates Dates'!$F$35)&amp;" / "&amp;BA20*(ROUND(YEARFRAC(AY$10,BD$10),2)*'1.Salaries Rates Dates'!$E$35)))</f>
        <v>0 / 0</v>
      </c>
      <c r="BC20" s="51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Dates'!$B$49)))))</f>
        <v>0</v>
      </c>
      <c r="BD20" s="128">
        <f>IF($C20="FT",BC20*'1.Salaries Rates Dates'!$B$44,
IF($C20="PT",BC20*'1.Salaries Rates Dates'!$B$45,
IF($C20="Clinical",BC20*'1.Salaries Rates Dates'!$B$44,
IF($C20="ANSFT",BC20*'1.Salaries Rates Dates'!$B$46,
IF($C20="ANSPT",BC20*'1.Salaries Rates Dates'!$B$47)))))</f>
        <v>0</v>
      </c>
      <c r="BE20" s="28">
        <f t="shared" si="4"/>
        <v>0</v>
      </c>
      <c r="BF20" s="252"/>
      <c r="BG20" s="25">
        <f>AX20*(1+'1.Salaries Rates Dates'!T52)</f>
        <v>0</v>
      </c>
      <c r="BH20" s="47"/>
      <c r="BI20" s="47"/>
      <c r="BJ20" s="47"/>
      <c r="BK20" s="48" t="str">
        <f>IF(BH20&gt;0,('1.Salaries Rates Dates'!$D$36*BH20),(BI20*(ROUND(YEARFRAC(BH$10,BM$10),2)*'1.Salaries Rates Dates'!$F$36)&amp;" / "&amp;BJ20*(ROUND(YEARFRAC(BH$10,BM$10),2)*'1.Salaries Rates Dates'!$E$36)))</f>
        <v>0 / 0</v>
      </c>
      <c r="BL20" s="51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Dates'!$B$49)))))</f>
        <v>0</v>
      </c>
      <c r="BM20" s="128">
        <f>IF($C20="FT",BL20*'1.Salaries Rates Dates'!$B$44,
IF($C20="PT",BL20*'1.Salaries Rates Dates'!$B$45,
IF($C20="Clinical",BL20*'1.Salaries Rates Dates'!$B$44,
IF($C20="ANSFT",BL20*'1.Salaries Rates Dates'!$B$46,
IF($C20="ANSPT",BL20*'1.Salaries Rates Dates'!$B$47)))))</f>
        <v>0</v>
      </c>
      <c r="BN20" s="28">
        <f t="shared" si="5"/>
        <v>0</v>
      </c>
      <c r="BO20" s="14">
        <f t="shared" si="7"/>
        <v>0</v>
      </c>
      <c r="BP20" s="14">
        <f t="shared" si="8"/>
        <v>0</v>
      </c>
      <c r="BQ20" s="14">
        <f t="shared" si="9"/>
        <v>0</v>
      </c>
      <c r="BR20" s="82"/>
      <c r="BS20" s="55">
        <f>'1.Salaries Rates Dates'!$D$9</f>
        <v>0</v>
      </c>
      <c r="BT20" s="187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Dates'!$B$49)))))</f>
        <v>0</v>
      </c>
      <c r="BU20" s="187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Dates'!$B$49)))))</f>
        <v>0</v>
      </c>
      <c r="BV20" s="187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Dates'!$B$49)))))</f>
        <v>0</v>
      </c>
      <c r="BW20" s="187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Dates'!$B$49)))))</f>
        <v>0</v>
      </c>
      <c r="BX20" s="187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Dates'!$B$49)))))</f>
        <v>0</v>
      </c>
      <c r="BY20" s="187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Dates'!$B$49)))))</f>
        <v>0</v>
      </c>
      <c r="BZ20" s="187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Dates'!$B$49)))))</f>
        <v>0</v>
      </c>
      <c r="CA20" s="188">
        <f t="shared" si="10"/>
        <v>0</v>
      </c>
    </row>
    <row r="21" spans="1:79" hidden="1" x14ac:dyDescent="0.25">
      <c r="A21" s="15">
        <v>7</v>
      </c>
      <c r="B21" s="71">
        <f>'1.Salaries Rates Dates'!C10</f>
        <v>0</v>
      </c>
      <c r="C21" s="30" t="s">
        <v>31</v>
      </c>
      <c r="D21" s="226"/>
      <c r="E21" s="25">
        <f>'1.Salaries Rates Dates'!Z10</f>
        <v>0</v>
      </c>
      <c r="F21" s="47"/>
      <c r="G21" s="47"/>
      <c r="H21" s="47"/>
      <c r="I21" s="48" t="str">
        <f>IF(F21&gt;0,('1.Salaries Rates Dates'!$D$30*F21),(G21*(ROUND(YEARFRAC(F$10,K$10),2)*'1.Salaries Rates Dates'!$F$30)&amp;" / "&amp;H21*(ROUND(YEARFRAC(F$10,K$10),2)*'1.Salaries Rates Dates'!$E$30)))</f>
        <v>0 / 0</v>
      </c>
      <c r="J21" s="51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Dates'!$B$49)))))</f>
        <v>0</v>
      </c>
      <c r="K21" s="128">
        <f>IF($C21="FT",J21*'1.Salaries Rates Dates'!$B$44,
IF($C21="PT",J21*'1.Salaries Rates Dates'!$B$45,
IF($C21="Clinical",J21*'1.Salaries Rates Dates'!$B$44,
IF($C21="ANSFT",J21*'1.Salaries Rates Dates'!$B$46,
IF($C21="ANSPT",J21*'1.Salaries Rates Dates'!$B$47)))))</f>
        <v>0</v>
      </c>
      <c r="L21" s="28">
        <f t="shared" si="6"/>
        <v>0</v>
      </c>
      <c r="M21" s="250"/>
      <c r="N21" s="25">
        <f>E21*(1+'1.Salaries Rates Dates'!B49)</f>
        <v>0</v>
      </c>
      <c r="O21" s="47"/>
      <c r="P21" s="47"/>
      <c r="Q21" s="47"/>
      <c r="R21" s="48" t="str">
        <f>IF(O21&gt;0,('1.Salaries Rates Dates'!$D$31*O21),(P21*(ROUND(YEARFRAC(O$10,T$10),2)*'1.Salaries Rates Dates'!$F$31)&amp;" / "&amp;Q21*(ROUND(YEARFRAC(O$10,T$10),2)*'1.Salaries Rates Dates'!$E$31)))</f>
        <v>0 / 0</v>
      </c>
      <c r="S21" s="51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Dates'!$B$49)))))</f>
        <v>0</v>
      </c>
      <c r="T21" s="128">
        <f>IF($C21="FT",S21*'1.Salaries Rates Dates'!$B$44,
IF($C21="PT",S21*'1.Salaries Rates Dates'!$B$45,
IF($C21="Clinical",S21*'1.Salaries Rates Dates'!$B$44,
IF($C21="ANSFT",S21*'1.Salaries Rates Dates'!$B$46,
IF($C21="ANSPT",S21*'1.Salaries Rates Dates'!$B$47)))))</f>
        <v>0</v>
      </c>
      <c r="U21" s="28">
        <f t="shared" si="0"/>
        <v>0</v>
      </c>
      <c r="V21" s="252"/>
      <c r="W21" s="25">
        <f>N21*(1+'1.Salaries Rates Dates'!B49)</f>
        <v>0</v>
      </c>
      <c r="X21" s="47"/>
      <c r="Y21" s="47"/>
      <c r="Z21" s="47"/>
      <c r="AA21" s="48" t="str">
        <f>IF(X21&gt;0,('1.Salaries Rates Dates'!$D$32*X21),(Y21*(ROUND(YEARFRAC(X$10,AC$10),2)*'1.Salaries Rates Dates'!$F$32)&amp;" / "&amp;Z21*(ROUND(YEARFRAC(X$10,AC$10),2)*'1.Salaries Rates Dates'!$E$32)))</f>
        <v>0 / 0</v>
      </c>
      <c r="AB21" s="51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Dates'!$B$49)))))</f>
        <v>0</v>
      </c>
      <c r="AC21" s="128">
        <f>IF($C21="FT",AB21*'1.Salaries Rates Dates'!$B$44,
IF($C21="PT",AB21*'1.Salaries Rates Dates'!$B$45,
IF($C21="Clinical",AB21*'1.Salaries Rates Dates'!$B$44,
IF($C21="ANSFT",AB21*'1.Salaries Rates Dates'!$B$46,
IF($C21="ANSPT",AB21*'1.Salaries Rates Dates'!$B$47)))))</f>
        <v>0</v>
      </c>
      <c r="AD21" s="28">
        <f t="shared" si="1"/>
        <v>0</v>
      </c>
      <c r="AE21" s="252"/>
      <c r="AF21" s="25">
        <f>W21*(1+'1.Salaries Rates Dates'!B49)</f>
        <v>0</v>
      </c>
      <c r="AG21" s="47"/>
      <c r="AH21" s="47"/>
      <c r="AI21" s="47"/>
      <c r="AJ21" s="48" t="str">
        <f>IF(AG21&gt;0,('1.Salaries Rates Dates'!$D$33*AG21),(AH21*(ROUND(YEARFRAC(AG$10,AL$10),2)*'1.Salaries Rates Dates'!$F$33)&amp;" / "&amp;AI21*(ROUND(YEARFRAC(AG$10,AL$10),2)*'1.Salaries Rates Dates'!$E$33)))</f>
        <v>0 / 0</v>
      </c>
      <c r="AK21" s="51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Dates'!$B$49)))))</f>
        <v>0</v>
      </c>
      <c r="AL21" s="128">
        <f>IF($C21="FT",AK21*'1.Salaries Rates Dates'!$B$44,
IF($C21="PT",AK21*'1.Salaries Rates Dates'!$B$45,
IF($C21="Clinical",AK21*'1.Salaries Rates Dates'!$B$44,
IF($C21="ANSFT",AK21*'1.Salaries Rates Dates'!$B$46,
IF($C21="ANSPT",AK21*'1.Salaries Rates Dates'!$B$47)))))</f>
        <v>0</v>
      </c>
      <c r="AM21" s="28">
        <f t="shared" si="2"/>
        <v>0</v>
      </c>
      <c r="AN21" s="252"/>
      <c r="AO21" s="25">
        <f>AF21*(1+'1.Salaries Rates Dates'!B49)</f>
        <v>0</v>
      </c>
      <c r="AP21" s="47"/>
      <c r="AQ21" s="47"/>
      <c r="AR21" s="47"/>
      <c r="AS21" s="48" t="str">
        <f>IF(AP21&gt;0,('1.Salaries Rates Dates'!$D$34*AP21),(AQ21*(ROUND(YEARFRAC(AP$10,AU$10),2)*'1.Salaries Rates Dates'!$F$34)&amp;" / "&amp;AR21*(ROUND(YEARFRAC(AP$10,AU$10),2)*'1.Salaries Rates Dates'!$E$34)))</f>
        <v>0 / 0</v>
      </c>
      <c r="AT21" s="51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Dates'!$B$49)))))</f>
        <v>0</v>
      </c>
      <c r="AU21" s="128">
        <f>IF($C21="FT",AT21*'1.Salaries Rates Dates'!$B$44,
IF($C21="PT",AT21*'1.Salaries Rates Dates'!$B$45,
IF($C21="Clinical",AT21*'1.Salaries Rates Dates'!$B$44,
IF($C21="ANSFT",AT21*'1.Salaries Rates Dates'!$B$46,
IF($C21="ANSPT",AT21*'1.Salaries Rates Dates'!$B$47)))))</f>
        <v>0</v>
      </c>
      <c r="AV21" s="28">
        <f t="shared" si="3"/>
        <v>0</v>
      </c>
      <c r="AW21" s="252"/>
      <c r="AX21" s="25">
        <f>AO21*(1+'1.Salaries Rates Dates'!K52)</f>
        <v>0</v>
      </c>
      <c r="AY21" s="47"/>
      <c r="AZ21" s="47"/>
      <c r="BA21" s="47"/>
      <c r="BB21" s="48" t="str">
        <f>IF(AY21&gt;0,('1.Salaries Rates Dates'!$D$35*AY21),(AZ21*(ROUND(YEARFRAC(AY$10,BD$10),2)*'1.Salaries Rates Dates'!$F$35)&amp;" / "&amp;BA21*(ROUND(YEARFRAC(AY$10,BD$10),2)*'1.Salaries Rates Dates'!$E$35)))</f>
        <v>0 / 0</v>
      </c>
      <c r="BC21" s="51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Dates'!$B$49)))))</f>
        <v>0</v>
      </c>
      <c r="BD21" s="128">
        <f>IF($C21="FT",BC21*'1.Salaries Rates Dates'!$B$44,
IF($C21="PT",BC21*'1.Salaries Rates Dates'!$B$45,
IF($C21="Clinical",BC21*'1.Salaries Rates Dates'!$B$44,
IF($C21="ANSFT",BC21*'1.Salaries Rates Dates'!$B$46,
IF($C21="ANSPT",BC21*'1.Salaries Rates Dates'!$B$47)))))</f>
        <v>0</v>
      </c>
      <c r="BE21" s="28">
        <f t="shared" si="4"/>
        <v>0</v>
      </c>
      <c r="BF21" s="252"/>
      <c r="BG21" s="25">
        <f>AX21*(1+'1.Salaries Rates Dates'!T52)</f>
        <v>0</v>
      </c>
      <c r="BH21" s="47"/>
      <c r="BI21" s="47"/>
      <c r="BJ21" s="47"/>
      <c r="BK21" s="48" t="str">
        <f>IF(BH21&gt;0,('1.Salaries Rates Dates'!$D$36*BH21),(BI21*(ROUND(YEARFRAC(BH$10,BM$10),2)*'1.Salaries Rates Dates'!$F$36)&amp;" / "&amp;BJ21*(ROUND(YEARFRAC(BH$10,BM$10),2)*'1.Salaries Rates Dates'!$E$36)))</f>
        <v>0 / 0</v>
      </c>
      <c r="BL21" s="51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Dates'!$B$49)))))</f>
        <v>0</v>
      </c>
      <c r="BM21" s="128">
        <f>IF($C21="FT",BL21*'1.Salaries Rates Dates'!$B$44,
IF($C21="PT",BL21*'1.Salaries Rates Dates'!$B$45,
IF($C21="Clinical",BL21*'1.Salaries Rates Dates'!$B$44,
IF($C21="ANSFT",BL21*'1.Salaries Rates Dates'!$B$46,
IF($C21="ANSPT",BL21*'1.Salaries Rates Dates'!$B$47)))))</f>
        <v>0</v>
      </c>
      <c r="BN21" s="28">
        <f t="shared" si="5"/>
        <v>0</v>
      </c>
      <c r="BO21" s="14">
        <f t="shared" si="7"/>
        <v>0</v>
      </c>
      <c r="BP21" s="14">
        <f t="shared" si="8"/>
        <v>0</v>
      </c>
      <c r="BQ21" s="14">
        <f t="shared" si="9"/>
        <v>0</v>
      </c>
      <c r="BR21" s="82"/>
      <c r="BS21" s="55">
        <f>'1.Salaries Rates Dates'!$D$10</f>
        <v>0</v>
      </c>
      <c r="BT21" s="187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Dates'!$B$49)))))</f>
        <v>0</v>
      </c>
      <c r="BU21" s="187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Dates'!$B$49)))))</f>
        <v>0</v>
      </c>
      <c r="BV21" s="187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Dates'!$B$49)))))</f>
        <v>0</v>
      </c>
      <c r="BW21" s="187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Dates'!$B$49)))))</f>
        <v>0</v>
      </c>
      <c r="BX21" s="187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Dates'!$B$49)))))</f>
        <v>0</v>
      </c>
      <c r="BY21" s="187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Dates'!$B$49)))))</f>
        <v>0</v>
      </c>
      <c r="BZ21" s="187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Dates'!$B$49)))))</f>
        <v>0</v>
      </c>
      <c r="CA21" s="188">
        <f t="shared" si="10"/>
        <v>0</v>
      </c>
    </row>
    <row r="22" spans="1:79" hidden="1" x14ac:dyDescent="0.25">
      <c r="A22" s="15">
        <v>8</v>
      </c>
      <c r="B22" s="71">
        <f>'1.Salaries Rates Dates'!C11</f>
        <v>0</v>
      </c>
      <c r="C22" s="30" t="s">
        <v>31</v>
      </c>
      <c r="D22" s="226"/>
      <c r="E22" s="25">
        <f>'1.Salaries Rates Dates'!Z11</f>
        <v>0</v>
      </c>
      <c r="F22" s="47"/>
      <c r="G22" s="47"/>
      <c r="H22" s="47"/>
      <c r="I22" s="48" t="str">
        <f>IF(F22&gt;0,('1.Salaries Rates Dates'!$D$30*F22),(G22*(ROUND(YEARFRAC(F$10,K$10),2)*'1.Salaries Rates Dates'!$F$30)&amp;" / "&amp;H22*(ROUND(YEARFRAC(F$10,K$10),2)*'1.Salaries Rates Dates'!$E$30)))</f>
        <v>0 / 0</v>
      </c>
      <c r="J22" s="51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Dates'!$B$49)))))</f>
        <v>0</v>
      </c>
      <c r="K22" s="128">
        <f>IF($C22="FT",J22*'1.Salaries Rates Dates'!$B$44,
IF($C22="PT",J22*'1.Salaries Rates Dates'!$B$45,
IF($C22="Clinical",J22*'1.Salaries Rates Dates'!$B$44,
IF($C22="ANSFT",J22*'1.Salaries Rates Dates'!$B$46,
IF($C22="ANSPT",J22*'1.Salaries Rates Dates'!$B$47)))))</f>
        <v>0</v>
      </c>
      <c r="L22" s="28">
        <f t="shared" si="6"/>
        <v>0</v>
      </c>
      <c r="M22" s="250"/>
      <c r="N22" s="25">
        <f>E22*(1+'1.Salaries Rates Dates'!B49)</f>
        <v>0</v>
      </c>
      <c r="O22" s="47"/>
      <c r="P22" s="47"/>
      <c r="Q22" s="47"/>
      <c r="R22" s="48" t="str">
        <f>IF(O22&gt;0,('1.Salaries Rates Dates'!$D$31*O22),(P22*(ROUND(YEARFRAC(O$10,T$10),2)*'1.Salaries Rates Dates'!$F$31)&amp;" / "&amp;Q22*(ROUND(YEARFRAC(O$10,T$10),2)*'1.Salaries Rates Dates'!$E$31)))</f>
        <v>0 / 0</v>
      </c>
      <c r="S22" s="51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Dates'!$B$49)))))</f>
        <v>0</v>
      </c>
      <c r="T22" s="128">
        <f>IF($C22="FT",S22*'1.Salaries Rates Dates'!$B$44,
IF($C22="PT",S22*'1.Salaries Rates Dates'!$B$45,
IF($C22="Clinical",S22*'1.Salaries Rates Dates'!$B$44,
IF($C22="ANSFT",S22*'1.Salaries Rates Dates'!$B$46,
IF($C22="ANSPT",S22*'1.Salaries Rates Dates'!$B$47)))))</f>
        <v>0</v>
      </c>
      <c r="U22" s="28">
        <f t="shared" si="0"/>
        <v>0</v>
      </c>
      <c r="V22" s="252"/>
      <c r="W22" s="25">
        <f>N22*(1+'1.Salaries Rates Dates'!B49)</f>
        <v>0</v>
      </c>
      <c r="X22" s="47"/>
      <c r="Y22" s="47"/>
      <c r="Z22" s="47"/>
      <c r="AA22" s="48" t="str">
        <f>IF(X22&gt;0,('1.Salaries Rates Dates'!$D$32*X22),(Y22*(ROUND(YEARFRAC(X$10,AC$10),2)*'1.Salaries Rates Dates'!$F$32)&amp;" / "&amp;Z22*(ROUND(YEARFRAC(X$10,AC$10),2)*'1.Salaries Rates Dates'!$E$32)))</f>
        <v>0 / 0</v>
      </c>
      <c r="AB22" s="51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Dates'!$B$49)))))</f>
        <v>0</v>
      </c>
      <c r="AC22" s="128">
        <f>IF($C22="FT",AB22*'1.Salaries Rates Dates'!$B$44,
IF($C22="PT",AB22*'1.Salaries Rates Dates'!$B$45,
IF($C22="Clinical",AB22*'1.Salaries Rates Dates'!$B$44,
IF($C22="ANSFT",AB22*'1.Salaries Rates Dates'!$B$46,
IF($C22="ANSPT",AB22*'1.Salaries Rates Dates'!$B$47)))))</f>
        <v>0</v>
      </c>
      <c r="AD22" s="28">
        <f t="shared" si="1"/>
        <v>0</v>
      </c>
      <c r="AE22" s="252"/>
      <c r="AF22" s="25">
        <f>W22*(1+'1.Salaries Rates Dates'!B49)</f>
        <v>0</v>
      </c>
      <c r="AG22" s="47"/>
      <c r="AH22" s="47"/>
      <c r="AI22" s="47"/>
      <c r="AJ22" s="48" t="str">
        <f>IF(AG22&gt;0,('1.Salaries Rates Dates'!$D$33*AG22),(AH22*(ROUND(YEARFRAC(AG$10,AL$10),2)*'1.Salaries Rates Dates'!$F$33)&amp;" / "&amp;AI22*(ROUND(YEARFRAC(AG$10,AL$10),2)*'1.Salaries Rates Dates'!$E$33)))</f>
        <v>0 / 0</v>
      </c>
      <c r="AK22" s="51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Dates'!$B$49)))))</f>
        <v>0</v>
      </c>
      <c r="AL22" s="128">
        <f>IF($C22="FT",AK22*'1.Salaries Rates Dates'!$B$44,
IF($C22="PT",AK22*'1.Salaries Rates Dates'!$B$45,
IF($C22="Clinical",AK22*'1.Salaries Rates Dates'!$B$44,
IF($C22="ANSFT",AK22*'1.Salaries Rates Dates'!$B$46,
IF($C22="ANSPT",AK22*'1.Salaries Rates Dates'!$B$47)))))</f>
        <v>0</v>
      </c>
      <c r="AM22" s="28">
        <f t="shared" si="2"/>
        <v>0</v>
      </c>
      <c r="AN22" s="252"/>
      <c r="AO22" s="25">
        <f>AF22*(1+'1.Salaries Rates Dates'!B49)</f>
        <v>0</v>
      </c>
      <c r="AP22" s="47"/>
      <c r="AQ22" s="47"/>
      <c r="AR22" s="47"/>
      <c r="AS22" s="48" t="str">
        <f>IF(AP22&gt;0,('1.Salaries Rates Dates'!$D$34*AP22),(AQ22*(ROUND(YEARFRAC(AP$10,AU$10),2)*'1.Salaries Rates Dates'!$F$34)&amp;" / "&amp;AR22*(ROUND(YEARFRAC(AP$10,AU$10),2)*'1.Salaries Rates Dates'!$E$34)))</f>
        <v>0 / 0</v>
      </c>
      <c r="AT22" s="51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Dates'!$B$49)))))</f>
        <v>0</v>
      </c>
      <c r="AU22" s="128">
        <f>IF($C22="FT",AT22*'1.Salaries Rates Dates'!$B$44,
IF($C22="PT",AT22*'1.Salaries Rates Dates'!$B$45,
IF($C22="Clinical",AT22*'1.Salaries Rates Dates'!$B$44,
IF($C22="ANSFT",AT22*'1.Salaries Rates Dates'!$B$46,
IF($C22="ANSPT",AT22*'1.Salaries Rates Dates'!$B$47)))))</f>
        <v>0</v>
      </c>
      <c r="AV22" s="28">
        <f t="shared" si="3"/>
        <v>0</v>
      </c>
      <c r="AW22" s="252"/>
      <c r="AX22" s="25">
        <f>AO22*(1+'1.Salaries Rates Dates'!K52)</f>
        <v>0</v>
      </c>
      <c r="AY22" s="47"/>
      <c r="AZ22" s="47"/>
      <c r="BA22" s="47"/>
      <c r="BB22" s="48" t="str">
        <f>IF(AY22&gt;0,('1.Salaries Rates Dates'!$D$35*AY22),(AZ22*(ROUND(YEARFRAC(AY$10,BD$10),2)*'1.Salaries Rates Dates'!$F$35)&amp;" / "&amp;BA22*(ROUND(YEARFRAC(AY$10,BD$10),2)*'1.Salaries Rates Dates'!$E$35)))</f>
        <v>0 / 0</v>
      </c>
      <c r="BC22" s="51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Dates'!$B$49)))))</f>
        <v>0</v>
      </c>
      <c r="BD22" s="128">
        <f>IF($C22="FT",BC22*'1.Salaries Rates Dates'!$B$44,
IF($C22="PT",BC22*'1.Salaries Rates Dates'!$B$45,
IF($C22="Clinical",BC22*'1.Salaries Rates Dates'!$B$44,
IF($C22="ANSFT",BC22*'1.Salaries Rates Dates'!$B$46,
IF($C22="ANSPT",BC22*'1.Salaries Rates Dates'!$B$47)))))</f>
        <v>0</v>
      </c>
      <c r="BE22" s="28">
        <f t="shared" si="4"/>
        <v>0</v>
      </c>
      <c r="BF22" s="252"/>
      <c r="BG22" s="25">
        <f>AX22*(1+'1.Salaries Rates Dates'!T52)</f>
        <v>0</v>
      </c>
      <c r="BH22" s="47"/>
      <c r="BI22" s="47"/>
      <c r="BJ22" s="47"/>
      <c r="BK22" s="48" t="str">
        <f>IF(BH22&gt;0,('1.Salaries Rates Dates'!$D$36*BH22),(BI22*(ROUND(YEARFRAC(BH$10,BM$10),2)*'1.Salaries Rates Dates'!$F$36)&amp;" / "&amp;BJ22*(ROUND(YEARFRAC(BH$10,BM$10),2)*'1.Salaries Rates Dates'!$E$36)))</f>
        <v>0 / 0</v>
      </c>
      <c r="BL22" s="51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Dates'!$B$49)))))</f>
        <v>0</v>
      </c>
      <c r="BM22" s="128">
        <f>IF($C22="FT",BL22*'1.Salaries Rates Dates'!$B$44,
IF($C22="PT",BL22*'1.Salaries Rates Dates'!$B$45,
IF($C22="Clinical",BL22*'1.Salaries Rates Dates'!$B$44,
IF($C22="ANSFT",BL22*'1.Salaries Rates Dates'!$B$46,
IF($C22="ANSPT",BL22*'1.Salaries Rates Dates'!$B$47)))))</f>
        <v>0</v>
      </c>
      <c r="BN22" s="28">
        <f t="shared" si="5"/>
        <v>0</v>
      </c>
      <c r="BO22" s="14">
        <f t="shared" si="7"/>
        <v>0</v>
      </c>
      <c r="BP22" s="14">
        <f t="shared" si="8"/>
        <v>0</v>
      </c>
      <c r="BQ22" s="14">
        <f t="shared" si="9"/>
        <v>0</v>
      </c>
      <c r="BR22" s="82"/>
      <c r="BS22" s="55">
        <f>'1.Salaries Rates Dates'!$D$11</f>
        <v>0</v>
      </c>
      <c r="BT22" s="187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Dates'!$B$49)))))</f>
        <v>0</v>
      </c>
      <c r="BU22" s="187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Dates'!$B$49)))))</f>
        <v>0</v>
      </c>
      <c r="BV22" s="187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Dates'!$B$49)))))</f>
        <v>0</v>
      </c>
      <c r="BW22" s="187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Dates'!$B$49)))))</f>
        <v>0</v>
      </c>
      <c r="BX22" s="187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Dates'!$B$49)))))</f>
        <v>0</v>
      </c>
      <c r="BY22" s="187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Dates'!$B$49)))))</f>
        <v>0</v>
      </c>
      <c r="BZ22" s="187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Dates'!$B$49)))))</f>
        <v>0</v>
      </c>
      <c r="CA22" s="188">
        <f t="shared" si="10"/>
        <v>0</v>
      </c>
    </row>
    <row r="23" spans="1:79" hidden="1" x14ac:dyDescent="0.25">
      <c r="A23" s="15">
        <v>9</v>
      </c>
      <c r="B23" s="71">
        <f>'1.Salaries Rates Dates'!C12</f>
        <v>0</v>
      </c>
      <c r="C23" s="30" t="s">
        <v>31</v>
      </c>
      <c r="D23" s="226"/>
      <c r="E23" s="25">
        <f>'1.Salaries Rates Dates'!Z12</f>
        <v>0</v>
      </c>
      <c r="F23" s="47"/>
      <c r="G23" s="47"/>
      <c r="H23" s="47"/>
      <c r="I23" s="48" t="str">
        <f>IF(F23&gt;0,('1.Salaries Rates Dates'!$D$30*F23),(G23*(ROUND(YEARFRAC(F$10,K$10),2)*'1.Salaries Rates Dates'!$F$30)&amp;" / "&amp;H23*(ROUND(YEARFRAC(F$10,K$10),2)*'1.Salaries Rates Dates'!$E$30)))</f>
        <v>0 / 0</v>
      </c>
      <c r="J23" s="51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Dates'!$B$49)))))</f>
        <v>0</v>
      </c>
      <c r="K23" s="128">
        <f>IF($C23="FT",J23*'1.Salaries Rates Dates'!$B$44,
IF($C23="PT",J23*'1.Salaries Rates Dates'!$B$45,
IF($C23="Clinical",J23*'1.Salaries Rates Dates'!$B$44,
IF($C23="ANSFT",J23*'1.Salaries Rates Dates'!$B$46,
IF($C23="ANSPT",J23*'1.Salaries Rates Dates'!$B$47)))))</f>
        <v>0</v>
      </c>
      <c r="L23" s="28">
        <f t="shared" si="6"/>
        <v>0</v>
      </c>
      <c r="M23" s="250"/>
      <c r="N23" s="25">
        <f>E23*(1+'1.Salaries Rates Dates'!B49)</f>
        <v>0</v>
      </c>
      <c r="O23" s="47"/>
      <c r="P23" s="47"/>
      <c r="Q23" s="47"/>
      <c r="R23" s="48" t="str">
        <f>IF(O23&gt;0,('1.Salaries Rates Dates'!$D$31*O23),(P23*(ROUND(YEARFRAC(O$10,T$10),2)*'1.Salaries Rates Dates'!$F$31)&amp;" / "&amp;Q23*(ROUND(YEARFRAC(O$10,T$10),2)*'1.Salaries Rates Dates'!$E$31)))</f>
        <v>0 / 0</v>
      </c>
      <c r="S23" s="51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Dates'!$B$49)))))</f>
        <v>0</v>
      </c>
      <c r="T23" s="128">
        <f>IF($C23="FT",S23*'1.Salaries Rates Dates'!$B$44,
IF($C23="PT",S23*'1.Salaries Rates Dates'!$B$45,
IF($C23="Clinical",S23*'1.Salaries Rates Dates'!$B$44,
IF($C23="ANSFT",S23*'1.Salaries Rates Dates'!$B$46,
IF($C23="ANSPT",S23*'1.Salaries Rates Dates'!$B$47)))))</f>
        <v>0</v>
      </c>
      <c r="U23" s="28">
        <f t="shared" si="0"/>
        <v>0</v>
      </c>
      <c r="V23" s="252"/>
      <c r="W23" s="25">
        <f>N23*(1+'1.Salaries Rates Dates'!B49)</f>
        <v>0</v>
      </c>
      <c r="X23" s="47"/>
      <c r="Y23" s="47"/>
      <c r="Z23" s="47"/>
      <c r="AA23" s="48" t="str">
        <f>IF(X23&gt;0,('1.Salaries Rates Dates'!$D$32*X23),(Y23*(ROUND(YEARFRAC(X$10,AC$10),2)*'1.Salaries Rates Dates'!$F$32)&amp;" / "&amp;Z23*(ROUND(YEARFRAC(X$10,AC$10),2)*'1.Salaries Rates Dates'!$E$32)))</f>
        <v>0 / 0</v>
      </c>
      <c r="AB23" s="51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Dates'!$B$49)))))</f>
        <v>0</v>
      </c>
      <c r="AC23" s="128">
        <f>IF($C23="FT",AB23*'1.Salaries Rates Dates'!$B$44,
IF($C23="PT",AB23*'1.Salaries Rates Dates'!$B$45,
IF($C23="Clinical",AB23*'1.Salaries Rates Dates'!$B$44,
IF($C23="ANSFT",AB23*'1.Salaries Rates Dates'!$B$46,
IF($C23="ANSPT",AB23*'1.Salaries Rates Dates'!$B$47)))))</f>
        <v>0</v>
      </c>
      <c r="AD23" s="28">
        <f t="shared" si="1"/>
        <v>0</v>
      </c>
      <c r="AE23" s="252"/>
      <c r="AF23" s="25">
        <f>W23*(1+'1.Salaries Rates Dates'!B49)</f>
        <v>0</v>
      </c>
      <c r="AG23" s="47"/>
      <c r="AH23" s="47"/>
      <c r="AI23" s="47"/>
      <c r="AJ23" s="48" t="str">
        <f>IF(AG23&gt;0,('1.Salaries Rates Dates'!$D$33*AG23),(AH23*(ROUND(YEARFRAC(AG$10,AL$10),2)*'1.Salaries Rates Dates'!$F$33)&amp;" / "&amp;AI23*(ROUND(YEARFRAC(AG$10,AL$10),2)*'1.Salaries Rates Dates'!$E$33)))</f>
        <v>0 / 0</v>
      </c>
      <c r="AK23" s="51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Dates'!$B$49)))))</f>
        <v>0</v>
      </c>
      <c r="AL23" s="128">
        <f>IF($C23="FT",AK23*'1.Salaries Rates Dates'!$B$44,
IF($C23="PT",AK23*'1.Salaries Rates Dates'!$B$45,
IF($C23="Clinical",AK23*'1.Salaries Rates Dates'!$B$44,
IF($C23="ANSFT",AK23*'1.Salaries Rates Dates'!$B$46,
IF($C23="ANSPT",AK23*'1.Salaries Rates Dates'!$B$47)))))</f>
        <v>0</v>
      </c>
      <c r="AM23" s="28">
        <f t="shared" si="2"/>
        <v>0</v>
      </c>
      <c r="AN23" s="252"/>
      <c r="AO23" s="25">
        <f>AF23*(1+'1.Salaries Rates Dates'!B49)</f>
        <v>0</v>
      </c>
      <c r="AP23" s="47"/>
      <c r="AQ23" s="47"/>
      <c r="AR23" s="47"/>
      <c r="AS23" s="48" t="str">
        <f>IF(AP23&gt;0,('1.Salaries Rates Dates'!$D$34*AP23),(AQ23*(ROUND(YEARFRAC(AP$10,AU$10),2)*'1.Salaries Rates Dates'!$F$34)&amp;" / "&amp;AR23*(ROUND(YEARFRAC(AP$10,AU$10),2)*'1.Salaries Rates Dates'!$E$34)))</f>
        <v>0 / 0</v>
      </c>
      <c r="AT23" s="51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Dates'!$B$49)))))</f>
        <v>0</v>
      </c>
      <c r="AU23" s="128">
        <f>IF($C23="FT",AT23*'1.Salaries Rates Dates'!$B$44,
IF($C23="PT",AT23*'1.Salaries Rates Dates'!$B$45,
IF($C23="Clinical",AT23*'1.Salaries Rates Dates'!$B$44,
IF($C23="ANSFT",AT23*'1.Salaries Rates Dates'!$B$46,
IF($C23="ANSPT",AT23*'1.Salaries Rates Dates'!$B$47)))))</f>
        <v>0</v>
      </c>
      <c r="AV23" s="28">
        <f t="shared" si="3"/>
        <v>0</v>
      </c>
      <c r="AW23" s="252"/>
      <c r="AX23" s="25">
        <f>AO23*(1+'1.Salaries Rates Dates'!K52)</f>
        <v>0</v>
      </c>
      <c r="AY23" s="47"/>
      <c r="AZ23" s="47"/>
      <c r="BA23" s="47"/>
      <c r="BB23" s="48" t="str">
        <f>IF(AY23&gt;0,('1.Salaries Rates Dates'!$D$35*AY23),(AZ23*(ROUND(YEARFRAC(AY$10,BD$10),2)*'1.Salaries Rates Dates'!$F$35)&amp;" / "&amp;BA23*(ROUND(YEARFRAC(AY$10,BD$10),2)*'1.Salaries Rates Dates'!$E$35)))</f>
        <v>0 / 0</v>
      </c>
      <c r="BC23" s="51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Dates'!$B$49)))))</f>
        <v>0</v>
      </c>
      <c r="BD23" s="128">
        <f>IF($C23="FT",BC23*'1.Salaries Rates Dates'!$B$44,
IF($C23="PT",BC23*'1.Salaries Rates Dates'!$B$45,
IF($C23="Clinical",BC23*'1.Salaries Rates Dates'!$B$44,
IF($C23="ANSFT",BC23*'1.Salaries Rates Dates'!$B$46,
IF($C23="ANSPT",BC23*'1.Salaries Rates Dates'!$B$47)))))</f>
        <v>0</v>
      </c>
      <c r="BE23" s="28">
        <f t="shared" si="4"/>
        <v>0</v>
      </c>
      <c r="BF23" s="252"/>
      <c r="BG23" s="25">
        <f>AX23*(1+'1.Salaries Rates Dates'!T52)</f>
        <v>0</v>
      </c>
      <c r="BH23" s="47"/>
      <c r="BI23" s="47"/>
      <c r="BJ23" s="47"/>
      <c r="BK23" s="48" t="str">
        <f>IF(BH23&gt;0,('1.Salaries Rates Dates'!$D$36*BH23),(BI23*(ROUND(YEARFRAC(BH$10,BM$10),2)*'1.Salaries Rates Dates'!$F$36)&amp;" / "&amp;BJ23*(ROUND(YEARFRAC(BH$10,BM$10),2)*'1.Salaries Rates Dates'!$E$36)))</f>
        <v>0 / 0</v>
      </c>
      <c r="BL23" s="51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Dates'!$B$49)))))</f>
        <v>0</v>
      </c>
      <c r="BM23" s="128">
        <f>IF($C23="FT",BL23*'1.Salaries Rates Dates'!$B$44,
IF($C23="PT",BL23*'1.Salaries Rates Dates'!$B$45,
IF($C23="Clinical",BL23*'1.Salaries Rates Dates'!$B$44,
IF($C23="ANSFT",BL23*'1.Salaries Rates Dates'!$B$46,
IF($C23="ANSPT",BL23*'1.Salaries Rates Dates'!$B$47)))))</f>
        <v>0</v>
      </c>
      <c r="BN23" s="28">
        <f t="shared" si="5"/>
        <v>0</v>
      </c>
      <c r="BO23" s="14">
        <f t="shared" si="7"/>
        <v>0</v>
      </c>
      <c r="BP23" s="14">
        <f t="shared" si="8"/>
        <v>0</v>
      </c>
      <c r="BQ23" s="14">
        <f t="shared" si="9"/>
        <v>0</v>
      </c>
      <c r="BR23" s="82"/>
      <c r="BS23" s="55">
        <f>'1.Salaries Rates Dates'!$D$12</f>
        <v>0</v>
      </c>
      <c r="BT23" s="187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Dates'!$B$49)))))</f>
        <v>0</v>
      </c>
      <c r="BU23" s="187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Dates'!$B$49)))))</f>
        <v>0</v>
      </c>
      <c r="BV23" s="187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Dates'!$B$49)))))</f>
        <v>0</v>
      </c>
      <c r="BW23" s="187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Dates'!$B$49)))))</f>
        <v>0</v>
      </c>
      <c r="BX23" s="187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Dates'!$B$49)))))</f>
        <v>0</v>
      </c>
      <c r="BY23" s="187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Dates'!$B$49)))))</f>
        <v>0</v>
      </c>
      <c r="BZ23" s="187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Dates'!$B$49)))))</f>
        <v>0</v>
      </c>
      <c r="CA23" s="188">
        <f t="shared" si="10"/>
        <v>0</v>
      </c>
    </row>
    <row r="24" spans="1:79" hidden="1" x14ac:dyDescent="0.25">
      <c r="A24" s="15">
        <v>10</v>
      </c>
      <c r="B24" s="71">
        <f>'1.Salaries Rates Dates'!C13</f>
        <v>0</v>
      </c>
      <c r="C24" s="30" t="s">
        <v>31</v>
      </c>
      <c r="D24" s="226"/>
      <c r="E24" s="25">
        <f>'1.Salaries Rates Dates'!Z13</f>
        <v>0</v>
      </c>
      <c r="F24" s="47"/>
      <c r="G24" s="47"/>
      <c r="H24" s="47"/>
      <c r="I24" s="48" t="str">
        <f>IF(F24&gt;0,('1.Salaries Rates Dates'!$D$30*F24),(G24*(ROUND(YEARFRAC(F$10,K$10),2)*'1.Salaries Rates Dates'!$F$30)&amp;" / "&amp;H24*(ROUND(YEARFRAC(F$10,K$10),2)*'1.Salaries Rates Dates'!$E$30)))</f>
        <v>0 / 0</v>
      </c>
      <c r="J24" s="51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Dates'!$B$49)))))</f>
        <v>0</v>
      </c>
      <c r="K24" s="128">
        <f>IF($C24="FT",J24*'1.Salaries Rates Dates'!$B$44,
IF($C24="PT",J24*'1.Salaries Rates Dates'!$B$45,
IF($C24="Clinical",J24*'1.Salaries Rates Dates'!$B$44,
IF($C24="ANSFT",J24*'1.Salaries Rates Dates'!$B$46,
IF($C24="ANSPT",J24*'1.Salaries Rates Dates'!$B$47)))))</f>
        <v>0</v>
      </c>
      <c r="L24" s="28">
        <f>J24+K24</f>
        <v>0</v>
      </c>
      <c r="M24" s="250"/>
      <c r="N24" s="25">
        <f>E24*(1+'1.Salaries Rates Dates'!B49)</f>
        <v>0</v>
      </c>
      <c r="O24" s="47"/>
      <c r="P24" s="47"/>
      <c r="Q24" s="47"/>
      <c r="R24" s="48" t="str">
        <f>IF(O24&gt;0,('1.Salaries Rates Dates'!$D$31*O24),(P24*(ROUND(YEARFRAC(O$10,T$10),2)*'1.Salaries Rates Dates'!$F$31)&amp;" / "&amp;Q24*(ROUND(YEARFRAC(O$10,T$10),2)*'1.Salaries Rates Dates'!$E$31)))</f>
        <v>0 / 0</v>
      </c>
      <c r="S24" s="51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Dates'!$B$49)))))</f>
        <v>0</v>
      </c>
      <c r="T24" s="128">
        <f>IF($C24="FT",S24*'1.Salaries Rates Dates'!$B$44,
IF($C24="PT",S24*'1.Salaries Rates Dates'!$B$45,
IF($C24="Clinical",S24*'1.Salaries Rates Dates'!$B$44,
IF($C24="ANSFT",S24*'1.Salaries Rates Dates'!$B$46,
IF($C24="ANSPT",S24*'1.Salaries Rates Dates'!$B$47)))))</f>
        <v>0</v>
      </c>
      <c r="U24" s="28">
        <f t="shared" si="0"/>
        <v>0</v>
      </c>
      <c r="V24" s="252"/>
      <c r="W24" s="25">
        <f>N24*(1+'1.Salaries Rates Dates'!B49)</f>
        <v>0</v>
      </c>
      <c r="X24" s="47"/>
      <c r="Y24" s="47"/>
      <c r="Z24" s="47"/>
      <c r="AA24" s="48" t="str">
        <f>IF(X24&gt;0,('1.Salaries Rates Dates'!$D$32*X24),(Y24*(ROUND(YEARFRAC(X$10,AC$10),2)*'1.Salaries Rates Dates'!$F$32)&amp;" / "&amp;Z24*(ROUND(YEARFRAC(X$10,AC$10),2)*'1.Salaries Rates Dates'!$E$32)))</f>
        <v>0 / 0</v>
      </c>
      <c r="AB24" s="51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Dates'!$B$49)))))</f>
        <v>0</v>
      </c>
      <c r="AC24" s="128">
        <f>IF($C24="FT",AB24*'1.Salaries Rates Dates'!$B$44,
IF($C24="PT",AB24*'1.Salaries Rates Dates'!$B$45,
IF($C24="Clinical",AB24*'1.Salaries Rates Dates'!$B$44,
IF($C24="ANSFT",AB24*'1.Salaries Rates Dates'!$B$46,
IF($C24="ANSPT",AB24*'1.Salaries Rates Dates'!$B$47)))))</f>
        <v>0</v>
      </c>
      <c r="AD24" s="28">
        <f t="shared" si="1"/>
        <v>0</v>
      </c>
      <c r="AE24" s="252"/>
      <c r="AF24" s="25">
        <f>W24*(1+'1.Salaries Rates Dates'!B49)</f>
        <v>0</v>
      </c>
      <c r="AG24" s="47"/>
      <c r="AH24" s="47"/>
      <c r="AI24" s="47"/>
      <c r="AJ24" s="48" t="str">
        <f>IF(AG24&gt;0,('1.Salaries Rates Dates'!$D$33*AG24),(AH24*(ROUND(YEARFRAC(AG$10,AL$10),2)*'1.Salaries Rates Dates'!$F$33)&amp;" / "&amp;AI24*(ROUND(YEARFRAC(AG$10,AL$10),2)*'1.Salaries Rates Dates'!$E$33)))</f>
        <v>0 / 0</v>
      </c>
      <c r="AK24" s="51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Dates'!$B$49)))))</f>
        <v>0</v>
      </c>
      <c r="AL24" s="128">
        <f>IF($C24="FT",AK24*'1.Salaries Rates Dates'!$B$44,
IF($C24="PT",AK24*'1.Salaries Rates Dates'!$B$45,
IF($C24="Clinical",AK24*'1.Salaries Rates Dates'!$B$44,
IF($C24="ANSFT",AK24*'1.Salaries Rates Dates'!$B$46,
IF($C24="ANSPT",AK24*'1.Salaries Rates Dates'!$B$47)))))</f>
        <v>0</v>
      </c>
      <c r="AM24" s="28">
        <f t="shared" si="2"/>
        <v>0</v>
      </c>
      <c r="AN24" s="252"/>
      <c r="AO24" s="25">
        <f>AF24*(1+'1.Salaries Rates Dates'!B49)</f>
        <v>0</v>
      </c>
      <c r="AP24" s="47"/>
      <c r="AQ24" s="47"/>
      <c r="AR24" s="47"/>
      <c r="AS24" s="48" t="str">
        <f>IF(AP24&gt;0,('1.Salaries Rates Dates'!$D$34*AP24),(AQ24*(ROUND(YEARFRAC(AP$10,AU$10),2)*'1.Salaries Rates Dates'!$F$34)&amp;" / "&amp;AR24*(ROUND(YEARFRAC(AP$10,AU$10),2)*'1.Salaries Rates Dates'!$E$34)))</f>
        <v>0 / 0</v>
      </c>
      <c r="AT24" s="51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Dates'!$B$49)))))</f>
        <v>0</v>
      </c>
      <c r="AU24" s="128">
        <f>IF($C24="FT",AT24*'1.Salaries Rates Dates'!$B$44,
IF($C24="PT",AT24*'1.Salaries Rates Dates'!$B$45,
IF($C24="Clinical",AT24*'1.Salaries Rates Dates'!$B$44,
IF($C24="ANSFT",AT24*'1.Salaries Rates Dates'!$B$46,
IF($C24="ANSPT",AT24*'1.Salaries Rates Dates'!$B$47)))))</f>
        <v>0</v>
      </c>
      <c r="AV24" s="28">
        <f t="shared" si="3"/>
        <v>0</v>
      </c>
      <c r="AW24" s="252"/>
      <c r="AX24" s="25">
        <f>AO24*(1+'1.Salaries Rates Dates'!K52)</f>
        <v>0</v>
      </c>
      <c r="AY24" s="47"/>
      <c r="AZ24" s="47"/>
      <c r="BA24" s="47"/>
      <c r="BB24" s="48" t="str">
        <f>IF(AY24&gt;0,('1.Salaries Rates Dates'!$D$35*AY24),(AZ24*(ROUND(YEARFRAC(AY$10,BD$10),2)*'1.Salaries Rates Dates'!$F$35)&amp;" / "&amp;BA24*(ROUND(YEARFRAC(AY$10,BD$10),2)*'1.Salaries Rates Dates'!$E$35)))</f>
        <v>0 / 0</v>
      </c>
      <c r="BC24" s="51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Dates'!$B$49)))))</f>
        <v>0</v>
      </c>
      <c r="BD24" s="128">
        <f>IF($C24="FT",BC24*'1.Salaries Rates Dates'!$B$44,
IF($C24="PT",BC24*'1.Salaries Rates Dates'!$B$45,
IF($C24="Clinical",BC24*'1.Salaries Rates Dates'!$B$44,
IF($C24="ANSFT",BC24*'1.Salaries Rates Dates'!$B$46,
IF($C24="ANSPT",BC24*'1.Salaries Rates Dates'!$B$47)))))</f>
        <v>0</v>
      </c>
      <c r="BE24" s="28">
        <f t="shared" si="4"/>
        <v>0</v>
      </c>
      <c r="BF24" s="252"/>
      <c r="BG24" s="25">
        <f>AX24*(1+'1.Salaries Rates Dates'!T52)</f>
        <v>0</v>
      </c>
      <c r="BH24" s="47"/>
      <c r="BI24" s="47"/>
      <c r="BJ24" s="47"/>
      <c r="BK24" s="48" t="str">
        <f>IF(BH24&gt;0,('1.Salaries Rates Dates'!$D$36*BH24),(BI24*(ROUND(YEARFRAC(BH$10,BM$10),2)*'1.Salaries Rates Dates'!$F$36)&amp;" / "&amp;BJ24*(ROUND(YEARFRAC(BH$10,BM$10),2)*'1.Salaries Rates Dates'!$E$36)))</f>
        <v>0 / 0</v>
      </c>
      <c r="BL24" s="51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Dates'!$B$49)))))</f>
        <v>0</v>
      </c>
      <c r="BM24" s="128">
        <f>IF($C24="FT",BL24*'1.Salaries Rates Dates'!$B$44,
IF($C24="PT",BL24*'1.Salaries Rates Dates'!$B$45,
IF($C24="Clinical",BL24*'1.Salaries Rates Dates'!$B$44,
IF($C24="ANSFT",BL24*'1.Salaries Rates Dates'!$B$46,
IF($C24="ANSPT",BL24*'1.Salaries Rates Dates'!$B$47)))))</f>
        <v>0</v>
      </c>
      <c r="BN24" s="28">
        <f t="shared" si="5"/>
        <v>0</v>
      </c>
      <c r="BO24" s="14">
        <f>J24+S24+AB24+AK24+AT24+BC24+BL24</f>
        <v>0</v>
      </c>
      <c r="BP24" s="14">
        <f t="shared" si="8"/>
        <v>0</v>
      </c>
      <c r="BQ24" s="14">
        <f t="shared" si="9"/>
        <v>0</v>
      </c>
      <c r="BR24" s="82"/>
      <c r="BS24" s="55">
        <f>'1.Salaries Rates Dates'!$D$13</f>
        <v>0</v>
      </c>
      <c r="BT24" s="187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Dates'!$B$49)))))</f>
        <v>0</v>
      </c>
      <c r="BU24" s="187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Dates'!$B$49)))))</f>
        <v>0</v>
      </c>
      <c r="BV24" s="187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Dates'!$B$49)))))</f>
        <v>0</v>
      </c>
      <c r="BW24" s="187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Dates'!$B$49)))))</f>
        <v>0</v>
      </c>
      <c r="BX24" s="187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Dates'!$B$49)))))</f>
        <v>0</v>
      </c>
      <c r="BY24" s="187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Dates'!$B$49)))))</f>
        <v>0</v>
      </c>
      <c r="BZ24" s="187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Dates'!$B$49)))))</f>
        <v>0</v>
      </c>
      <c r="CA24" s="188">
        <f t="shared" si="10"/>
        <v>0</v>
      </c>
    </row>
    <row r="25" spans="1:79" x14ac:dyDescent="0.25">
      <c r="A25" s="376" t="s">
        <v>97</v>
      </c>
      <c r="B25" s="386"/>
      <c r="C25" s="377"/>
      <c r="D25" s="226"/>
      <c r="E25" s="7"/>
      <c r="F25" s="7"/>
      <c r="G25" s="7"/>
      <c r="H25" s="7"/>
      <c r="I25" s="7"/>
      <c r="J25" s="7"/>
      <c r="K25" s="7"/>
      <c r="L25" s="7"/>
      <c r="M25" s="250"/>
      <c r="N25" s="7"/>
      <c r="O25" s="7"/>
      <c r="P25" s="7"/>
      <c r="Q25" s="7"/>
      <c r="R25" s="7"/>
      <c r="S25" s="7"/>
      <c r="T25" s="7"/>
      <c r="U25" s="7"/>
      <c r="V25" s="252"/>
      <c r="W25" s="7"/>
      <c r="X25" s="7"/>
      <c r="Y25" s="7"/>
      <c r="Z25" s="7"/>
      <c r="AA25" s="7"/>
      <c r="AB25" s="7"/>
      <c r="AC25" s="7"/>
      <c r="AD25" s="7"/>
      <c r="AE25" s="252"/>
      <c r="AF25" s="7"/>
      <c r="AG25" s="7"/>
      <c r="AH25" s="7"/>
      <c r="AI25" s="7"/>
      <c r="AJ25" s="7"/>
      <c r="AK25" s="7"/>
      <c r="AL25" s="7"/>
      <c r="AM25" s="7"/>
      <c r="AN25" s="252"/>
      <c r="AO25" s="7"/>
      <c r="AP25" s="7"/>
      <c r="AQ25" s="7"/>
      <c r="AR25" s="7"/>
      <c r="AS25" s="7"/>
      <c r="AT25" s="7"/>
      <c r="AU25" s="7"/>
      <c r="AV25" s="7"/>
      <c r="AW25" s="252"/>
      <c r="AX25" s="7"/>
      <c r="AY25" s="7"/>
      <c r="AZ25" s="7"/>
      <c r="BA25" s="7"/>
      <c r="BB25" s="7"/>
      <c r="BC25" s="7"/>
      <c r="BD25" s="7"/>
      <c r="BE25" s="7"/>
      <c r="BF25" s="252"/>
      <c r="BG25" s="7"/>
      <c r="BH25" s="7"/>
      <c r="BI25" s="7"/>
      <c r="BJ25" s="7"/>
      <c r="BK25" s="7"/>
      <c r="BL25" s="7"/>
      <c r="BM25" s="7"/>
      <c r="BN25" s="7"/>
      <c r="BO25" s="203"/>
      <c r="BP25" s="327"/>
      <c r="BQ25" s="204"/>
      <c r="BR25" s="1"/>
      <c r="BS25" s="55">
        <v>2070</v>
      </c>
      <c r="BT25" s="187">
        <f>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</f>
        <v>0</v>
      </c>
      <c r="BU25" s="187">
        <f>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</f>
        <v>0</v>
      </c>
      <c r="BV25" s="187">
        <f>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</f>
        <v>0</v>
      </c>
      <c r="BW25" s="187">
        <f>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</f>
        <v>0</v>
      </c>
      <c r="BX25" s="187">
        <f>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</f>
        <v>0</v>
      </c>
      <c r="BY25" s="187">
        <f>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</f>
        <v>0</v>
      </c>
      <c r="BZ25" s="187">
        <f>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</f>
        <v>0</v>
      </c>
      <c r="CA25" s="188">
        <f>SUM(BT25:BZ25)</f>
        <v>0</v>
      </c>
    </row>
    <row r="26" spans="1:79" x14ac:dyDescent="0.25">
      <c r="A26" s="3" t="s">
        <v>4</v>
      </c>
      <c r="B26" s="376" t="s">
        <v>5</v>
      </c>
      <c r="C26" s="377"/>
      <c r="D26" s="226"/>
      <c r="E26" s="7"/>
      <c r="F26" s="7"/>
      <c r="G26" s="7"/>
      <c r="H26" s="7"/>
      <c r="I26" s="7"/>
      <c r="J26" s="7"/>
      <c r="K26" s="7"/>
      <c r="L26" s="7"/>
      <c r="M26" s="250"/>
      <c r="N26" s="7"/>
      <c r="O26" s="7"/>
      <c r="P26" s="7"/>
      <c r="Q26" s="7"/>
      <c r="R26" s="7"/>
      <c r="S26" s="7"/>
      <c r="T26" s="7"/>
      <c r="U26" s="7"/>
      <c r="V26" s="252"/>
      <c r="W26" s="7"/>
      <c r="X26" s="7"/>
      <c r="Y26" s="7"/>
      <c r="Z26" s="7"/>
      <c r="AA26" s="7"/>
      <c r="AB26" s="7"/>
      <c r="AC26" s="7"/>
      <c r="AD26" s="7"/>
      <c r="AE26" s="252"/>
      <c r="AF26" s="7"/>
      <c r="AG26" s="7"/>
      <c r="AH26" s="7"/>
      <c r="AI26" s="7"/>
      <c r="AJ26" s="7"/>
      <c r="AK26" s="7"/>
      <c r="AL26" s="7"/>
      <c r="AM26" s="7"/>
      <c r="AN26" s="252"/>
      <c r="AO26" s="7"/>
      <c r="AP26" s="7"/>
      <c r="AQ26" s="7"/>
      <c r="AR26" s="7"/>
      <c r="AS26" s="7"/>
      <c r="AT26" s="7"/>
      <c r="AU26" s="7"/>
      <c r="AV26" s="7"/>
      <c r="AW26" s="252"/>
      <c r="AX26" s="7"/>
      <c r="AY26" s="7"/>
      <c r="AZ26" s="7"/>
      <c r="BA26" s="7"/>
      <c r="BB26" s="7"/>
      <c r="BC26" s="7"/>
      <c r="BD26" s="7"/>
      <c r="BE26" s="7"/>
      <c r="BF26" s="252"/>
      <c r="BG26" s="7"/>
      <c r="BH26" s="7"/>
      <c r="BI26" s="7"/>
      <c r="BJ26" s="7"/>
      <c r="BK26" s="7"/>
      <c r="BL26" s="7"/>
      <c r="BM26" s="7"/>
      <c r="BN26" s="7"/>
      <c r="BO26" s="203"/>
      <c r="BP26" s="327"/>
      <c r="BQ26" s="204"/>
      <c r="BR26" s="1"/>
      <c r="BS26" s="203"/>
      <c r="BT26" s="327"/>
      <c r="BU26" s="327"/>
      <c r="BV26" s="327"/>
      <c r="BW26" s="327"/>
      <c r="BX26" s="327"/>
      <c r="BY26" s="155"/>
      <c r="BZ26" s="155"/>
      <c r="CA26" s="8"/>
    </row>
    <row r="27" spans="1:79" x14ac:dyDescent="0.25">
      <c r="A27" s="15">
        <v>1</v>
      </c>
      <c r="B27" s="16">
        <f>'1.Salaries Rates Dates'!C16</f>
        <v>0</v>
      </c>
      <c r="C27" s="30" t="s">
        <v>31</v>
      </c>
      <c r="D27" s="226"/>
      <c r="E27" s="25">
        <f>'1.Salaries Rates Dates'!Z16</f>
        <v>0</v>
      </c>
      <c r="F27" s="47"/>
      <c r="G27" s="394"/>
      <c r="H27" s="395"/>
      <c r="I27" s="48">
        <f>IF(F27&gt;0,('1.Salaries Rates Dates'!$D$30*F27),0)</f>
        <v>0</v>
      </c>
      <c r="J27" s="51">
        <f>IF(F27&gt;0,((E27*F27*'1.Salaries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Dates'!$D$30))))+(E27*F27*'1.Salaries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7" s="128">
        <f>IF($C27="FT",J27*'1.Salaries Rates Dates'!$B$44,
IF($C27="PT",J27*'1.Salaries Rates Dates'!$B$45,
IF($C27="Clinical",J27*'1.Salaries Rates Dates'!$B$44,
IF($C27="ANSFT",J27*'1.Salaries Rates Dates'!$B$46,
IF($C27="ANSPT",J27*'1.Salaries Rates Dates'!$B$47)))))</f>
        <v>0</v>
      </c>
      <c r="L27" s="28">
        <f t="shared" ref="L27:L36" si="11">J27+K27</f>
        <v>0</v>
      </c>
      <c r="M27" s="250"/>
      <c r="N27" s="25">
        <f>E27*(1+'1.Salaries Rates Dates'!$B$49)</f>
        <v>0</v>
      </c>
      <c r="O27" s="47"/>
      <c r="P27" s="334"/>
      <c r="Q27" s="335"/>
      <c r="R27" s="48">
        <f>IF(O27&gt;0,('1.Salaries Rates Dates'!$D$31*O27),0)</f>
        <v>0</v>
      </c>
      <c r="S27" s="51">
        <f>IF(O27&gt;0,((N27*O27*'1.Salaries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Dates'!$D$31))))+(N27*O27*'1.Salaries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7" s="128">
        <f>IF($C27="FT",S27*'1.Salaries Rates Dates'!$B$44,
IF($C27="PT",S27*'1.Salaries Rates Dates'!$B$45,
IF($C27="Clinical",S27*'1.Salaries Rates Dates'!$B$44,
IF($C27="ANSFT",S27*'1.Salaries Rates Dates'!$B$46,
IF($C27="ANSPT",S27*'1.Salaries Rates Dates'!$B$47)))))</f>
        <v>0</v>
      </c>
      <c r="U27" s="28">
        <f t="shared" ref="U27:U36" si="12">S27+T27</f>
        <v>0</v>
      </c>
      <c r="V27" s="252"/>
      <c r="W27" s="25">
        <f>N27*(1+'1.Salaries Rates Dates'!$B$49)</f>
        <v>0</v>
      </c>
      <c r="X27" s="47"/>
      <c r="Y27" s="334"/>
      <c r="Z27" s="335"/>
      <c r="AA27" s="48">
        <f>IF(X27&gt;0,('1.Salaries Rates Dates'!$D$32*X27),0)</f>
        <v>0</v>
      </c>
      <c r="AB27" s="51">
        <f>IF(X27&gt;0,((W27*X27*'1.Salaries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Dates'!$D$32))))+(W27*X27*'1.Salaries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7" s="128">
        <f>IF($C27="FT",AB27*'1.Salaries Rates Dates'!$B$44,
IF($C27="PT",AB27*'1.Salaries Rates Dates'!$B$45,
IF($C27="Clinical",AB27*'1.Salaries Rates Dates'!$B$44,
IF($C27="ANSFT",AB27*'1.Salaries Rates Dates'!$B$46,
IF($C27="ANSPT",AB27*'1.Salaries Rates Dates'!$B$47)))))</f>
        <v>0</v>
      </c>
      <c r="AD27" s="28">
        <f t="shared" ref="AD27:AD36" si="13">AB27+AC27</f>
        <v>0</v>
      </c>
      <c r="AE27" s="252"/>
      <c r="AF27" s="25">
        <f>W27*(1+'1.Salaries Rates Dates'!$B$49)</f>
        <v>0</v>
      </c>
      <c r="AG27" s="47"/>
      <c r="AH27" s="334"/>
      <c r="AI27" s="335"/>
      <c r="AJ27" s="48">
        <f>IF(AG27&gt;0,('1.Salaries Rates Dates'!$D$33*AG27),0)</f>
        <v>0</v>
      </c>
      <c r="AK27" s="51">
        <f>IF(AG27&gt;0,((AF27*AG27*'1.Salaries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Dates'!$D$33))))+(AF27*AG27*'1.Salaries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7" s="128">
        <f>IF($C27="FT",AK27*'1.Salaries Rates Dates'!$B$44,
IF($C27="PT",AK27*'1.Salaries Rates Dates'!$B$45,
IF($C27="Clinical",AK27*'1.Salaries Rates Dates'!$B$44,
IF($C27="ANSFT",AK27*'1.Salaries Rates Dates'!$B$46,
IF($C27="ANSPT",AK27*'1.Salaries Rates Dates'!$B$47)))))</f>
        <v>0</v>
      </c>
      <c r="AM27" s="28">
        <f t="shared" ref="AM27:AM36" si="14">AK27+AL27</f>
        <v>0</v>
      </c>
      <c r="AN27" s="252"/>
      <c r="AO27" s="25">
        <f>AF27*(1+'1.Salaries Rates Dates'!$B$49)</f>
        <v>0</v>
      </c>
      <c r="AP27" s="47"/>
      <c r="AQ27" s="334"/>
      <c r="AR27" s="335"/>
      <c r="AS27" s="48">
        <f>IF(AP27&gt;0,('1.Salaries Rates Dates'!$D$34*AP27),0)</f>
        <v>0</v>
      </c>
      <c r="AT27" s="51">
        <f>IF(AP27&gt;0,((AO27*AP27*'1.Salaries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Dates'!$D$34))))+(AO27*AP27*'1.Salaries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7" s="128">
        <f>IF($C27="FT",AT27*'1.Salaries Rates Dates'!$B$44,
IF($C27="PT",AT27*'1.Salaries Rates Dates'!$B$45,
IF($C27="Clinical",AT27*'1.Salaries Rates Dates'!$B$44,
IF($C27="ANSFT",AT27*'1.Salaries Rates Dates'!$B$46,
IF($C27="ANSPT",AT27*'1.Salaries Rates Dates'!$B$47)))))</f>
        <v>0</v>
      </c>
      <c r="AV27" s="28">
        <f t="shared" ref="AV27:AV36" si="15">AT27+AU27</f>
        <v>0</v>
      </c>
      <c r="AW27" s="252"/>
      <c r="AX27" s="25">
        <f>AO27*(1+'1.Salaries Rates Dates'!$B$49)</f>
        <v>0</v>
      </c>
      <c r="AY27" s="47"/>
      <c r="AZ27" s="334"/>
      <c r="BA27" s="335"/>
      <c r="BB27" s="48">
        <f>IF(AY27&gt;0,('1.Salaries Rates Dates'!$D$35*AY27),0)</f>
        <v>0</v>
      </c>
      <c r="BC27" s="51">
        <f>IF(AY27&gt;0,((AX27*AY27*'1.Salaries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Dates'!$D$35))))+(AX27*AY27*'1.Salaries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7" s="128">
        <f>IF($C27="FT",BC27*'1.Salaries Rates Dates'!$B$44,
IF($C27="PT",BC27*'1.Salaries Rates Dates'!$B$45,
IF($C27="Clinical",BC27*'1.Salaries Rates Dates'!$B$44,
IF($C27="ANSFT",BC27*'1.Salaries Rates Dates'!$B$46,
IF($C27="ANSPT",BC27*'1.Salaries Rates Dates'!$B$47)))))</f>
        <v>0</v>
      </c>
      <c r="BE27" s="28">
        <f t="shared" ref="BE27:BE36" si="16">BC27+BD27</f>
        <v>0</v>
      </c>
      <c r="BF27" s="252"/>
      <c r="BG27" s="25">
        <f>AX27*(1+'1.Salaries Rates Dates'!$B$49)</f>
        <v>0</v>
      </c>
      <c r="BH27" s="47"/>
      <c r="BI27" s="334"/>
      <c r="BJ27" s="335"/>
      <c r="BK27" s="48">
        <f>IF(BH27&gt;0,('1.Salaries Rates Dates'!$D$36*BH27),0)</f>
        <v>0</v>
      </c>
      <c r="BL27" s="51">
        <f>IF(BH27&gt;0,((BG27*BH27*'1.Salaries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Dates'!$D$36))))+(BG27*BH27*'1.Salaries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7" s="128">
        <f>IF($C27="FT",BL27*'1.Salaries Rates Dates'!$B$44,
IF($C27="PT",BL27*'1.Salaries Rates Dates'!$B$45,
IF($C27="Clinical",BL27*'1.Salaries Rates Dates'!$B$44,
IF($C27="ANSFT",BL27*'1.Salaries Rates Dates'!$B$46,
IF($C27="ANSPT",BL27*'1.Salaries Rates Dates'!$B$47)))))</f>
        <v>0</v>
      </c>
      <c r="BN27" s="28">
        <f t="shared" ref="BN27:BN36" si="17">BL27+BM27</f>
        <v>0</v>
      </c>
      <c r="BO27" s="14">
        <f t="shared" ref="BO27:BO36" si="18">J27+S27+AB27+AK27+AT27+BC27+BL27</f>
        <v>0</v>
      </c>
      <c r="BP27" s="14">
        <f t="shared" ref="BP27:BP34" si="19">K27+T27+AC27+AL27+AU27+BD27+BM27</f>
        <v>0</v>
      </c>
      <c r="BQ27" s="14">
        <f t="shared" ref="BQ27:BQ36" si="20">L27+U27+AD27+AM27+AV27+BE27+BN27</f>
        <v>0</v>
      </c>
      <c r="BR27" s="82"/>
      <c r="BS27" s="55">
        <f>'1.Salaries Rates Dates'!$D$16</f>
        <v>0</v>
      </c>
      <c r="BT27" s="187">
        <f t="shared" ref="BT27:BT36" si="21">$J27</f>
        <v>0</v>
      </c>
      <c r="BU27" s="187">
        <f t="shared" ref="BU27:BU36" si="22">$S27</f>
        <v>0</v>
      </c>
      <c r="BV27" s="187">
        <f t="shared" ref="BV27:BV36" si="23">$AB27</f>
        <v>0</v>
      </c>
      <c r="BW27" s="187">
        <f t="shared" ref="BW27:BW36" si="24">$AK27</f>
        <v>0</v>
      </c>
      <c r="BX27" s="187">
        <f t="shared" ref="BX27:BX36" si="25">$AT27</f>
        <v>0</v>
      </c>
      <c r="BY27" s="187">
        <f t="shared" ref="BY27:BY36" si="26">$BC27</f>
        <v>0</v>
      </c>
      <c r="BZ27" s="187">
        <f t="shared" ref="BZ27:BZ36" si="27">$BL27</f>
        <v>0</v>
      </c>
      <c r="CA27" s="188">
        <f>SUM(BT27:BZ27)</f>
        <v>0</v>
      </c>
    </row>
    <row r="28" spans="1:79" x14ac:dyDescent="0.25">
      <c r="A28" s="15">
        <v>2</v>
      </c>
      <c r="B28" s="16">
        <f>'1.Salaries Rates Dates'!C17</f>
        <v>0</v>
      </c>
      <c r="C28" s="30" t="s">
        <v>31</v>
      </c>
      <c r="D28" s="226"/>
      <c r="E28" s="25">
        <f>'1.Salaries Rates Dates'!Z17</f>
        <v>0</v>
      </c>
      <c r="F28" s="47"/>
      <c r="G28" s="396"/>
      <c r="H28" s="397"/>
      <c r="I28" s="48">
        <f>IF(F28&gt;0,('1.Salaries Rates Dates'!$D$30*F28),0)</f>
        <v>0</v>
      </c>
      <c r="J28" s="51">
        <f>IF(F28&gt;0,((E28*F28*'1.Salaries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Dates'!$D$30))))+(E28*F28*'1.Salaries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8" s="128">
        <f>IF($C28="FT",J28*'1.Salaries Rates Dates'!$B$44,
IF($C28="PT",J28*'1.Salaries Rates Dates'!$B$45,
IF($C28="Clinical",J28*'1.Salaries Rates Dates'!$B$44,
IF($C28="ANSFT",J28*'1.Salaries Rates Dates'!$B$46,
IF($C28="ANSPT",J28*'1.Salaries Rates Dates'!$B$47)))))</f>
        <v>0</v>
      </c>
      <c r="L28" s="28">
        <f t="shared" si="11"/>
        <v>0</v>
      </c>
      <c r="M28" s="250"/>
      <c r="N28" s="25">
        <f>E28*(1+'1.Salaries Rates Dates'!$B$49)</f>
        <v>0</v>
      </c>
      <c r="O28" s="47"/>
      <c r="P28" s="336"/>
      <c r="Q28" s="337"/>
      <c r="R28" s="48">
        <f>IF(O28&gt;0,('1.Salaries Rates Dates'!$D$31*O28),0)</f>
        <v>0</v>
      </c>
      <c r="S28" s="51">
        <f>IF(O28&gt;0,((N28*O28*'1.Salaries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Dates'!$D$31))))+(N28*O28*'1.Salaries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8" s="128">
        <f>IF($C28="FT",S28*'1.Salaries Rates Dates'!$B$44,
IF($C28="PT",S28*'1.Salaries Rates Dates'!$B$45,
IF($C28="Clinical",S28*'1.Salaries Rates Dates'!$B$44,
IF($C28="ANSFT",S28*'1.Salaries Rates Dates'!$B$46,
IF($C28="ANSPT",S28*'1.Salaries Rates Dates'!$B$47)))))</f>
        <v>0</v>
      </c>
      <c r="U28" s="28">
        <f t="shared" si="12"/>
        <v>0</v>
      </c>
      <c r="V28" s="252"/>
      <c r="W28" s="25">
        <f>N28*(1+'1.Salaries Rates Dates'!$B$49)</f>
        <v>0</v>
      </c>
      <c r="X28" s="47"/>
      <c r="Y28" s="336"/>
      <c r="Z28" s="337"/>
      <c r="AA28" s="48">
        <f>IF(X28&gt;0,('1.Salaries Rates Dates'!$D$32*X28),0)</f>
        <v>0</v>
      </c>
      <c r="AB28" s="51">
        <f>IF(X28&gt;0,((W28*X28*'1.Salaries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Dates'!$D$32))))+(W28*X28*'1.Salaries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8" s="128">
        <f>IF($C28="FT",AB28*'1.Salaries Rates Dates'!$B$44,
IF($C28="PT",AB28*'1.Salaries Rates Dates'!$B$45,
IF($C28="Clinical",AB28*'1.Salaries Rates Dates'!$B$44,
IF($C28="ANSFT",AB28*'1.Salaries Rates Dates'!$B$46,
IF($C28="ANSPT",AB28*'1.Salaries Rates Dates'!$B$47)))))</f>
        <v>0</v>
      </c>
      <c r="AD28" s="28">
        <f t="shared" si="13"/>
        <v>0</v>
      </c>
      <c r="AE28" s="252"/>
      <c r="AF28" s="25">
        <f>W28*(1+'1.Salaries Rates Dates'!$B$49)</f>
        <v>0</v>
      </c>
      <c r="AG28" s="47"/>
      <c r="AH28" s="336"/>
      <c r="AI28" s="337"/>
      <c r="AJ28" s="48">
        <f>IF(AG28&gt;0,('1.Salaries Rates Dates'!$D$33*AG28),0)</f>
        <v>0</v>
      </c>
      <c r="AK28" s="51">
        <f>IF(AG28&gt;0,((AF28*AG28*'1.Salaries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Dates'!$D$33))))+(AF28*AG28*'1.Salaries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8" s="128">
        <f>IF($C28="FT",AK28*'1.Salaries Rates Dates'!$B$44,
IF($C28="PT",AK28*'1.Salaries Rates Dates'!$B$45,
IF($C28="Clinical",AK28*'1.Salaries Rates Dates'!$B$44,
IF($C28="ANSFT",AK28*'1.Salaries Rates Dates'!$B$46,
IF($C28="ANSPT",AK28*'1.Salaries Rates Dates'!$B$47)))))</f>
        <v>0</v>
      </c>
      <c r="AM28" s="28">
        <f t="shared" si="14"/>
        <v>0</v>
      </c>
      <c r="AN28" s="252"/>
      <c r="AO28" s="25">
        <f>AF28*(1+'1.Salaries Rates Dates'!$B$49)</f>
        <v>0</v>
      </c>
      <c r="AP28" s="47"/>
      <c r="AQ28" s="336"/>
      <c r="AR28" s="337"/>
      <c r="AS28" s="48">
        <f>IF(AP28&gt;0,('1.Salaries Rates Dates'!$D$34*AP28),0)</f>
        <v>0</v>
      </c>
      <c r="AT28" s="51">
        <f>IF(AP28&gt;0,((AO28*AP28*'1.Salaries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Dates'!$D$34))))+(AO28*AP28*'1.Salaries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8" s="128">
        <f>IF($C28="FT",AT28*'1.Salaries Rates Dates'!$B$44,
IF($C28="PT",AT28*'1.Salaries Rates Dates'!$B$45,
IF($C28="Clinical",AT28*'1.Salaries Rates Dates'!$B$44,
IF($C28="ANSFT",AT28*'1.Salaries Rates Dates'!$B$46,
IF($C28="ANSPT",AT28*'1.Salaries Rates Dates'!$B$47)))))</f>
        <v>0</v>
      </c>
      <c r="AV28" s="28">
        <f t="shared" si="15"/>
        <v>0</v>
      </c>
      <c r="AW28" s="252"/>
      <c r="AX28" s="25">
        <f>AO28*(1+'1.Salaries Rates Dates'!$B$49)</f>
        <v>0</v>
      </c>
      <c r="AY28" s="47"/>
      <c r="AZ28" s="336"/>
      <c r="BA28" s="337"/>
      <c r="BB28" s="48">
        <f>IF(AY28&gt;0,('1.Salaries Rates Dates'!$D$35*AY28),0)</f>
        <v>0</v>
      </c>
      <c r="BC28" s="51">
        <f>IF(AY28&gt;0,((AX28*AY28*'1.Salaries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Dates'!$D$35))))+(AX28*AY28*'1.Salaries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8" s="128">
        <f>IF($C28="FT",BC28*'1.Salaries Rates Dates'!$B$44,
IF($C28="PT",BC28*'1.Salaries Rates Dates'!$B$45,
IF($C28="Clinical",BC28*'1.Salaries Rates Dates'!$B$44,
IF($C28="ANSFT",BC28*'1.Salaries Rates Dates'!$B$46,
IF($C28="ANSPT",BC28*'1.Salaries Rates Dates'!$B$47)))))</f>
        <v>0</v>
      </c>
      <c r="BE28" s="28">
        <f t="shared" si="16"/>
        <v>0</v>
      </c>
      <c r="BF28" s="252"/>
      <c r="BG28" s="25">
        <f>AX28*(1+'1.Salaries Rates Dates'!$B$49)</f>
        <v>0</v>
      </c>
      <c r="BH28" s="47"/>
      <c r="BI28" s="336"/>
      <c r="BJ28" s="337"/>
      <c r="BK28" s="48">
        <f>IF(BH28&gt;0,('1.Salaries Rates Dates'!$D$36*BH28),0)</f>
        <v>0</v>
      </c>
      <c r="BL28" s="51">
        <f>IF(BH28&gt;0,((BG28*BH28*'1.Salaries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Dates'!$D$36))))+(BG28*BH28*'1.Salaries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8" s="128">
        <f>IF($C28="FT",BL28*'1.Salaries Rates Dates'!$B$44,
IF($C28="PT",BL28*'1.Salaries Rates Dates'!$B$45,
IF($C28="Clinical",BL28*'1.Salaries Rates Dates'!$B$44,
IF($C28="ANSFT",BL28*'1.Salaries Rates Dates'!$B$46,
IF($C28="ANSPT",BL28*'1.Salaries Rates Dates'!$B$47)))))</f>
        <v>0</v>
      </c>
      <c r="BN28" s="28">
        <f t="shared" si="17"/>
        <v>0</v>
      </c>
      <c r="BO28" s="14">
        <f t="shared" si="18"/>
        <v>0</v>
      </c>
      <c r="BP28" s="14">
        <f t="shared" si="19"/>
        <v>0</v>
      </c>
      <c r="BQ28" s="14">
        <f t="shared" si="20"/>
        <v>0</v>
      </c>
      <c r="BR28" s="82"/>
      <c r="BS28" s="55">
        <f>'1.Salaries Rates Dates'!$D$17</f>
        <v>0</v>
      </c>
      <c r="BT28" s="187">
        <f t="shared" si="21"/>
        <v>0</v>
      </c>
      <c r="BU28" s="187">
        <f t="shared" si="22"/>
        <v>0</v>
      </c>
      <c r="BV28" s="187">
        <f t="shared" si="23"/>
        <v>0</v>
      </c>
      <c r="BW28" s="187">
        <f t="shared" si="24"/>
        <v>0</v>
      </c>
      <c r="BX28" s="187">
        <f t="shared" si="25"/>
        <v>0</v>
      </c>
      <c r="BY28" s="187">
        <f t="shared" si="26"/>
        <v>0</v>
      </c>
      <c r="BZ28" s="187">
        <f t="shared" si="27"/>
        <v>0</v>
      </c>
      <c r="CA28" s="188">
        <f t="shared" ref="CA28:CA36" si="28">SUM(BT28:BZ28)</f>
        <v>0</v>
      </c>
    </row>
    <row r="29" spans="1:79" x14ac:dyDescent="0.25">
      <c r="A29" s="15">
        <v>3</v>
      </c>
      <c r="B29" s="16">
        <f>'1.Salaries Rates Dates'!C18</f>
        <v>0</v>
      </c>
      <c r="C29" s="30" t="s">
        <v>31</v>
      </c>
      <c r="D29" s="226"/>
      <c r="E29" s="25">
        <f>'1.Salaries Rates Dates'!Z18</f>
        <v>0</v>
      </c>
      <c r="F29" s="47"/>
      <c r="G29" s="396"/>
      <c r="H29" s="397"/>
      <c r="I29" s="48">
        <f>IF(F29&gt;0,('1.Salaries Rates Dates'!$D$30*F29),0)</f>
        <v>0</v>
      </c>
      <c r="J29" s="51">
        <f>IF(F29&gt;0,((E29*F29*'1.Salaries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Dates'!$D$30))))+(E29*F29*'1.Salaries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9" s="128">
        <f>IF($C29="FT",J29*'1.Salaries Rates Dates'!$B$44,
IF($C29="PT",J29*'1.Salaries Rates Dates'!$B$45,
IF($C29="Clinical",J29*'1.Salaries Rates Dates'!$B$44,
IF($C29="ANSFT",J29*'1.Salaries Rates Dates'!$B$46,
IF($C29="ANSPT",J29*'1.Salaries Rates Dates'!$B$47)))))</f>
        <v>0</v>
      </c>
      <c r="L29" s="28">
        <f t="shared" si="11"/>
        <v>0</v>
      </c>
      <c r="M29" s="250"/>
      <c r="N29" s="25">
        <f>E29*(1+'1.Salaries Rates Dates'!$B$49)</f>
        <v>0</v>
      </c>
      <c r="O29" s="47"/>
      <c r="P29" s="336"/>
      <c r="Q29" s="337"/>
      <c r="R29" s="48">
        <f>IF(O29&gt;0,('1.Salaries Rates Dates'!$D$31*O29),0)</f>
        <v>0</v>
      </c>
      <c r="S29" s="51">
        <f>IF(O29&gt;0,((N29*O29*'1.Salaries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Dates'!$D$31))))+(N29*O29*'1.Salaries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9" s="128">
        <f>IF($C29="FT",S29*'1.Salaries Rates Dates'!$B$44,
IF($C29="PT",S29*'1.Salaries Rates Dates'!$B$45,
IF($C29="Clinical",S29*'1.Salaries Rates Dates'!$B$44,
IF($C29="ANSFT",S29*'1.Salaries Rates Dates'!$B$46,
IF($C29="ANSPT",S29*'1.Salaries Rates Dates'!$B$47)))))</f>
        <v>0</v>
      </c>
      <c r="U29" s="28">
        <f t="shared" si="12"/>
        <v>0</v>
      </c>
      <c r="V29" s="252"/>
      <c r="W29" s="25">
        <f>N29*(1+'1.Salaries Rates Dates'!$B$49)</f>
        <v>0</v>
      </c>
      <c r="X29" s="47"/>
      <c r="Y29" s="336"/>
      <c r="Z29" s="337"/>
      <c r="AA29" s="48">
        <f>IF(X29&gt;0,('1.Salaries Rates Dates'!$D$32*X29),0)</f>
        <v>0</v>
      </c>
      <c r="AB29" s="51">
        <f>IF(X29&gt;0,((W29*X29*'1.Salaries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Dates'!$D$32))))+(W29*X29*'1.Salaries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9" s="128">
        <f>IF($C29="FT",AB29*'1.Salaries Rates Dates'!$B$44,
IF($C29="PT",AB29*'1.Salaries Rates Dates'!$B$45,
IF($C29="Clinical",AB29*'1.Salaries Rates Dates'!$B$44,
IF($C29="ANSFT",AB29*'1.Salaries Rates Dates'!$B$46,
IF($C29="ANSPT",AB29*'1.Salaries Rates Dates'!$B$47)))))</f>
        <v>0</v>
      </c>
      <c r="AD29" s="28">
        <f t="shared" si="13"/>
        <v>0</v>
      </c>
      <c r="AE29" s="252"/>
      <c r="AF29" s="25">
        <f>W29*(1+'1.Salaries Rates Dates'!$B$49)</f>
        <v>0</v>
      </c>
      <c r="AG29" s="47"/>
      <c r="AH29" s="336"/>
      <c r="AI29" s="337"/>
      <c r="AJ29" s="48">
        <f>IF(AG29&gt;0,('1.Salaries Rates Dates'!$D$33*AG29),0)</f>
        <v>0</v>
      </c>
      <c r="AK29" s="51">
        <f>IF(AG29&gt;0,((AF29*AG29*'1.Salaries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Dates'!$D$33))))+(AF29*AG29*'1.Salaries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9" s="128">
        <f>IF($C29="FT",AK29*'1.Salaries Rates Dates'!$B$44,
IF($C29="PT",AK29*'1.Salaries Rates Dates'!$B$45,
IF($C29="Clinical",AK29*'1.Salaries Rates Dates'!$B$44,
IF($C29="ANSFT",AK29*'1.Salaries Rates Dates'!$B$46,
IF($C29="ANSPT",AK29*'1.Salaries Rates Dates'!$B$47)))))</f>
        <v>0</v>
      </c>
      <c r="AM29" s="28">
        <f t="shared" si="14"/>
        <v>0</v>
      </c>
      <c r="AN29" s="252"/>
      <c r="AO29" s="25">
        <f>AF29*(1+'1.Salaries Rates Dates'!$B$49)</f>
        <v>0</v>
      </c>
      <c r="AP29" s="47"/>
      <c r="AQ29" s="336"/>
      <c r="AR29" s="337"/>
      <c r="AS29" s="48">
        <f>IF(AP29&gt;0,('1.Salaries Rates Dates'!$D$34*AP29),0)</f>
        <v>0</v>
      </c>
      <c r="AT29" s="51">
        <f>IF(AP29&gt;0,((AO29*AP29*'1.Salaries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Dates'!$D$34))))+(AO29*AP29*'1.Salaries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9" s="128">
        <f>IF($C29="FT",AT29*'1.Salaries Rates Dates'!$B$44,
IF($C29="PT",AT29*'1.Salaries Rates Dates'!$B$45,
IF($C29="Clinical",AT29*'1.Salaries Rates Dates'!$B$44,
IF($C29="ANSFT",AT29*'1.Salaries Rates Dates'!$B$46,
IF($C29="ANSPT",AT29*'1.Salaries Rates Dates'!$B$47)))))</f>
        <v>0</v>
      </c>
      <c r="AV29" s="28">
        <f t="shared" si="15"/>
        <v>0</v>
      </c>
      <c r="AW29" s="252"/>
      <c r="AX29" s="25">
        <f>AO29*(1+'1.Salaries Rates Dates'!$B$49)</f>
        <v>0</v>
      </c>
      <c r="AY29" s="47"/>
      <c r="AZ29" s="336"/>
      <c r="BA29" s="337"/>
      <c r="BB29" s="48">
        <f>IF(AY29&gt;0,('1.Salaries Rates Dates'!$D$35*AY29),0)</f>
        <v>0</v>
      </c>
      <c r="BC29" s="51">
        <f>IF(AY29&gt;0,((AX29*AY29*'1.Salaries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Dates'!$D$35))))+(AX29*AY29*'1.Salaries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9" s="128">
        <f>IF($C29="FT",BC29*'1.Salaries Rates Dates'!$B$44,
IF($C29="PT",BC29*'1.Salaries Rates Dates'!$B$45,
IF($C29="Clinical",BC29*'1.Salaries Rates Dates'!$B$44,
IF($C29="ANSFT",BC29*'1.Salaries Rates Dates'!$B$46,
IF($C29="ANSPT",BC29*'1.Salaries Rates Dates'!$B$47)))))</f>
        <v>0</v>
      </c>
      <c r="BE29" s="28">
        <f t="shared" si="16"/>
        <v>0</v>
      </c>
      <c r="BF29" s="252"/>
      <c r="BG29" s="25">
        <f>AX29*(1+'1.Salaries Rates Dates'!$B$49)</f>
        <v>0</v>
      </c>
      <c r="BH29" s="47"/>
      <c r="BI29" s="336"/>
      <c r="BJ29" s="337"/>
      <c r="BK29" s="48">
        <f>IF(BH29&gt;0,('1.Salaries Rates Dates'!$D$36*BH29),0)</f>
        <v>0</v>
      </c>
      <c r="BL29" s="51">
        <f>IF(BH29&gt;0,((BG29*BH29*'1.Salaries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Dates'!$D$36))))+(BG29*BH29*'1.Salaries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9" s="128">
        <f>IF($C29="FT",BL29*'1.Salaries Rates Dates'!$B$44,
IF($C29="PT",BL29*'1.Salaries Rates Dates'!$B$45,
IF($C29="Clinical",BL29*'1.Salaries Rates Dates'!$B$44,
IF($C29="ANSFT",BL29*'1.Salaries Rates Dates'!$B$46,
IF($C29="ANSPT",BL29*'1.Salaries Rates Dates'!$B$47)))))</f>
        <v>0</v>
      </c>
      <c r="BN29" s="28">
        <f t="shared" si="17"/>
        <v>0</v>
      </c>
      <c r="BO29" s="14">
        <f t="shared" si="18"/>
        <v>0</v>
      </c>
      <c r="BP29" s="14">
        <f t="shared" si="19"/>
        <v>0</v>
      </c>
      <c r="BQ29" s="14">
        <f t="shared" si="20"/>
        <v>0</v>
      </c>
      <c r="BR29" s="82"/>
      <c r="BS29" s="55">
        <f>'1.Salaries Rates Dates'!$D$18</f>
        <v>0</v>
      </c>
      <c r="BT29" s="187">
        <f t="shared" si="21"/>
        <v>0</v>
      </c>
      <c r="BU29" s="187">
        <f t="shared" si="22"/>
        <v>0</v>
      </c>
      <c r="BV29" s="187">
        <f t="shared" si="23"/>
        <v>0</v>
      </c>
      <c r="BW29" s="187">
        <f t="shared" si="24"/>
        <v>0</v>
      </c>
      <c r="BX29" s="187">
        <f t="shared" si="25"/>
        <v>0</v>
      </c>
      <c r="BY29" s="187">
        <f t="shared" si="26"/>
        <v>0</v>
      </c>
      <c r="BZ29" s="187">
        <f t="shared" si="27"/>
        <v>0</v>
      </c>
      <c r="CA29" s="188">
        <f t="shared" si="28"/>
        <v>0</v>
      </c>
    </row>
    <row r="30" spans="1:79" x14ac:dyDescent="0.25">
      <c r="A30" s="15">
        <v>4</v>
      </c>
      <c r="B30" s="16">
        <f>'1.Salaries Rates Dates'!C19</f>
        <v>0</v>
      </c>
      <c r="C30" s="30" t="s">
        <v>31</v>
      </c>
      <c r="D30" s="226"/>
      <c r="E30" s="25">
        <f>'1.Salaries Rates Dates'!Z19</f>
        <v>0</v>
      </c>
      <c r="F30" s="47"/>
      <c r="G30" s="396"/>
      <c r="H30" s="397"/>
      <c r="I30" s="48">
        <f>IF(F30&gt;0,('1.Salaries Rates Dates'!$D$30*F30),0)</f>
        <v>0</v>
      </c>
      <c r="J30" s="51">
        <f>IF(F30&gt;0,((E30*F30*'1.Salaries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Dates'!$D$30))))+(E30*F30*'1.Salaries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0" s="128">
        <f>IF($C30="FT",J30*'1.Salaries Rates Dates'!$B$44,
IF($C30="PT",J30*'1.Salaries Rates Dates'!$B$45,
IF($C30="Clinical",J30*'1.Salaries Rates Dates'!$B$44,
IF($C30="ANSFT",J30*'1.Salaries Rates Dates'!$B$46,
IF($C30="ANSPT",J30*'1.Salaries Rates Dates'!$B$47)))))</f>
        <v>0</v>
      </c>
      <c r="L30" s="28">
        <f t="shared" si="11"/>
        <v>0</v>
      </c>
      <c r="M30" s="250"/>
      <c r="N30" s="25">
        <f>E30*(1+'1.Salaries Rates Dates'!$B$49)</f>
        <v>0</v>
      </c>
      <c r="O30" s="47"/>
      <c r="P30" s="336"/>
      <c r="Q30" s="337"/>
      <c r="R30" s="48">
        <f>IF(O30&gt;0,('1.Salaries Rates Dates'!$D$31*O30),0)</f>
        <v>0</v>
      </c>
      <c r="S30" s="51">
        <f>IF(O30&gt;0,((N30*O30*'1.Salaries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Dates'!$D$31))))+(N30*O30*'1.Salaries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0" s="128">
        <f>IF($C30="FT",S30*'1.Salaries Rates Dates'!$B$44,
IF($C30="PT",S30*'1.Salaries Rates Dates'!$B$45,
IF($C30="Clinical",S30*'1.Salaries Rates Dates'!$B$44,
IF($C30="ANSFT",S30*'1.Salaries Rates Dates'!$B$46,
IF($C30="ANSPT",S30*'1.Salaries Rates Dates'!$B$47)))))</f>
        <v>0</v>
      </c>
      <c r="U30" s="28">
        <f t="shared" si="12"/>
        <v>0</v>
      </c>
      <c r="V30" s="252"/>
      <c r="W30" s="25">
        <f>N30*(1+'1.Salaries Rates Dates'!$B$49)</f>
        <v>0</v>
      </c>
      <c r="X30" s="47"/>
      <c r="Y30" s="336"/>
      <c r="Z30" s="337"/>
      <c r="AA30" s="48">
        <f>IF(X30&gt;0,('1.Salaries Rates Dates'!$D$32*X30),0)</f>
        <v>0</v>
      </c>
      <c r="AB30" s="51">
        <f>IF(X30&gt;0,((W30*X30*'1.Salaries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Dates'!$D$32))))+(W30*X30*'1.Salaries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0" s="128">
        <f>IF($C30="FT",AB30*'1.Salaries Rates Dates'!$B$44,
IF($C30="PT",AB30*'1.Salaries Rates Dates'!$B$45,
IF($C30="Clinical",AB30*'1.Salaries Rates Dates'!$B$44,
IF($C30="ANSFT",AB30*'1.Salaries Rates Dates'!$B$46,
IF($C30="ANSPT",AB30*'1.Salaries Rates Dates'!$B$47)))))</f>
        <v>0</v>
      </c>
      <c r="AD30" s="28">
        <f t="shared" si="13"/>
        <v>0</v>
      </c>
      <c r="AE30" s="252"/>
      <c r="AF30" s="25">
        <f>W30*(1+'1.Salaries Rates Dates'!$B$49)</f>
        <v>0</v>
      </c>
      <c r="AG30" s="47"/>
      <c r="AH30" s="336"/>
      <c r="AI30" s="337"/>
      <c r="AJ30" s="48">
        <f>IF(AG30&gt;0,('1.Salaries Rates Dates'!$D$33*AG30),0)</f>
        <v>0</v>
      </c>
      <c r="AK30" s="51">
        <f>IF(AG30&gt;0,((AF30*AG30*'1.Salaries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Dates'!$D$33))))+(AF30*AG30*'1.Salaries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0" s="128">
        <f>IF($C30="FT",AK30*'1.Salaries Rates Dates'!$B$44,
IF($C30="PT",AK30*'1.Salaries Rates Dates'!$B$45,
IF($C30="Clinical",AK30*'1.Salaries Rates Dates'!$B$44,
IF($C30="ANSFT",AK30*'1.Salaries Rates Dates'!$B$46,
IF($C30="ANSPT",AK30*'1.Salaries Rates Dates'!$B$47)))))</f>
        <v>0</v>
      </c>
      <c r="AM30" s="28">
        <f t="shared" si="14"/>
        <v>0</v>
      </c>
      <c r="AN30" s="252"/>
      <c r="AO30" s="25">
        <f>AF30*(1+'1.Salaries Rates Dates'!$B$49)</f>
        <v>0</v>
      </c>
      <c r="AP30" s="47"/>
      <c r="AQ30" s="336"/>
      <c r="AR30" s="337"/>
      <c r="AS30" s="48">
        <f>IF(AP30&gt;0,('1.Salaries Rates Dates'!$D$34*AP30),0)</f>
        <v>0</v>
      </c>
      <c r="AT30" s="51">
        <f>IF(AP30&gt;0,((AO30*AP30*'1.Salaries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Dates'!$D$34))))+(AO30*AP30*'1.Salaries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0" s="128">
        <f>IF($C30="FT",AT30*'1.Salaries Rates Dates'!$B$44,
IF($C30="PT",AT30*'1.Salaries Rates Dates'!$B$45,
IF($C30="Clinical",AT30*'1.Salaries Rates Dates'!$B$44,
IF($C30="ANSFT",AT30*'1.Salaries Rates Dates'!$B$46,
IF($C30="ANSPT",AT30*'1.Salaries Rates Dates'!$B$47)))))</f>
        <v>0</v>
      </c>
      <c r="AV30" s="28">
        <f t="shared" si="15"/>
        <v>0</v>
      </c>
      <c r="AW30" s="252"/>
      <c r="AX30" s="25">
        <f>AO30*(1+'1.Salaries Rates Dates'!$B$49)</f>
        <v>0</v>
      </c>
      <c r="AY30" s="47"/>
      <c r="AZ30" s="336"/>
      <c r="BA30" s="337"/>
      <c r="BB30" s="48">
        <f>IF(AY30&gt;0,('1.Salaries Rates Dates'!$D$35*AY30),0)</f>
        <v>0</v>
      </c>
      <c r="BC30" s="51">
        <f>IF(AY30&gt;0,((AX30*AY30*'1.Salaries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Dates'!$D$35))))+(AX30*AY30*'1.Salaries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0" s="128">
        <f>IF($C30="FT",BC30*'1.Salaries Rates Dates'!$B$44,
IF($C30="PT",BC30*'1.Salaries Rates Dates'!$B$45,
IF($C30="Clinical",BC30*'1.Salaries Rates Dates'!$B$44,
IF($C30="ANSFT",BC30*'1.Salaries Rates Dates'!$B$46,
IF($C30="ANSPT",BC30*'1.Salaries Rates Dates'!$B$47)))))</f>
        <v>0</v>
      </c>
      <c r="BE30" s="28">
        <f t="shared" si="16"/>
        <v>0</v>
      </c>
      <c r="BF30" s="252"/>
      <c r="BG30" s="25">
        <f>AX30*(1+'1.Salaries Rates Dates'!$B$49)</f>
        <v>0</v>
      </c>
      <c r="BH30" s="47"/>
      <c r="BI30" s="336"/>
      <c r="BJ30" s="337"/>
      <c r="BK30" s="48">
        <f>IF(BH30&gt;0,('1.Salaries Rates Dates'!$D$36*BH30),0)</f>
        <v>0</v>
      </c>
      <c r="BL30" s="51">
        <f>IF(BH30&gt;0,((BG30*BH30*'1.Salaries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Dates'!$D$36))))+(BG30*BH30*'1.Salaries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0" s="128">
        <f>IF($C30="FT",BL30*'1.Salaries Rates Dates'!$B$44,
IF($C30="PT",BL30*'1.Salaries Rates Dates'!$B$45,
IF($C30="Clinical",BL30*'1.Salaries Rates Dates'!$B$44,
IF($C30="ANSFT",BL30*'1.Salaries Rates Dates'!$B$46,
IF($C30="ANSPT",BL30*'1.Salaries Rates Dates'!$B$47)))))</f>
        <v>0</v>
      </c>
      <c r="BN30" s="28">
        <f t="shared" si="17"/>
        <v>0</v>
      </c>
      <c r="BO30" s="14">
        <f t="shared" si="18"/>
        <v>0</v>
      </c>
      <c r="BP30" s="14">
        <f t="shared" si="19"/>
        <v>0</v>
      </c>
      <c r="BQ30" s="14">
        <f t="shared" si="20"/>
        <v>0</v>
      </c>
      <c r="BR30" s="82"/>
      <c r="BS30" s="55">
        <f>'1.Salaries Rates Dates'!$D$19</f>
        <v>0</v>
      </c>
      <c r="BT30" s="187">
        <f t="shared" si="21"/>
        <v>0</v>
      </c>
      <c r="BU30" s="187">
        <f t="shared" si="22"/>
        <v>0</v>
      </c>
      <c r="BV30" s="187">
        <f t="shared" si="23"/>
        <v>0</v>
      </c>
      <c r="BW30" s="187">
        <f t="shared" si="24"/>
        <v>0</v>
      </c>
      <c r="BX30" s="187">
        <f t="shared" si="25"/>
        <v>0</v>
      </c>
      <c r="BY30" s="187">
        <f t="shared" si="26"/>
        <v>0</v>
      </c>
      <c r="BZ30" s="187">
        <f t="shared" si="27"/>
        <v>0</v>
      </c>
      <c r="CA30" s="188">
        <f t="shared" si="28"/>
        <v>0</v>
      </c>
    </row>
    <row r="31" spans="1:79" x14ac:dyDescent="0.25">
      <c r="A31" s="15">
        <v>5</v>
      </c>
      <c r="B31" s="16">
        <f>'1.Salaries Rates Dates'!C20</f>
        <v>0</v>
      </c>
      <c r="C31" s="30" t="s">
        <v>31</v>
      </c>
      <c r="D31" s="226"/>
      <c r="E31" s="25">
        <f>'1.Salaries Rates Dates'!Z20</f>
        <v>0</v>
      </c>
      <c r="F31" s="47"/>
      <c r="G31" s="396"/>
      <c r="H31" s="397"/>
      <c r="I31" s="48">
        <f>IF(F31&gt;0,('1.Salaries Rates Dates'!$D$30*F31),0)</f>
        <v>0</v>
      </c>
      <c r="J31" s="51">
        <f>IF(F31&gt;0,((E31*F31*'1.Salaries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Dates'!$D$30))))+(E31*F31*'1.Salaries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1" s="128">
        <f>IF($C31="FT",J31*'1.Salaries Rates Dates'!$B$44,
IF($C31="PT",J31*'1.Salaries Rates Dates'!$B$45,
IF($C31="Clinical",J31*'1.Salaries Rates Dates'!$B$44,
IF($C31="ANSFT",J31*'1.Salaries Rates Dates'!$B$46,
IF($C31="ANSPT",J31*'1.Salaries Rates Dates'!$B$47)))))</f>
        <v>0</v>
      </c>
      <c r="L31" s="28">
        <f t="shared" si="11"/>
        <v>0</v>
      </c>
      <c r="M31" s="250"/>
      <c r="N31" s="25">
        <f>E31*(1+'1.Salaries Rates Dates'!$B$49)</f>
        <v>0</v>
      </c>
      <c r="O31" s="47"/>
      <c r="P31" s="336"/>
      <c r="Q31" s="337"/>
      <c r="R31" s="48">
        <f>IF(O31&gt;0,('1.Salaries Rates Dates'!$D$31*O31),0)</f>
        <v>0</v>
      </c>
      <c r="S31" s="51">
        <f>IF(O31&gt;0,((N31*O31*'1.Salaries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Dates'!$D$31))))+(N31*O31*'1.Salaries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1" s="128">
        <f>IF($C31="FT",S31*'1.Salaries Rates Dates'!$B$44,
IF($C31="PT",S31*'1.Salaries Rates Dates'!$B$45,
IF($C31="Clinical",S31*'1.Salaries Rates Dates'!$B$44,
IF($C31="ANSFT",S31*'1.Salaries Rates Dates'!$B$46,
IF($C31="ANSPT",S31*'1.Salaries Rates Dates'!$B$47)))))</f>
        <v>0</v>
      </c>
      <c r="U31" s="28">
        <f t="shared" si="12"/>
        <v>0</v>
      </c>
      <c r="V31" s="252"/>
      <c r="W31" s="25">
        <f>N31*(1+'1.Salaries Rates Dates'!$B$49)</f>
        <v>0</v>
      </c>
      <c r="X31" s="47"/>
      <c r="Y31" s="336"/>
      <c r="Z31" s="337"/>
      <c r="AA31" s="48">
        <f>IF(X31&gt;0,('1.Salaries Rates Dates'!$D$32*X31),0)</f>
        <v>0</v>
      </c>
      <c r="AB31" s="51">
        <f>IF(X31&gt;0,((W31*X31*'1.Salaries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Dates'!$D$32))))+(W31*X31*'1.Salaries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1" s="128">
        <f>IF($C31="FT",AB31*'1.Salaries Rates Dates'!$B$44,
IF($C31="PT",AB31*'1.Salaries Rates Dates'!$B$45,
IF($C31="Clinical",AB31*'1.Salaries Rates Dates'!$B$44,
IF($C31="ANSFT",AB31*'1.Salaries Rates Dates'!$B$46,
IF($C31="ANSPT",AB31*'1.Salaries Rates Dates'!$B$47)))))</f>
        <v>0</v>
      </c>
      <c r="AD31" s="28">
        <f t="shared" si="13"/>
        <v>0</v>
      </c>
      <c r="AE31" s="252"/>
      <c r="AF31" s="25">
        <f>W31*(1+'1.Salaries Rates Dates'!$B$49)</f>
        <v>0</v>
      </c>
      <c r="AG31" s="47"/>
      <c r="AH31" s="336"/>
      <c r="AI31" s="337"/>
      <c r="AJ31" s="48">
        <f>IF(AG31&gt;0,('1.Salaries Rates Dates'!$D$33*AG31),0)</f>
        <v>0</v>
      </c>
      <c r="AK31" s="51">
        <f>IF(AG31&gt;0,((AF31*AG31*'1.Salaries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Dates'!$D$33))))+(AF31*AG31*'1.Salaries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1" s="128">
        <f>IF($C31="FT",AK31*'1.Salaries Rates Dates'!$B$44,
IF($C31="PT",AK31*'1.Salaries Rates Dates'!$B$45,
IF($C31="Clinical",AK31*'1.Salaries Rates Dates'!$B$44,
IF($C31="ANSFT",AK31*'1.Salaries Rates Dates'!$B$46,
IF($C31="ANSPT",AK31*'1.Salaries Rates Dates'!$B$47)))))</f>
        <v>0</v>
      </c>
      <c r="AM31" s="28">
        <f t="shared" si="14"/>
        <v>0</v>
      </c>
      <c r="AN31" s="252"/>
      <c r="AO31" s="25">
        <f>AF31*(1+'1.Salaries Rates Dates'!$B$49)</f>
        <v>0</v>
      </c>
      <c r="AP31" s="47"/>
      <c r="AQ31" s="336"/>
      <c r="AR31" s="337"/>
      <c r="AS31" s="48">
        <f>IF(AP31&gt;0,('1.Salaries Rates Dates'!$D$34*AP31),0)</f>
        <v>0</v>
      </c>
      <c r="AT31" s="51">
        <f>IF(AP31&gt;0,((AO31*AP31*'1.Salaries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Dates'!$D$34))))+(AO31*AP31*'1.Salaries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1" s="128">
        <f>IF($C31="FT",AT31*'1.Salaries Rates Dates'!$B$44,
IF($C31="PT",AT31*'1.Salaries Rates Dates'!$B$45,
IF($C31="Clinical",AT31*'1.Salaries Rates Dates'!$B$44,
IF($C31="ANSFT",AT31*'1.Salaries Rates Dates'!$B$46,
IF($C31="ANSPT",AT31*'1.Salaries Rates Dates'!$B$47)))))</f>
        <v>0</v>
      </c>
      <c r="AV31" s="28">
        <f t="shared" si="15"/>
        <v>0</v>
      </c>
      <c r="AW31" s="252"/>
      <c r="AX31" s="25">
        <f>AO31*(1+'1.Salaries Rates Dates'!$B$49)</f>
        <v>0</v>
      </c>
      <c r="AY31" s="47"/>
      <c r="AZ31" s="336"/>
      <c r="BA31" s="337"/>
      <c r="BB31" s="48">
        <f>IF(AY31&gt;0,('1.Salaries Rates Dates'!$D$35*AY31),0)</f>
        <v>0</v>
      </c>
      <c r="BC31" s="51">
        <f>IF(AY31&gt;0,((AX31*AY31*'1.Salaries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Dates'!$D$35))))+(AX31*AY31*'1.Salaries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1" s="128">
        <f>IF($C31="FT",BC31*'1.Salaries Rates Dates'!$B$44,
IF($C31="PT",BC31*'1.Salaries Rates Dates'!$B$45,
IF($C31="Clinical",BC31*'1.Salaries Rates Dates'!$B$44,
IF($C31="ANSFT",BC31*'1.Salaries Rates Dates'!$B$46,
IF($C31="ANSPT",BC31*'1.Salaries Rates Dates'!$B$47)))))</f>
        <v>0</v>
      </c>
      <c r="BE31" s="28">
        <f t="shared" si="16"/>
        <v>0</v>
      </c>
      <c r="BF31" s="252"/>
      <c r="BG31" s="25">
        <f>AX31*(1+'1.Salaries Rates Dates'!$B$49)</f>
        <v>0</v>
      </c>
      <c r="BH31" s="47"/>
      <c r="BI31" s="336"/>
      <c r="BJ31" s="337"/>
      <c r="BK31" s="48">
        <f>IF(BH31&gt;0,('1.Salaries Rates Dates'!$D$36*BH31),0)</f>
        <v>0</v>
      </c>
      <c r="BL31" s="51">
        <f>IF(BH31&gt;0,((BG31*BH31*'1.Salaries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Dates'!$D$36))))+(BG31*BH31*'1.Salaries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1" s="128">
        <f>IF($C31="FT",BL31*'1.Salaries Rates Dates'!$B$44,
IF($C31="PT",BL31*'1.Salaries Rates Dates'!$B$45,
IF($C31="Clinical",BL31*'1.Salaries Rates Dates'!$B$44,
IF($C31="ANSFT",BL31*'1.Salaries Rates Dates'!$B$46,
IF($C31="ANSPT",BL31*'1.Salaries Rates Dates'!$B$47)))))</f>
        <v>0</v>
      </c>
      <c r="BN31" s="28">
        <f t="shared" si="17"/>
        <v>0</v>
      </c>
      <c r="BO31" s="14">
        <f t="shared" si="18"/>
        <v>0</v>
      </c>
      <c r="BP31" s="14">
        <f t="shared" si="19"/>
        <v>0</v>
      </c>
      <c r="BQ31" s="14">
        <f t="shared" si="20"/>
        <v>0</v>
      </c>
      <c r="BR31" s="82"/>
      <c r="BS31" s="55">
        <f>'1.Salaries Rates Dates'!$D$20</f>
        <v>0</v>
      </c>
      <c r="BT31" s="187">
        <f t="shared" si="21"/>
        <v>0</v>
      </c>
      <c r="BU31" s="187">
        <f t="shared" si="22"/>
        <v>0</v>
      </c>
      <c r="BV31" s="187">
        <f t="shared" si="23"/>
        <v>0</v>
      </c>
      <c r="BW31" s="187">
        <f t="shared" si="24"/>
        <v>0</v>
      </c>
      <c r="BX31" s="187">
        <f t="shared" si="25"/>
        <v>0</v>
      </c>
      <c r="BY31" s="187">
        <f t="shared" si="26"/>
        <v>0</v>
      </c>
      <c r="BZ31" s="187">
        <f t="shared" si="27"/>
        <v>0</v>
      </c>
      <c r="CA31" s="188">
        <f t="shared" si="28"/>
        <v>0</v>
      </c>
    </row>
    <row r="32" spans="1:79" x14ac:dyDescent="0.25">
      <c r="A32" s="15">
        <v>6</v>
      </c>
      <c r="B32" s="16">
        <f>'1.Salaries Rates Dates'!C21</f>
        <v>0</v>
      </c>
      <c r="C32" s="30" t="s">
        <v>31</v>
      </c>
      <c r="D32" s="226"/>
      <c r="E32" s="25">
        <f>'1.Salaries Rates Dates'!Z21</f>
        <v>0</v>
      </c>
      <c r="F32" s="47"/>
      <c r="G32" s="396"/>
      <c r="H32" s="397"/>
      <c r="I32" s="48">
        <f>IF(F32&gt;0,('1.Salaries Rates Dates'!$D$30*F32),0)</f>
        <v>0</v>
      </c>
      <c r="J32" s="51">
        <f>IF(F32&gt;0,((E32*F32*'1.Salaries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Dates'!$D$30))))+(E32*F32*'1.Salaries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2" s="128">
        <f>IF($C32="FT",J32*'1.Salaries Rates Dates'!$B$44,
IF($C32="PT",J32*'1.Salaries Rates Dates'!$B$45,
IF($C32="Clinical",J32*'1.Salaries Rates Dates'!$B$44,
IF($C32="ANSFT",J32*'1.Salaries Rates Dates'!$B$46,
IF($C32="ANSPT",J32*'1.Salaries Rates Dates'!$B$47)))))</f>
        <v>0</v>
      </c>
      <c r="L32" s="28">
        <f t="shared" si="11"/>
        <v>0</v>
      </c>
      <c r="M32" s="250"/>
      <c r="N32" s="25">
        <f>E32*(1+'1.Salaries Rates Dates'!$B$49)</f>
        <v>0</v>
      </c>
      <c r="O32" s="47"/>
      <c r="P32" s="336"/>
      <c r="Q32" s="337"/>
      <c r="R32" s="48">
        <f>IF(O32&gt;0,('1.Salaries Rates Dates'!$D$31*O32),0)</f>
        <v>0</v>
      </c>
      <c r="S32" s="51">
        <f>IF(O32&gt;0,((N32*O32*'1.Salaries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Dates'!$D$31))))+(N32*O32*'1.Salaries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2" s="128">
        <f>IF($C32="FT",S32*'1.Salaries Rates Dates'!$B$44,
IF($C32="PT",S32*'1.Salaries Rates Dates'!$B$45,
IF($C32="Clinical",S32*'1.Salaries Rates Dates'!$B$44,
IF($C32="ANSFT",S32*'1.Salaries Rates Dates'!$B$46,
IF($C32="ANSPT",S32*'1.Salaries Rates Dates'!$B$47)))))</f>
        <v>0</v>
      </c>
      <c r="U32" s="28">
        <f t="shared" si="12"/>
        <v>0</v>
      </c>
      <c r="V32" s="252"/>
      <c r="W32" s="25">
        <f>N32*(1+'1.Salaries Rates Dates'!$B$49)</f>
        <v>0</v>
      </c>
      <c r="X32" s="47"/>
      <c r="Y32" s="336"/>
      <c r="Z32" s="337"/>
      <c r="AA32" s="48">
        <f>IF(X32&gt;0,('1.Salaries Rates Dates'!$D$32*X32),0)</f>
        <v>0</v>
      </c>
      <c r="AB32" s="51">
        <f>IF(X32&gt;0,((W32*X32*'1.Salaries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Dates'!$D$32))))+(W32*X32*'1.Salaries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2" s="128">
        <f>IF($C32="FT",AB32*'1.Salaries Rates Dates'!$B$44,
IF($C32="PT",AB32*'1.Salaries Rates Dates'!$B$45,
IF($C32="Clinical",AB32*'1.Salaries Rates Dates'!$B$44,
IF($C32="ANSFT",AB32*'1.Salaries Rates Dates'!$B$46,
IF($C32="ANSPT",AB32*'1.Salaries Rates Dates'!$B$47)))))</f>
        <v>0</v>
      </c>
      <c r="AD32" s="28">
        <f t="shared" si="13"/>
        <v>0</v>
      </c>
      <c r="AE32" s="252"/>
      <c r="AF32" s="25">
        <f>W32*(1+'1.Salaries Rates Dates'!$B$49)</f>
        <v>0</v>
      </c>
      <c r="AG32" s="47"/>
      <c r="AH32" s="336"/>
      <c r="AI32" s="337"/>
      <c r="AJ32" s="48">
        <f>IF(AG32&gt;0,('1.Salaries Rates Dates'!$D$33*AG32),0)</f>
        <v>0</v>
      </c>
      <c r="AK32" s="51">
        <f>IF(AG32&gt;0,((AF32*AG32*'1.Salaries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Dates'!$D$33))))+(AF32*AG32*'1.Salaries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2" s="128">
        <f>IF($C32="FT",AK32*'1.Salaries Rates Dates'!$B$44,
IF($C32="PT",AK32*'1.Salaries Rates Dates'!$B$45,
IF($C32="Clinical",AK32*'1.Salaries Rates Dates'!$B$44,
IF($C32="ANSFT",AK32*'1.Salaries Rates Dates'!$B$46,
IF($C32="ANSPT",AK32*'1.Salaries Rates Dates'!$B$47)))))</f>
        <v>0</v>
      </c>
      <c r="AM32" s="28">
        <f t="shared" si="14"/>
        <v>0</v>
      </c>
      <c r="AN32" s="252"/>
      <c r="AO32" s="25">
        <f>AF32*(1+'1.Salaries Rates Dates'!$B$49)</f>
        <v>0</v>
      </c>
      <c r="AP32" s="47"/>
      <c r="AQ32" s="336"/>
      <c r="AR32" s="337"/>
      <c r="AS32" s="48">
        <f>IF(AP32&gt;0,('1.Salaries Rates Dates'!$D$34*AP32),0)</f>
        <v>0</v>
      </c>
      <c r="AT32" s="51">
        <f>IF(AP32&gt;0,((AO32*AP32*'1.Salaries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Dates'!$D$34))))+(AO32*AP32*'1.Salaries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2" s="128">
        <f>IF($C32="FT",AT32*'1.Salaries Rates Dates'!$B$44,
IF($C32="PT",AT32*'1.Salaries Rates Dates'!$B$45,
IF($C32="Clinical",AT32*'1.Salaries Rates Dates'!$B$44,
IF($C32="ANSFT",AT32*'1.Salaries Rates Dates'!$B$46,
IF($C32="ANSPT",AT32*'1.Salaries Rates Dates'!$B$47)))))</f>
        <v>0</v>
      </c>
      <c r="AV32" s="28">
        <f t="shared" si="15"/>
        <v>0</v>
      </c>
      <c r="AW32" s="252"/>
      <c r="AX32" s="25">
        <f>AO32*(1+'1.Salaries Rates Dates'!$B$49)</f>
        <v>0</v>
      </c>
      <c r="AY32" s="47"/>
      <c r="AZ32" s="336"/>
      <c r="BA32" s="337"/>
      <c r="BB32" s="48">
        <f>IF(AY32&gt;0,('1.Salaries Rates Dates'!$D$35*AY32),0)</f>
        <v>0</v>
      </c>
      <c r="BC32" s="51">
        <f>IF(AY32&gt;0,((AX32*AY32*'1.Salaries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Dates'!$D$35))))+(AX32*AY32*'1.Salaries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2" s="128">
        <f>IF($C32="FT",BC32*'1.Salaries Rates Dates'!$B$44,
IF($C32="PT",BC32*'1.Salaries Rates Dates'!$B$45,
IF($C32="Clinical",BC32*'1.Salaries Rates Dates'!$B$44,
IF($C32="ANSFT",BC32*'1.Salaries Rates Dates'!$B$46,
IF($C32="ANSPT",BC32*'1.Salaries Rates Dates'!$B$47)))))</f>
        <v>0</v>
      </c>
      <c r="BE32" s="28">
        <f t="shared" si="16"/>
        <v>0</v>
      </c>
      <c r="BF32" s="252"/>
      <c r="BG32" s="25">
        <f>AX32*(1+'1.Salaries Rates Dates'!$B$49)</f>
        <v>0</v>
      </c>
      <c r="BH32" s="47"/>
      <c r="BI32" s="336"/>
      <c r="BJ32" s="337"/>
      <c r="BK32" s="48">
        <f>IF(BH32&gt;0,('1.Salaries Rates Dates'!$D$36*BH32),0)</f>
        <v>0</v>
      </c>
      <c r="BL32" s="51">
        <f>IF(BH32&gt;0,((BG32*BH32*'1.Salaries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Dates'!$D$36))))+(BG32*BH32*'1.Salaries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2" s="128">
        <f>IF($C32="FT",BL32*'1.Salaries Rates Dates'!$B$44,
IF($C32="PT",BL32*'1.Salaries Rates Dates'!$B$45,
IF($C32="Clinical",BL32*'1.Salaries Rates Dates'!$B$44,
IF($C32="ANSFT",BL32*'1.Salaries Rates Dates'!$B$46,
IF($C32="ANSPT",BL32*'1.Salaries Rates Dates'!$B$47)))))</f>
        <v>0</v>
      </c>
      <c r="BN32" s="28">
        <f t="shared" si="17"/>
        <v>0</v>
      </c>
      <c r="BO32" s="14">
        <f t="shared" si="18"/>
        <v>0</v>
      </c>
      <c r="BP32" s="14">
        <f t="shared" si="19"/>
        <v>0</v>
      </c>
      <c r="BQ32" s="14">
        <f t="shared" si="20"/>
        <v>0</v>
      </c>
      <c r="BR32" s="82"/>
      <c r="BS32" s="55">
        <f>'1.Salaries Rates Dates'!$D$21</f>
        <v>0</v>
      </c>
      <c r="BT32" s="187">
        <f t="shared" si="21"/>
        <v>0</v>
      </c>
      <c r="BU32" s="187">
        <f t="shared" si="22"/>
        <v>0</v>
      </c>
      <c r="BV32" s="187">
        <f t="shared" si="23"/>
        <v>0</v>
      </c>
      <c r="BW32" s="187">
        <f t="shared" si="24"/>
        <v>0</v>
      </c>
      <c r="BX32" s="187">
        <f t="shared" si="25"/>
        <v>0</v>
      </c>
      <c r="BY32" s="187">
        <f t="shared" si="26"/>
        <v>0</v>
      </c>
      <c r="BZ32" s="187">
        <f t="shared" si="27"/>
        <v>0</v>
      </c>
      <c r="CA32" s="188">
        <f t="shared" si="28"/>
        <v>0</v>
      </c>
    </row>
    <row r="33" spans="1:79" x14ac:dyDescent="0.25">
      <c r="A33" s="15">
        <v>7</v>
      </c>
      <c r="B33" s="16">
        <f>'1.Salaries Rates Dates'!C22</f>
        <v>0</v>
      </c>
      <c r="C33" s="30" t="s">
        <v>31</v>
      </c>
      <c r="D33" s="226"/>
      <c r="E33" s="25">
        <f>'1.Salaries Rates Dates'!Z22</f>
        <v>0</v>
      </c>
      <c r="F33" s="47"/>
      <c r="G33" s="396"/>
      <c r="H33" s="397"/>
      <c r="I33" s="48">
        <f>IF(F33&gt;0,('1.Salaries Rates Dates'!$D$30*F33),0)</f>
        <v>0</v>
      </c>
      <c r="J33" s="51">
        <f>IF(F33&gt;0,((E33*F33*'1.Salaries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Dates'!$D$30))))+(E33*F33*'1.Salaries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3" s="128">
        <f>IF($C33="FT",J33*'1.Salaries Rates Dates'!$B$44,
IF($C33="PT",J33*'1.Salaries Rates Dates'!$B$45,
IF($C33="Clinical",J33*'1.Salaries Rates Dates'!$B$44,
IF($C33="ANSFT",J33*'1.Salaries Rates Dates'!$B$46,
IF($C33="ANSPT",J33*'1.Salaries Rates Dates'!$B$47)))))</f>
        <v>0</v>
      </c>
      <c r="L33" s="28">
        <f t="shared" si="11"/>
        <v>0</v>
      </c>
      <c r="M33" s="250"/>
      <c r="N33" s="25">
        <f>E33*(1+'1.Salaries Rates Dates'!$B$49)</f>
        <v>0</v>
      </c>
      <c r="O33" s="47"/>
      <c r="P33" s="336"/>
      <c r="Q33" s="337"/>
      <c r="R33" s="48">
        <f>IF(O33&gt;0,('1.Salaries Rates Dates'!$D$31*O33),0)</f>
        <v>0</v>
      </c>
      <c r="S33" s="51">
        <f>IF(O33&gt;0,((N33*O33*'1.Salaries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Dates'!$D$31))))+(N33*O33*'1.Salaries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3" s="128">
        <f>IF($C33="FT",S33*'1.Salaries Rates Dates'!$B$44,
IF($C33="PT",S33*'1.Salaries Rates Dates'!$B$45,
IF($C33="Clinical",S33*'1.Salaries Rates Dates'!$B$44,
IF($C33="ANSFT",S33*'1.Salaries Rates Dates'!$B$46,
IF($C33="ANSPT",S33*'1.Salaries Rates Dates'!$B$47)))))</f>
        <v>0</v>
      </c>
      <c r="U33" s="28">
        <f t="shared" si="12"/>
        <v>0</v>
      </c>
      <c r="V33" s="252"/>
      <c r="W33" s="25">
        <f>N33*(1+'1.Salaries Rates Dates'!$B$49)</f>
        <v>0</v>
      </c>
      <c r="X33" s="47"/>
      <c r="Y33" s="336"/>
      <c r="Z33" s="337"/>
      <c r="AA33" s="48">
        <f>IF(X33&gt;0,('1.Salaries Rates Dates'!$D$32*X33),0)</f>
        <v>0</v>
      </c>
      <c r="AB33" s="51">
        <f>IF(X33&gt;0,((W33*X33*'1.Salaries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Dates'!$D$32))))+(W33*X33*'1.Salaries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3" s="128">
        <f>IF($C33="FT",AB33*'1.Salaries Rates Dates'!$B$44,
IF($C33="PT",AB33*'1.Salaries Rates Dates'!$B$45,
IF($C33="Clinical",AB33*'1.Salaries Rates Dates'!$B$44,
IF($C33="ANSFT",AB33*'1.Salaries Rates Dates'!$B$46,
IF($C33="ANSPT",AB33*'1.Salaries Rates Dates'!$B$47)))))</f>
        <v>0</v>
      </c>
      <c r="AD33" s="28">
        <f t="shared" si="13"/>
        <v>0</v>
      </c>
      <c r="AE33" s="252"/>
      <c r="AF33" s="25">
        <f>W33*(1+'1.Salaries Rates Dates'!$B$49)</f>
        <v>0</v>
      </c>
      <c r="AG33" s="47"/>
      <c r="AH33" s="336"/>
      <c r="AI33" s="337"/>
      <c r="AJ33" s="48">
        <f>IF(AG33&gt;0,('1.Salaries Rates Dates'!$D$33*AG33),0)</f>
        <v>0</v>
      </c>
      <c r="AK33" s="51">
        <f>IF(AG33&gt;0,((AF33*AG33*'1.Salaries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Dates'!$D$33))))+(AF33*AG33*'1.Salaries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3" s="128">
        <f>IF($C33="FT",AK33*'1.Salaries Rates Dates'!$B$44,
IF($C33="PT",AK33*'1.Salaries Rates Dates'!$B$45,
IF($C33="Clinical",AK33*'1.Salaries Rates Dates'!$B$44,
IF($C33="ANSFT",AK33*'1.Salaries Rates Dates'!$B$46,
IF($C33="ANSPT",AK33*'1.Salaries Rates Dates'!$B$47)))))</f>
        <v>0</v>
      </c>
      <c r="AM33" s="28">
        <f t="shared" si="14"/>
        <v>0</v>
      </c>
      <c r="AN33" s="252"/>
      <c r="AO33" s="25">
        <f>AF33*(1+'1.Salaries Rates Dates'!$B$49)</f>
        <v>0</v>
      </c>
      <c r="AP33" s="47"/>
      <c r="AQ33" s="336"/>
      <c r="AR33" s="337"/>
      <c r="AS33" s="48">
        <f>IF(AP33&gt;0,('1.Salaries Rates Dates'!$D$34*AP33),0)</f>
        <v>0</v>
      </c>
      <c r="AT33" s="51">
        <f>IF(AP33&gt;0,((AO33*AP33*'1.Salaries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Dates'!$D$34))))+(AO33*AP33*'1.Salaries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3" s="128">
        <f>IF($C33="FT",AT33*'1.Salaries Rates Dates'!$B$44,
IF($C33="PT",AT33*'1.Salaries Rates Dates'!$B$45,
IF($C33="Clinical",AT33*'1.Salaries Rates Dates'!$B$44,
IF($C33="ANSFT",AT33*'1.Salaries Rates Dates'!$B$46,
IF($C33="ANSPT",AT33*'1.Salaries Rates Dates'!$B$47)))))</f>
        <v>0</v>
      </c>
      <c r="AV33" s="28">
        <f t="shared" si="15"/>
        <v>0</v>
      </c>
      <c r="AW33" s="252"/>
      <c r="AX33" s="25">
        <f>AO33*(1+'1.Salaries Rates Dates'!$B$49)</f>
        <v>0</v>
      </c>
      <c r="AY33" s="47"/>
      <c r="AZ33" s="336"/>
      <c r="BA33" s="337"/>
      <c r="BB33" s="48">
        <f>IF(AY33&gt;0,('1.Salaries Rates Dates'!$D$35*AY33),0)</f>
        <v>0</v>
      </c>
      <c r="BC33" s="51">
        <f>IF(AY33&gt;0,((AX33*AY33*'1.Salaries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Dates'!$D$35))))+(AX33*AY33*'1.Salaries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3" s="128">
        <f>IF($C33="FT",BC33*'1.Salaries Rates Dates'!$B$44,
IF($C33="PT",BC33*'1.Salaries Rates Dates'!$B$45,
IF($C33="Clinical",BC33*'1.Salaries Rates Dates'!$B$44,
IF($C33="ANSFT",BC33*'1.Salaries Rates Dates'!$B$46,
IF($C33="ANSPT",BC33*'1.Salaries Rates Dates'!$B$47)))))</f>
        <v>0</v>
      </c>
      <c r="BE33" s="28">
        <f t="shared" si="16"/>
        <v>0</v>
      </c>
      <c r="BF33" s="252"/>
      <c r="BG33" s="25">
        <f>AX33*(1+'1.Salaries Rates Dates'!$B$49)</f>
        <v>0</v>
      </c>
      <c r="BH33" s="47"/>
      <c r="BI33" s="336"/>
      <c r="BJ33" s="337"/>
      <c r="BK33" s="48">
        <f>IF(BH33&gt;0,('1.Salaries Rates Dates'!$D$36*BH33),0)</f>
        <v>0</v>
      </c>
      <c r="BL33" s="51">
        <f>IF(BH33&gt;0,((BG33*BH33*'1.Salaries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Dates'!$D$36))))+(BG33*BH33*'1.Salaries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3" s="128">
        <f>IF($C33="FT",BL33*'1.Salaries Rates Dates'!$B$44,
IF($C33="PT",BL33*'1.Salaries Rates Dates'!$B$45,
IF($C33="Clinical",BL33*'1.Salaries Rates Dates'!$B$44,
IF($C33="ANSFT",BL33*'1.Salaries Rates Dates'!$B$46,
IF($C33="ANSPT",BL33*'1.Salaries Rates Dates'!$B$47)))))</f>
        <v>0</v>
      </c>
      <c r="BN33" s="28">
        <f t="shared" si="17"/>
        <v>0</v>
      </c>
      <c r="BO33" s="14">
        <f t="shared" si="18"/>
        <v>0</v>
      </c>
      <c r="BP33" s="14">
        <f t="shared" si="19"/>
        <v>0</v>
      </c>
      <c r="BQ33" s="14">
        <f t="shared" si="20"/>
        <v>0</v>
      </c>
      <c r="BR33" s="82"/>
      <c r="BS33" s="55">
        <f>'1.Salaries Rates Dates'!$D$22</f>
        <v>0</v>
      </c>
      <c r="BT33" s="187">
        <f t="shared" si="21"/>
        <v>0</v>
      </c>
      <c r="BU33" s="187">
        <f t="shared" si="22"/>
        <v>0</v>
      </c>
      <c r="BV33" s="187">
        <f t="shared" si="23"/>
        <v>0</v>
      </c>
      <c r="BW33" s="187">
        <f t="shared" si="24"/>
        <v>0</v>
      </c>
      <c r="BX33" s="187">
        <f t="shared" si="25"/>
        <v>0</v>
      </c>
      <c r="BY33" s="187">
        <f t="shared" si="26"/>
        <v>0</v>
      </c>
      <c r="BZ33" s="187">
        <f t="shared" si="27"/>
        <v>0</v>
      </c>
      <c r="CA33" s="188">
        <f t="shared" si="28"/>
        <v>0</v>
      </c>
    </row>
    <row r="34" spans="1:79" x14ac:dyDescent="0.25">
      <c r="A34" s="15">
        <v>8</v>
      </c>
      <c r="B34" s="16">
        <f>'1.Salaries Rates Dates'!C23</f>
        <v>0</v>
      </c>
      <c r="C34" s="30" t="s">
        <v>31</v>
      </c>
      <c r="D34" s="226"/>
      <c r="E34" s="25">
        <f>'1.Salaries Rates Dates'!Z23</f>
        <v>0</v>
      </c>
      <c r="F34" s="47"/>
      <c r="G34" s="396"/>
      <c r="H34" s="397"/>
      <c r="I34" s="48">
        <f>IF(F34&gt;0,('1.Salaries Rates Dates'!$D$30*F34),0)</f>
        <v>0</v>
      </c>
      <c r="J34" s="51">
        <f>IF(F34&gt;0,((E34*F34*'1.Salaries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Dates'!$D$30))))+(E34*F34*'1.Salaries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4" s="128">
        <f>IF($C34="FT",J34*'1.Salaries Rates Dates'!$B$44,
IF($C34="PT",J34*'1.Salaries Rates Dates'!$B$45,
IF($C34="Clinical",J34*'1.Salaries Rates Dates'!$B$44,
IF($C34="ANSFT",J34*'1.Salaries Rates Dates'!$B$46,
IF($C34="ANSPT",J34*'1.Salaries Rates Dates'!$B$47)))))</f>
        <v>0</v>
      </c>
      <c r="L34" s="28">
        <f t="shared" si="11"/>
        <v>0</v>
      </c>
      <c r="M34" s="250"/>
      <c r="N34" s="25">
        <f>E34*(1+'1.Salaries Rates Dates'!$B$49)</f>
        <v>0</v>
      </c>
      <c r="O34" s="47"/>
      <c r="P34" s="336"/>
      <c r="Q34" s="337"/>
      <c r="R34" s="48">
        <f>IF(O34&gt;0,('1.Salaries Rates Dates'!$D$31*O34),0)</f>
        <v>0</v>
      </c>
      <c r="S34" s="51">
        <f>IF(O34&gt;0,((N34*O34*'1.Salaries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Dates'!$D$31))))+(N34*O34*'1.Salaries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4" s="128">
        <f>IF($C34="FT",S34*'1.Salaries Rates Dates'!$B$44,
IF($C34="PT",S34*'1.Salaries Rates Dates'!$B$45,
IF($C34="Clinical",S34*'1.Salaries Rates Dates'!$B$44,
IF($C34="ANSFT",S34*'1.Salaries Rates Dates'!$B$46,
IF($C34="ANSPT",S34*'1.Salaries Rates Dates'!$B$47)))))</f>
        <v>0</v>
      </c>
      <c r="U34" s="28">
        <f t="shared" si="12"/>
        <v>0</v>
      </c>
      <c r="V34" s="252"/>
      <c r="W34" s="25">
        <f>N34*(1+'1.Salaries Rates Dates'!$B$49)</f>
        <v>0</v>
      </c>
      <c r="X34" s="47"/>
      <c r="Y34" s="336"/>
      <c r="Z34" s="337"/>
      <c r="AA34" s="48">
        <f>IF(X34&gt;0,('1.Salaries Rates Dates'!$D$32*X34),0)</f>
        <v>0</v>
      </c>
      <c r="AB34" s="51">
        <f>IF(X34&gt;0,((W34*X34*'1.Salaries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Dates'!$D$32))))+(W34*X34*'1.Salaries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4" s="128">
        <f>IF($C34="FT",AB34*'1.Salaries Rates Dates'!$B$44,
IF($C34="PT",AB34*'1.Salaries Rates Dates'!$B$45,
IF($C34="Clinical",AB34*'1.Salaries Rates Dates'!$B$44,
IF($C34="ANSFT",AB34*'1.Salaries Rates Dates'!$B$46,
IF($C34="ANSPT",AB34*'1.Salaries Rates Dates'!$B$47)))))</f>
        <v>0</v>
      </c>
      <c r="AD34" s="28">
        <f t="shared" si="13"/>
        <v>0</v>
      </c>
      <c r="AE34" s="252"/>
      <c r="AF34" s="25">
        <f>W34*(1+'1.Salaries Rates Dates'!$B$49)</f>
        <v>0</v>
      </c>
      <c r="AG34" s="47"/>
      <c r="AH34" s="336"/>
      <c r="AI34" s="337"/>
      <c r="AJ34" s="48">
        <f>IF(AG34&gt;0,('1.Salaries Rates Dates'!$D$33*AG34),0)</f>
        <v>0</v>
      </c>
      <c r="AK34" s="51">
        <f>IF(AG34&gt;0,((AF34*AG34*'1.Salaries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Dates'!$D$33))))+(AF34*AG34*'1.Salaries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4" s="128">
        <f>IF($C34="FT",AK34*'1.Salaries Rates Dates'!$B$44,
IF($C34="PT",AK34*'1.Salaries Rates Dates'!$B$45,
IF($C34="Clinical",AK34*'1.Salaries Rates Dates'!$B$44,
IF($C34="ANSFT",AK34*'1.Salaries Rates Dates'!$B$46,
IF($C34="ANSPT",AK34*'1.Salaries Rates Dates'!$B$47)))))</f>
        <v>0</v>
      </c>
      <c r="AM34" s="28">
        <f t="shared" si="14"/>
        <v>0</v>
      </c>
      <c r="AN34" s="252"/>
      <c r="AO34" s="25">
        <f>AF34*(1+'1.Salaries Rates Dates'!$B$49)</f>
        <v>0</v>
      </c>
      <c r="AP34" s="47"/>
      <c r="AQ34" s="336"/>
      <c r="AR34" s="337"/>
      <c r="AS34" s="48">
        <f>IF(AP34&gt;0,('1.Salaries Rates Dates'!$D$34*AP34),0)</f>
        <v>0</v>
      </c>
      <c r="AT34" s="51">
        <f>IF(AP34&gt;0,((AO34*AP34*'1.Salaries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Dates'!$D$34))))+(AO34*AP34*'1.Salaries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4" s="128">
        <f>IF($C34="FT",AT34*'1.Salaries Rates Dates'!$B$44,
IF($C34="PT",AT34*'1.Salaries Rates Dates'!$B$45,
IF($C34="Clinical",AT34*'1.Salaries Rates Dates'!$B$44,
IF($C34="ANSFT",AT34*'1.Salaries Rates Dates'!$B$46,
IF($C34="ANSPT",AT34*'1.Salaries Rates Dates'!$B$47)))))</f>
        <v>0</v>
      </c>
      <c r="AV34" s="28">
        <f t="shared" si="15"/>
        <v>0</v>
      </c>
      <c r="AW34" s="252"/>
      <c r="AX34" s="25">
        <f>AO34*(1+'1.Salaries Rates Dates'!$B$49)</f>
        <v>0</v>
      </c>
      <c r="AY34" s="47"/>
      <c r="AZ34" s="336"/>
      <c r="BA34" s="337"/>
      <c r="BB34" s="48">
        <f>IF(AY34&gt;0,('1.Salaries Rates Dates'!$D$35*AY34),0)</f>
        <v>0</v>
      </c>
      <c r="BC34" s="51">
        <f>IF(AY34&gt;0,((AX34*AY34*'1.Salaries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Dates'!$D$35))))+(AX34*AY34*'1.Salaries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4" s="128">
        <f>IF($C34="FT",BC34*'1.Salaries Rates Dates'!$B$44,
IF($C34="PT",BC34*'1.Salaries Rates Dates'!$B$45,
IF($C34="Clinical",BC34*'1.Salaries Rates Dates'!$B$44,
IF($C34="ANSFT",BC34*'1.Salaries Rates Dates'!$B$46,
IF($C34="ANSPT",BC34*'1.Salaries Rates Dates'!$B$47)))))</f>
        <v>0</v>
      </c>
      <c r="BE34" s="28">
        <f t="shared" si="16"/>
        <v>0</v>
      </c>
      <c r="BF34" s="252"/>
      <c r="BG34" s="25">
        <f>AX34*(1+'1.Salaries Rates Dates'!$B$49)</f>
        <v>0</v>
      </c>
      <c r="BH34" s="47"/>
      <c r="BI34" s="336"/>
      <c r="BJ34" s="337"/>
      <c r="BK34" s="48">
        <f>IF(BH34&gt;0,('1.Salaries Rates Dates'!$D$36*BH34),0)</f>
        <v>0</v>
      </c>
      <c r="BL34" s="51">
        <f>IF(BH34&gt;0,((BG34*BH34*'1.Salaries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Dates'!$D$36))))+(BG34*BH34*'1.Salaries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4" s="128">
        <f>IF($C34="FT",BL34*'1.Salaries Rates Dates'!$B$44,
IF($C34="PT",BL34*'1.Salaries Rates Dates'!$B$45,
IF($C34="Clinical",BL34*'1.Salaries Rates Dates'!$B$44,
IF($C34="ANSFT",BL34*'1.Salaries Rates Dates'!$B$46,
IF($C34="ANSPT",BL34*'1.Salaries Rates Dates'!$B$47)))))</f>
        <v>0</v>
      </c>
      <c r="BN34" s="28">
        <f t="shared" si="17"/>
        <v>0</v>
      </c>
      <c r="BO34" s="14">
        <f t="shared" si="18"/>
        <v>0</v>
      </c>
      <c r="BP34" s="14">
        <f t="shared" si="19"/>
        <v>0</v>
      </c>
      <c r="BQ34" s="14">
        <f t="shared" si="20"/>
        <v>0</v>
      </c>
      <c r="BR34" s="82"/>
      <c r="BS34" s="55">
        <f>'1.Salaries Rates Dates'!$D$23</f>
        <v>0</v>
      </c>
      <c r="BT34" s="187">
        <f t="shared" si="21"/>
        <v>0</v>
      </c>
      <c r="BU34" s="187">
        <f t="shared" si="22"/>
        <v>0</v>
      </c>
      <c r="BV34" s="187">
        <f t="shared" si="23"/>
        <v>0</v>
      </c>
      <c r="BW34" s="187">
        <f t="shared" si="24"/>
        <v>0</v>
      </c>
      <c r="BX34" s="187">
        <f t="shared" si="25"/>
        <v>0</v>
      </c>
      <c r="BY34" s="187">
        <f t="shared" si="26"/>
        <v>0</v>
      </c>
      <c r="BZ34" s="187">
        <f t="shared" si="27"/>
        <v>0</v>
      </c>
      <c r="CA34" s="188">
        <f t="shared" si="28"/>
        <v>0</v>
      </c>
    </row>
    <row r="35" spans="1:79" x14ac:dyDescent="0.25">
      <c r="A35" s="15">
        <v>9</v>
      </c>
      <c r="B35" s="16">
        <f>'1.Salaries Rates Dates'!C24</f>
        <v>0</v>
      </c>
      <c r="C35" s="30" t="s">
        <v>31</v>
      </c>
      <c r="D35" s="226"/>
      <c r="E35" s="25">
        <f>'1.Salaries Rates Dates'!Z24</f>
        <v>0</v>
      </c>
      <c r="F35" s="47"/>
      <c r="G35" s="396"/>
      <c r="H35" s="397"/>
      <c r="I35" s="48">
        <f>IF(F35&gt;0,('1.Salaries Rates Dates'!$D$30*F35),0)</f>
        <v>0</v>
      </c>
      <c r="J35" s="51">
        <f>IF(F35&gt;0,((E35*F35*'1.Salaries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Dates'!$D$30))))+(E35*F35*'1.Salaries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5" s="128">
        <f>IF($C35="FT",J35*'1.Salaries Rates Dates'!$B$44,
IF($C35="PT",J35*'1.Salaries Rates Dates'!$B$45,
IF($C35="Clinical",J35*'1.Salaries Rates Dates'!$B$44,
IF($C35="ANSFT",J35*'1.Salaries Rates Dates'!$B$46,
IF($C35="ANSPT",J35*'1.Salaries Rates Dates'!$B$47)))))</f>
        <v>0</v>
      </c>
      <c r="L35" s="28">
        <f t="shared" si="11"/>
        <v>0</v>
      </c>
      <c r="M35" s="250"/>
      <c r="N35" s="25">
        <f>E35*(1+'1.Salaries Rates Dates'!$B$49)</f>
        <v>0</v>
      </c>
      <c r="O35" s="47"/>
      <c r="P35" s="336"/>
      <c r="Q35" s="337"/>
      <c r="R35" s="48">
        <f>IF(O35&gt;0,('1.Salaries Rates Dates'!$D$31*O35),0)</f>
        <v>0</v>
      </c>
      <c r="S35" s="51">
        <f>IF(O35&gt;0,((N35*O35*'1.Salaries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Dates'!$D$31))))+(N35*O35*'1.Salaries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5" s="128">
        <f>IF($C35="FT",S35*'1.Salaries Rates Dates'!$B$44,
IF($C35="PT",S35*'1.Salaries Rates Dates'!$B$45,
IF($C35="Clinical",S35*'1.Salaries Rates Dates'!$B$44,
IF($C35="ANSFT",S35*'1.Salaries Rates Dates'!$B$46,
IF($C35="ANSPT",S35*'1.Salaries Rates Dates'!$B$47)))))</f>
        <v>0</v>
      </c>
      <c r="U35" s="28">
        <f t="shared" si="12"/>
        <v>0</v>
      </c>
      <c r="V35" s="252"/>
      <c r="W35" s="25">
        <f>N35*(1+'1.Salaries Rates Dates'!$B$49)</f>
        <v>0</v>
      </c>
      <c r="X35" s="47"/>
      <c r="Y35" s="336"/>
      <c r="Z35" s="337"/>
      <c r="AA35" s="48">
        <f>IF(X35&gt;0,('1.Salaries Rates Dates'!$D$32*X35),0)</f>
        <v>0</v>
      </c>
      <c r="AB35" s="51">
        <f>IF(X35&gt;0,((W35*X35*'1.Salaries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Dates'!$D$32))))+(W35*X35*'1.Salaries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5" s="128">
        <f>IF($C35="FT",AB35*'1.Salaries Rates Dates'!$B$44,
IF($C35="PT",AB35*'1.Salaries Rates Dates'!$B$45,
IF($C35="Clinical",AB35*'1.Salaries Rates Dates'!$B$44,
IF($C35="ANSFT",AB35*'1.Salaries Rates Dates'!$B$46,
IF($C35="ANSPT",AB35*'1.Salaries Rates Dates'!$B$47)))))</f>
        <v>0</v>
      </c>
      <c r="AD35" s="28">
        <f t="shared" si="13"/>
        <v>0</v>
      </c>
      <c r="AE35" s="252"/>
      <c r="AF35" s="25">
        <f>W35*(1+'1.Salaries Rates Dates'!$B$49)</f>
        <v>0</v>
      </c>
      <c r="AG35" s="47"/>
      <c r="AH35" s="336"/>
      <c r="AI35" s="337"/>
      <c r="AJ35" s="48">
        <f>IF(AG35&gt;0,('1.Salaries Rates Dates'!$D$33*AG35),0)</f>
        <v>0</v>
      </c>
      <c r="AK35" s="51">
        <f>IF(AG35&gt;0,((AF35*AG35*'1.Salaries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Dates'!$D$33))))+(AF35*AG35*'1.Salaries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5" s="128">
        <f>IF($C35="FT",AK35*'1.Salaries Rates Dates'!$B$44,
IF($C35="PT",AK35*'1.Salaries Rates Dates'!$B$45,
IF($C35="Clinical",AK35*'1.Salaries Rates Dates'!$B$44,
IF($C35="ANSFT",AK35*'1.Salaries Rates Dates'!$B$46,
IF($C35="ANSPT",AK35*'1.Salaries Rates Dates'!$B$47)))))</f>
        <v>0</v>
      </c>
      <c r="AM35" s="28">
        <f t="shared" si="14"/>
        <v>0</v>
      </c>
      <c r="AN35" s="252"/>
      <c r="AO35" s="25">
        <f>AF35*(1+'1.Salaries Rates Dates'!$B$49)</f>
        <v>0</v>
      </c>
      <c r="AP35" s="47"/>
      <c r="AQ35" s="336"/>
      <c r="AR35" s="337"/>
      <c r="AS35" s="48">
        <f>IF(AP35&gt;0,('1.Salaries Rates Dates'!$D$34*AP35),0)</f>
        <v>0</v>
      </c>
      <c r="AT35" s="51">
        <f>IF(AP35&gt;0,((AO35*AP35*'1.Salaries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Dates'!$D$34))))+(AO35*AP35*'1.Salaries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5" s="128">
        <f>IF($C35="FT",AT35*'1.Salaries Rates Dates'!$B$44,
IF($C35="PT",AT35*'1.Salaries Rates Dates'!$B$45,
IF($C35="Clinical",AT35*'1.Salaries Rates Dates'!$B$44,
IF($C35="ANSFT",AT35*'1.Salaries Rates Dates'!$B$46,
IF($C35="ANSPT",AT35*'1.Salaries Rates Dates'!$B$47)))))</f>
        <v>0</v>
      </c>
      <c r="AV35" s="28">
        <f t="shared" si="15"/>
        <v>0</v>
      </c>
      <c r="AW35" s="252"/>
      <c r="AX35" s="25">
        <f>AO35*(1+'1.Salaries Rates Dates'!$B$49)</f>
        <v>0</v>
      </c>
      <c r="AY35" s="47"/>
      <c r="AZ35" s="336"/>
      <c r="BA35" s="337"/>
      <c r="BB35" s="48">
        <f>IF(AY35&gt;0,('1.Salaries Rates Dates'!$D$35*AY35),0)</f>
        <v>0</v>
      </c>
      <c r="BC35" s="51">
        <f>IF(AY35&gt;0,((AX35*AY35*'1.Salaries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Dates'!$D$35))))+(AX35*AY35*'1.Salaries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5" s="128">
        <f>IF($C35="FT",BC35*'1.Salaries Rates Dates'!$B$44,
IF($C35="PT",BC35*'1.Salaries Rates Dates'!$B$45,
IF($C35="Clinical",BC35*'1.Salaries Rates Dates'!$B$44,
IF($C35="ANSFT",BC35*'1.Salaries Rates Dates'!$B$46,
IF($C35="ANSPT",BC35*'1.Salaries Rates Dates'!$B$47)))))</f>
        <v>0</v>
      </c>
      <c r="BE35" s="28">
        <f t="shared" si="16"/>
        <v>0</v>
      </c>
      <c r="BF35" s="252"/>
      <c r="BG35" s="25">
        <f>AX35*(1+'1.Salaries Rates Dates'!$B$49)</f>
        <v>0</v>
      </c>
      <c r="BH35" s="47"/>
      <c r="BI35" s="336"/>
      <c r="BJ35" s="337"/>
      <c r="BK35" s="48">
        <f>IF(BH35&gt;0,('1.Salaries Rates Dates'!$D$36*BH35),0)</f>
        <v>0</v>
      </c>
      <c r="BL35" s="51">
        <f>IF(BH35&gt;0,((BG35*BH35*'1.Salaries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Dates'!$D$36))))+(BG35*BH35*'1.Salaries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5" s="128">
        <f>IF($C35="FT",BL35*'1.Salaries Rates Dates'!$B$44,
IF($C35="PT",BL35*'1.Salaries Rates Dates'!$B$45,
IF($C35="Clinical",BL35*'1.Salaries Rates Dates'!$B$44,
IF($C35="ANSFT",BL35*'1.Salaries Rates Dates'!$B$46,
IF($C35="ANSPT",BL35*'1.Salaries Rates Dates'!$B$47)))))</f>
        <v>0</v>
      </c>
      <c r="BN35" s="28">
        <f t="shared" si="17"/>
        <v>0</v>
      </c>
      <c r="BO35" s="14">
        <f t="shared" si="18"/>
        <v>0</v>
      </c>
      <c r="BP35" s="14">
        <f>K35+T35+AC35+AL35+AU35+BD35+BM35</f>
        <v>0</v>
      </c>
      <c r="BQ35" s="14">
        <f t="shared" si="20"/>
        <v>0</v>
      </c>
      <c r="BR35" s="82"/>
      <c r="BS35" s="55">
        <f>'1.Salaries Rates Dates'!$D$24</f>
        <v>0</v>
      </c>
      <c r="BT35" s="187">
        <f t="shared" si="21"/>
        <v>0</v>
      </c>
      <c r="BU35" s="187">
        <f t="shared" si="22"/>
        <v>0</v>
      </c>
      <c r="BV35" s="187">
        <f t="shared" si="23"/>
        <v>0</v>
      </c>
      <c r="BW35" s="187">
        <f t="shared" si="24"/>
        <v>0</v>
      </c>
      <c r="BX35" s="187">
        <f t="shared" si="25"/>
        <v>0</v>
      </c>
      <c r="BY35" s="187">
        <f t="shared" si="26"/>
        <v>0</v>
      </c>
      <c r="BZ35" s="187">
        <f t="shared" si="27"/>
        <v>0</v>
      </c>
      <c r="CA35" s="188">
        <f t="shared" si="28"/>
        <v>0</v>
      </c>
    </row>
    <row r="36" spans="1:79" x14ac:dyDescent="0.25">
      <c r="A36" s="15">
        <v>10</v>
      </c>
      <c r="B36" s="16">
        <f>'1.Salaries Rates Dates'!C25</f>
        <v>0</v>
      </c>
      <c r="C36" s="30" t="s">
        <v>31</v>
      </c>
      <c r="D36" s="226"/>
      <c r="E36" s="25">
        <f>'1.Salaries Rates Dates'!Z25</f>
        <v>0</v>
      </c>
      <c r="F36" s="47"/>
      <c r="G36" s="398"/>
      <c r="H36" s="399"/>
      <c r="I36" s="48">
        <f>IF(F36&gt;0,('1.Salaries Rates Dates'!$D$30*F36),0)</f>
        <v>0</v>
      </c>
      <c r="J36" s="51">
        <f>IF(F36&gt;0,((E36*F36*'1.Salaries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Dates'!$D$30))))+(E36*F36*'1.Salaries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6" s="128">
        <f>IF($C36="FT",J36*'1.Salaries Rates Dates'!$B$44,
IF($C36="PT",J36*'1.Salaries Rates Dates'!$B$45,
IF($C36="Clinical",J36*'1.Salaries Rates Dates'!$B$44,
IF($C36="ANSFT",J36*'1.Salaries Rates Dates'!$B$46,
IF($C36="ANSPT",J36*'1.Salaries Rates Dates'!$B$47)))))</f>
        <v>0</v>
      </c>
      <c r="L36" s="28">
        <f t="shared" si="11"/>
        <v>0</v>
      </c>
      <c r="M36" s="250"/>
      <c r="N36" s="25">
        <f>E36*(1+'1.Salaries Rates Dates'!$B$49)</f>
        <v>0</v>
      </c>
      <c r="O36" s="47"/>
      <c r="P36" s="338"/>
      <c r="Q36" s="339"/>
      <c r="R36" s="48">
        <f>IF(O36&gt;0,('1.Salaries Rates Dates'!$D$31*O36),0)</f>
        <v>0</v>
      </c>
      <c r="S36" s="51">
        <f>IF(O36&gt;0,((N36*O36*'1.Salaries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Dates'!$D$31))))+(N36*O36*'1.Salaries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6" s="128">
        <f>IF($C36="FT",S36*'1.Salaries Rates Dates'!$B$44,
IF($C36="PT",S36*'1.Salaries Rates Dates'!$B$45,
IF($C36="Clinical",S36*'1.Salaries Rates Dates'!$B$44,
IF($C36="ANSFT",S36*'1.Salaries Rates Dates'!$B$46,
IF($C36="ANSPT",S36*'1.Salaries Rates Dates'!$B$47)))))</f>
        <v>0</v>
      </c>
      <c r="U36" s="28">
        <f t="shared" si="12"/>
        <v>0</v>
      </c>
      <c r="V36" s="252"/>
      <c r="W36" s="25">
        <f>N36*(1+'1.Salaries Rates Dates'!$B$49)</f>
        <v>0</v>
      </c>
      <c r="X36" s="47"/>
      <c r="Y36" s="338"/>
      <c r="Z36" s="339"/>
      <c r="AA36" s="48">
        <f>IF(X36&gt;0,('1.Salaries Rates Dates'!$D$32*X36),0)</f>
        <v>0</v>
      </c>
      <c r="AB36" s="51">
        <f>IF(X36&gt;0,((W36*X36*'1.Salaries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Dates'!$D$32))))+(W36*X36*'1.Salaries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6" s="128">
        <f>IF($C36="FT",AB36*'1.Salaries Rates Dates'!$B$44,
IF($C36="PT",AB36*'1.Salaries Rates Dates'!$B$45,
IF($C36="Clinical",AB36*'1.Salaries Rates Dates'!$B$44,
IF($C36="ANSFT",AB36*'1.Salaries Rates Dates'!$B$46,
IF($C36="ANSPT",AB36*'1.Salaries Rates Dates'!$B$47)))))</f>
        <v>0</v>
      </c>
      <c r="AD36" s="28">
        <f t="shared" si="13"/>
        <v>0</v>
      </c>
      <c r="AE36" s="252"/>
      <c r="AF36" s="25">
        <f>W36*(1+'1.Salaries Rates Dates'!$B$49)</f>
        <v>0</v>
      </c>
      <c r="AG36" s="47"/>
      <c r="AH36" s="338"/>
      <c r="AI36" s="339"/>
      <c r="AJ36" s="48">
        <f>IF(AG36&gt;0,('1.Salaries Rates Dates'!$D$33*AG36),0)</f>
        <v>0</v>
      </c>
      <c r="AK36" s="51">
        <f>IF(AG36&gt;0,((AF36*AG36*'1.Salaries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Dates'!$D$33))))+(AF36*AG36*'1.Salaries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6" s="128">
        <f>IF($C36="FT",AK36*'1.Salaries Rates Dates'!$B$44,
IF($C36="PT",AK36*'1.Salaries Rates Dates'!$B$45,
IF($C36="Clinical",AK36*'1.Salaries Rates Dates'!$B$44,
IF($C36="ANSFT",AK36*'1.Salaries Rates Dates'!$B$46,
IF($C36="ANSPT",AK36*'1.Salaries Rates Dates'!$B$47)))))</f>
        <v>0</v>
      </c>
      <c r="AM36" s="28">
        <f t="shared" si="14"/>
        <v>0</v>
      </c>
      <c r="AN36" s="252"/>
      <c r="AO36" s="25">
        <f>AF36*(1+'1.Salaries Rates Dates'!$B$49)</f>
        <v>0</v>
      </c>
      <c r="AP36" s="47"/>
      <c r="AQ36" s="338"/>
      <c r="AR36" s="339"/>
      <c r="AS36" s="48">
        <f>IF(AP36&gt;0,('1.Salaries Rates Dates'!$D$34*AP36),0)</f>
        <v>0</v>
      </c>
      <c r="AT36" s="51">
        <f>IF(AP36&gt;0,((AO36*AP36*'1.Salaries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Dates'!$D$34))))+(AO36*AP36*'1.Salaries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6" s="128">
        <f>IF($C36="FT",AT36*'1.Salaries Rates Dates'!$B$44,
IF($C36="PT",AT36*'1.Salaries Rates Dates'!$B$45,
IF($C36="Clinical",AT36*'1.Salaries Rates Dates'!$B$44,
IF($C36="ANSFT",AT36*'1.Salaries Rates Dates'!$B$46,
IF($C36="ANSPT",AT36*'1.Salaries Rates Dates'!$B$47)))))</f>
        <v>0</v>
      </c>
      <c r="AV36" s="28">
        <f t="shared" si="15"/>
        <v>0</v>
      </c>
      <c r="AW36" s="252"/>
      <c r="AX36" s="25">
        <f>AO36*(1+'1.Salaries Rates Dates'!$B$49)</f>
        <v>0</v>
      </c>
      <c r="AY36" s="47"/>
      <c r="AZ36" s="338"/>
      <c r="BA36" s="339"/>
      <c r="BB36" s="48">
        <f>IF(AY36&gt;0,('1.Salaries Rates Dates'!$D$35*AY36),0)</f>
        <v>0</v>
      </c>
      <c r="BC36" s="51">
        <f>IF(AY36&gt;0,((AX36*AY36*'1.Salaries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Dates'!$D$35))))+(AX36*AY36*'1.Salaries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6" s="128">
        <f>IF($C36="FT",BC36*'1.Salaries Rates Dates'!$B$44,
IF($C36="PT",BC36*'1.Salaries Rates Dates'!$B$45,
IF($C36="Clinical",BC36*'1.Salaries Rates Dates'!$B$44,
IF($C36="ANSFT",BC36*'1.Salaries Rates Dates'!$B$46,
IF($C36="ANSPT",BC36*'1.Salaries Rates Dates'!$B$47)))))</f>
        <v>0</v>
      </c>
      <c r="BE36" s="28">
        <f t="shared" si="16"/>
        <v>0</v>
      </c>
      <c r="BF36" s="252"/>
      <c r="BG36" s="25">
        <f>AX36*(1+'1.Salaries Rates Dates'!$B$49)</f>
        <v>0</v>
      </c>
      <c r="BH36" s="47"/>
      <c r="BI36" s="338"/>
      <c r="BJ36" s="339"/>
      <c r="BK36" s="48">
        <f>IF(BH36&gt;0,('1.Salaries Rates Dates'!$D$36*BH36),0)</f>
        <v>0</v>
      </c>
      <c r="BL36" s="51">
        <f>IF(BH36&gt;0,((BG36*BH36*'1.Salaries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Dates'!$D$36))))+(BG36*BH36*'1.Salaries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6" s="128">
        <f>IF($C36="FT",BL36*'1.Salaries Rates Dates'!$B$44,
IF($C36="PT",BL36*'1.Salaries Rates Dates'!$B$45,
IF($C36="Clinical",BL36*'1.Salaries Rates Dates'!$B$44,
IF($C36="ANSFT",BL36*'1.Salaries Rates Dates'!$B$46,
IF($C36="ANSPT",BL36*'1.Salaries Rates Dates'!$B$47)))))</f>
        <v>0</v>
      </c>
      <c r="BN36" s="28">
        <f t="shared" si="17"/>
        <v>0</v>
      </c>
      <c r="BO36" s="14">
        <f t="shared" si="18"/>
        <v>0</v>
      </c>
      <c r="BP36" s="14">
        <f>K36+T36+AC36+AL36+AU36+BD36+BM36</f>
        <v>0</v>
      </c>
      <c r="BQ36" s="14">
        <f t="shared" si="20"/>
        <v>0</v>
      </c>
      <c r="BR36" s="82"/>
      <c r="BS36" s="55">
        <f>'1.Salaries Rates Dates'!$D$25</f>
        <v>0</v>
      </c>
      <c r="BT36" s="187">
        <f t="shared" si="21"/>
        <v>0</v>
      </c>
      <c r="BU36" s="187">
        <f t="shared" si="22"/>
        <v>0</v>
      </c>
      <c r="BV36" s="187">
        <f t="shared" si="23"/>
        <v>0</v>
      </c>
      <c r="BW36" s="187">
        <f t="shared" si="24"/>
        <v>0</v>
      </c>
      <c r="BX36" s="187">
        <f t="shared" si="25"/>
        <v>0</v>
      </c>
      <c r="BY36" s="187">
        <f t="shared" si="26"/>
        <v>0</v>
      </c>
      <c r="BZ36" s="187">
        <f t="shared" si="27"/>
        <v>0</v>
      </c>
      <c r="CA36" s="188">
        <f t="shared" si="28"/>
        <v>0</v>
      </c>
    </row>
    <row r="37" spans="1:79" x14ac:dyDescent="0.25">
      <c r="A37" s="376" t="s">
        <v>77</v>
      </c>
      <c r="B37" s="386"/>
      <c r="C37" s="377"/>
      <c r="D37" s="226"/>
      <c r="E37" s="329"/>
      <c r="F37" s="329"/>
      <c r="G37" s="329"/>
      <c r="H37" s="329"/>
      <c r="I37" s="329"/>
      <c r="J37" s="329"/>
      <c r="K37" s="329"/>
      <c r="L37" s="329"/>
      <c r="M37" s="250"/>
      <c r="N37" s="329"/>
      <c r="O37" s="329"/>
      <c r="P37" s="329"/>
      <c r="Q37" s="329"/>
      <c r="R37" s="329"/>
      <c r="S37" s="329"/>
      <c r="T37" s="329"/>
      <c r="U37" s="329"/>
      <c r="V37" s="252"/>
      <c r="W37" s="329"/>
      <c r="X37" s="329"/>
      <c r="Y37" s="329"/>
      <c r="Z37" s="329"/>
      <c r="AA37" s="329"/>
      <c r="AB37" s="329"/>
      <c r="AC37" s="329"/>
      <c r="AD37" s="329"/>
      <c r="AE37" s="252"/>
      <c r="AF37" s="329"/>
      <c r="AG37" s="329"/>
      <c r="AH37" s="329"/>
      <c r="AI37" s="329"/>
      <c r="AJ37" s="329"/>
      <c r="AK37" s="329"/>
      <c r="AL37" s="329"/>
      <c r="AM37" s="329"/>
      <c r="AN37" s="252"/>
      <c r="AO37" s="329"/>
      <c r="AP37" s="329"/>
      <c r="AQ37" s="329"/>
      <c r="AR37" s="329"/>
      <c r="AS37" s="329"/>
      <c r="AT37" s="329"/>
      <c r="AU37" s="329"/>
      <c r="AV37" s="329"/>
      <c r="AW37" s="252"/>
      <c r="AX37" s="329"/>
      <c r="AY37" s="329"/>
      <c r="AZ37" s="329"/>
      <c r="BA37" s="329"/>
      <c r="BB37" s="329"/>
      <c r="BC37" s="329"/>
      <c r="BD37" s="329"/>
      <c r="BE37" s="329"/>
      <c r="BF37" s="252"/>
      <c r="BG37" s="329"/>
      <c r="BH37" s="329"/>
      <c r="BI37" s="329"/>
      <c r="BJ37" s="329"/>
      <c r="BK37" s="329"/>
      <c r="BL37" s="329"/>
      <c r="BM37" s="329"/>
      <c r="BN37" s="329"/>
      <c r="BO37" s="328"/>
      <c r="BP37" s="329"/>
      <c r="BQ37" s="330"/>
      <c r="BR37" s="83"/>
      <c r="BS37" s="73"/>
      <c r="BT37" s="74"/>
      <c r="BU37" s="74"/>
      <c r="BV37" s="74"/>
      <c r="BW37" s="74"/>
      <c r="BX37" s="74"/>
      <c r="BY37" s="74"/>
      <c r="BZ37" s="74"/>
      <c r="CA37" s="75"/>
    </row>
    <row r="38" spans="1:79" ht="30.75" customHeight="1" x14ac:dyDescent="0.25">
      <c r="A38" s="19" t="s">
        <v>4</v>
      </c>
      <c r="B38" s="64" t="s">
        <v>33</v>
      </c>
      <c r="C38" s="65" t="s">
        <v>85</v>
      </c>
      <c r="D38" s="226"/>
      <c r="E38" s="26" t="s">
        <v>34</v>
      </c>
      <c r="F38" s="20"/>
      <c r="G38" s="20"/>
      <c r="H38" s="20"/>
      <c r="I38" s="20"/>
      <c r="J38" s="20"/>
      <c r="K38" s="20"/>
      <c r="L38" s="20"/>
      <c r="M38" s="250"/>
      <c r="N38" s="26" t="s">
        <v>34</v>
      </c>
      <c r="O38" s="20"/>
      <c r="P38" s="20"/>
      <c r="Q38" s="20"/>
      <c r="R38" s="20"/>
      <c r="S38" s="20"/>
      <c r="T38" s="20"/>
      <c r="U38" s="20"/>
      <c r="V38" s="252"/>
      <c r="W38" s="26" t="s">
        <v>34</v>
      </c>
      <c r="X38" s="20"/>
      <c r="Y38" s="20"/>
      <c r="Z38" s="20"/>
      <c r="AA38" s="20"/>
      <c r="AB38" s="20"/>
      <c r="AC38" s="20"/>
      <c r="AD38" s="20"/>
      <c r="AE38" s="252"/>
      <c r="AF38" s="26" t="s">
        <v>34</v>
      </c>
      <c r="AG38" s="20"/>
      <c r="AH38" s="20"/>
      <c r="AI38" s="20"/>
      <c r="AJ38" s="20"/>
      <c r="AK38" s="20"/>
      <c r="AL38" s="20"/>
      <c r="AM38" s="20"/>
      <c r="AN38" s="252"/>
      <c r="AO38" s="26" t="s">
        <v>34</v>
      </c>
      <c r="AP38" s="20"/>
      <c r="AQ38" s="20"/>
      <c r="AR38" s="20"/>
      <c r="AS38" s="20"/>
      <c r="AT38" s="20"/>
      <c r="AU38" s="20"/>
      <c r="AV38" s="20"/>
      <c r="AW38" s="252"/>
      <c r="AX38" s="26" t="s">
        <v>34</v>
      </c>
      <c r="AY38" s="20"/>
      <c r="AZ38" s="20"/>
      <c r="BA38" s="20"/>
      <c r="BB38" s="20"/>
      <c r="BC38" s="20"/>
      <c r="BD38" s="20"/>
      <c r="BE38" s="20"/>
      <c r="BF38" s="252"/>
      <c r="BG38" s="26" t="s">
        <v>34</v>
      </c>
      <c r="BH38" s="20"/>
      <c r="BI38" s="20"/>
      <c r="BJ38" s="20"/>
      <c r="BK38" s="20"/>
      <c r="BL38" s="20"/>
      <c r="BM38" s="20"/>
      <c r="BN38" s="20"/>
      <c r="BO38" s="328"/>
      <c r="BP38" s="329"/>
      <c r="BQ38" s="330"/>
      <c r="BR38" s="83"/>
      <c r="BS38" s="76"/>
      <c r="BT38" s="77"/>
      <c r="BU38" s="77"/>
      <c r="BV38" s="77"/>
      <c r="BW38" s="77"/>
      <c r="BX38" s="77"/>
      <c r="BY38" s="77"/>
      <c r="BZ38" s="77"/>
      <c r="CA38" s="78"/>
    </row>
    <row r="39" spans="1:79" x14ac:dyDescent="0.25">
      <c r="A39" s="15">
        <v>1</v>
      </c>
      <c r="B39" s="31" t="s">
        <v>35</v>
      </c>
      <c r="C39" s="52"/>
      <c r="D39" s="226"/>
      <c r="E39" s="27"/>
      <c r="F39" s="47"/>
      <c r="G39" s="334"/>
      <c r="H39" s="335"/>
      <c r="I39" s="48">
        <f>IF(F39&gt;0,('1.Salaries Rates Dates'!$D$30*F39),0)</f>
        <v>0</v>
      </c>
      <c r="J39" s="51">
        <f>IF(F39&gt;0,((E39*F39*'1.Salaries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Dates'!$D$30))))+(E39*F39*'1.Salaries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39" s="409"/>
      <c r="L39" s="28">
        <f>J39+K39</f>
        <v>0</v>
      </c>
      <c r="M39" s="250"/>
      <c r="N39" s="25">
        <f>E39*(1+'1.Salaries Rates Dates'!$B$49)</f>
        <v>0</v>
      </c>
      <c r="O39" s="47"/>
      <c r="P39" s="334"/>
      <c r="Q39" s="335"/>
      <c r="R39" s="48">
        <f>IF(O39&gt;0,('1.Salaries Rates Dates'!$D$31*O39),0)</f>
        <v>0</v>
      </c>
      <c r="S39" s="51">
        <f>IF(O39&gt;0,((N39*O39*'1.Salaries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Dates'!$D$31))))+(N39*O39*'1.Salaries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39" s="409"/>
      <c r="U39" s="28">
        <f>S39+T39</f>
        <v>0</v>
      </c>
      <c r="V39" s="252"/>
      <c r="W39" s="25">
        <f>N39*(1+'1.Salaries Rates Dates'!$B$49)</f>
        <v>0</v>
      </c>
      <c r="X39" s="47"/>
      <c r="Y39" s="334"/>
      <c r="Z39" s="335"/>
      <c r="AA39" s="48">
        <f>IF(X39&gt;0,('1.Salaries Rates Dates'!$D$32*X39),0)</f>
        <v>0</v>
      </c>
      <c r="AB39" s="51">
        <f>IF(X39&gt;0,((W39*X39*'1.Salaries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Dates'!$D$32))))+(W39*X39*'1.Salaries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39" s="409"/>
      <c r="AD39" s="28">
        <f>AB39+AC39</f>
        <v>0</v>
      </c>
      <c r="AE39" s="252"/>
      <c r="AF39" s="25">
        <f>W39*(1+'1.Salaries Rates Dates'!$B$49)</f>
        <v>0</v>
      </c>
      <c r="AG39" s="47"/>
      <c r="AH39" s="334"/>
      <c r="AI39" s="335"/>
      <c r="AJ39" s="48">
        <f>IF(AG39&gt;0,('1.Salaries Rates Dates'!$D$33*AG39),0)</f>
        <v>0</v>
      </c>
      <c r="AK39" s="51">
        <f>IF(AG39&gt;0,((AF39*AG39*'1.Salaries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Dates'!$D$33))))+(AF39*AG39*'1.Salaries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39" s="409"/>
      <c r="AM39" s="28">
        <f>AK39+AL39</f>
        <v>0</v>
      </c>
      <c r="AN39" s="252"/>
      <c r="AO39" s="25">
        <f>AF39*(1+'1.Salaries Rates Dates'!$B$49)</f>
        <v>0</v>
      </c>
      <c r="AP39" s="47"/>
      <c r="AQ39" s="334"/>
      <c r="AR39" s="335"/>
      <c r="AS39" s="48">
        <f>IF(AP39&gt;0,('1.Salaries Rates Dates'!$D$34*AP39),0)</f>
        <v>0</v>
      </c>
      <c r="AT39" s="51">
        <f>IF(AP39&gt;0,((AO39*AP39*'1.Salaries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Dates'!$D$34))))+(AO39*AP39*'1.Salaries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39" s="409"/>
      <c r="AV39" s="28">
        <f>AT39+AU39</f>
        <v>0</v>
      </c>
      <c r="AW39" s="252"/>
      <c r="AX39" s="25">
        <f>AO39*(1+'1.Salaries Rates Dates'!$B$49)</f>
        <v>0</v>
      </c>
      <c r="AY39" s="47"/>
      <c r="AZ39" s="334"/>
      <c r="BA39" s="335"/>
      <c r="BB39" s="48">
        <f>IF(AY39&gt;0,('1.Salaries Rates Dates'!$D$35*AY39),0)</f>
        <v>0</v>
      </c>
      <c r="BC39" s="51">
        <f>IF(AY39&gt;0,((AX39*AY39*'1.Salaries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Dates'!$D$35))))+(AX39*AY39*'1.Salaries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39" s="409"/>
      <c r="BE39" s="28">
        <f>BC39+BD39</f>
        <v>0</v>
      </c>
      <c r="BF39" s="252"/>
      <c r="BG39" s="25">
        <f>AX39*(1+'1.Salaries Rates Dates'!$B$49)</f>
        <v>0</v>
      </c>
      <c r="BH39" s="47"/>
      <c r="BI39" s="334"/>
      <c r="BJ39" s="335"/>
      <c r="BK39" s="48">
        <f>IF(BH39&gt;0,('1.Salaries Rates Dates'!$D$36*BH39),0)</f>
        <v>0</v>
      </c>
      <c r="BL39" s="51">
        <f>IF(BH39&gt;0,((BG39*BH39*'1.Salaries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Dates'!$D$36))))+(BG39*BH39*'1.Salaries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39" s="409"/>
      <c r="BN39" s="28">
        <f>BL39+BM39</f>
        <v>0</v>
      </c>
      <c r="BO39" s="14">
        <f>J39+S39+AB39+AK39+AT39+BC39+BL39</f>
        <v>0</v>
      </c>
      <c r="BP39" s="14">
        <f t="shared" ref="BP39:BP42" si="29">K39+T39+AC39+AL39+AU39+BD39+BM39</f>
        <v>0</v>
      </c>
      <c r="BQ39" s="14">
        <f t="shared" ref="BQ39:BQ44" si="30">L39+U39+AD39+AM39+AV39+BE39+BN39</f>
        <v>0</v>
      </c>
      <c r="BR39" s="82"/>
      <c r="BS39" s="55">
        <f>C39</f>
        <v>0</v>
      </c>
      <c r="BT39" s="72">
        <f>J39</f>
        <v>0</v>
      </c>
      <c r="BU39" s="72">
        <f>S39</f>
        <v>0</v>
      </c>
      <c r="BV39" s="72">
        <f>AB39</f>
        <v>0</v>
      </c>
      <c r="BW39" s="72">
        <f>AK39</f>
        <v>0</v>
      </c>
      <c r="BX39" s="72">
        <f>AT39</f>
        <v>0</v>
      </c>
      <c r="BY39" s="187">
        <f>$BC39</f>
        <v>0</v>
      </c>
      <c r="BZ39" s="187">
        <f>$BL39</f>
        <v>0</v>
      </c>
      <c r="CA39" s="72">
        <f>SUM(BT39:BX39)</f>
        <v>0</v>
      </c>
    </row>
    <row r="40" spans="1:79" x14ac:dyDescent="0.25">
      <c r="A40" s="15">
        <v>2</v>
      </c>
      <c r="B40" s="31"/>
      <c r="C40" s="52"/>
      <c r="D40" s="226"/>
      <c r="E40" s="27"/>
      <c r="F40" s="47"/>
      <c r="G40" s="336"/>
      <c r="H40" s="337"/>
      <c r="I40" s="48">
        <f>IF(F40&gt;0,('1.Salaries Rates Dates'!$D$30*F40),0)</f>
        <v>0</v>
      </c>
      <c r="J40" s="51">
        <f>IF(F40&gt;0,((E40*F40*'1.Salaries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Dates'!$D$30))))+(E40*F40*'1.Salaries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0" s="410"/>
      <c r="L40" s="28">
        <f>J40+K40</f>
        <v>0</v>
      </c>
      <c r="M40" s="250"/>
      <c r="N40" s="25">
        <f>E40*(1+'1.Salaries Rates Dates'!$B$49)</f>
        <v>0</v>
      </c>
      <c r="O40" s="47"/>
      <c r="P40" s="336"/>
      <c r="Q40" s="337"/>
      <c r="R40" s="48">
        <f>IF(O40&gt;0,('1.Salaries Rates Dates'!$D$31*O40),0)</f>
        <v>0</v>
      </c>
      <c r="S40" s="51">
        <f>IF(O40&gt;0,((N40*O40*'1.Salaries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Dates'!$D$31))))+(N40*O40*'1.Salaries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0" s="410"/>
      <c r="U40" s="28">
        <f>S40+T40</f>
        <v>0</v>
      </c>
      <c r="V40" s="252"/>
      <c r="W40" s="25">
        <f>N40*(1+'1.Salaries Rates Dates'!$B$49)</f>
        <v>0</v>
      </c>
      <c r="X40" s="47"/>
      <c r="Y40" s="336"/>
      <c r="Z40" s="337"/>
      <c r="AA40" s="48">
        <f>IF(X40&gt;0,('1.Salaries Rates Dates'!$D$32*X40),0)</f>
        <v>0</v>
      </c>
      <c r="AB40" s="51">
        <f>IF(X40&gt;0,((W40*X40*'1.Salaries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Dates'!$D$32))))+(W40*X40*'1.Salaries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0" s="410"/>
      <c r="AD40" s="28">
        <f>AB40+AC40</f>
        <v>0</v>
      </c>
      <c r="AE40" s="252"/>
      <c r="AF40" s="25">
        <f>W40*(1+'1.Salaries Rates Dates'!$B$49)</f>
        <v>0</v>
      </c>
      <c r="AG40" s="47"/>
      <c r="AH40" s="336"/>
      <c r="AI40" s="337"/>
      <c r="AJ40" s="48">
        <f>IF(AG40&gt;0,('1.Salaries Rates Dates'!$D$33*AG40),0)</f>
        <v>0</v>
      </c>
      <c r="AK40" s="51">
        <f>IF(AG40&gt;0,((AF40*AG40*'1.Salaries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Dates'!$D$33))))+(AF40*AG40*'1.Salaries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0" s="410"/>
      <c r="AM40" s="28">
        <f>AK40+AL40</f>
        <v>0</v>
      </c>
      <c r="AN40" s="252"/>
      <c r="AO40" s="25">
        <f>AF40*(1+'1.Salaries Rates Dates'!$B$49)</f>
        <v>0</v>
      </c>
      <c r="AP40" s="47"/>
      <c r="AQ40" s="336"/>
      <c r="AR40" s="337"/>
      <c r="AS40" s="48">
        <f>IF(AP40&gt;0,('1.Salaries Rates Dates'!$D$34*AP40),0)</f>
        <v>0</v>
      </c>
      <c r="AT40" s="51">
        <f>IF(AP40&gt;0,((AO40*AP40*'1.Salaries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Dates'!$D$34))))+(AO40*AP40*'1.Salaries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0" s="410"/>
      <c r="AV40" s="28">
        <f>AT40+AU40</f>
        <v>0</v>
      </c>
      <c r="AW40" s="252"/>
      <c r="AX40" s="25">
        <f>AO40*(1+'1.Salaries Rates Dates'!$B$49)</f>
        <v>0</v>
      </c>
      <c r="AY40" s="47"/>
      <c r="AZ40" s="336"/>
      <c r="BA40" s="337"/>
      <c r="BB40" s="48">
        <f>IF(AY40&gt;0,('1.Salaries Rates Dates'!$D$35*AY40),0)</f>
        <v>0</v>
      </c>
      <c r="BC40" s="51">
        <f>IF(AY40&gt;0,((AX40*AY40*'1.Salaries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Dates'!$D$35))))+(AX40*AY40*'1.Salaries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0" s="410"/>
      <c r="BE40" s="28">
        <f>BC40+BD40</f>
        <v>0</v>
      </c>
      <c r="BF40" s="252"/>
      <c r="BG40" s="25">
        <f>AX40*(1+'1.Salaries Rates Dates'!$B$49)</f>
        <v>0</v>
      </c>
      <c r="BH40" s="47"/>
      <c r="BI40" s="336"/>
      <c r="BJ40" s="337"/>
      <c r="BK40" s="48">
        <f>IF(BH40&gt;0,('1.Salaries Rates Dates'!$D$36*BH40),0)</f>
        <v>0</v>
      </c>
      <c r="BL40" s="51">
        <f>IF(BH40&gt;0,((BG40*BH40*'1.Salaries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Dates'!$D$36))))+(BG40*BH40*'1.Salaries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0" s="410"/>
      <c r="BN40" s="28">
        <f>BL40+BM40</f>
        <v>0</v>
      </c>
      <c r="BO40" s="14">
        <f t="shared" ref="BO40:BO42" si="31">J40+S40+AB40+AK40+AT40+BC40+BL40</f>
        <v>0</v>
      </c>
      <c r="BP40" s="14">
        <f t="shared" si="29"/>
        <v>0</v>
      </c>
      <c r="BQ40" s="14">
        <f t="shared" si="30"/>
        <v>0</v>
      </c>
      <c r="BR40" s="82"/>
      <c r="BS40" s="55">
        <f>C40</f>
        <v>0</v>
      </c>
      <c r="BT40" s="72">
        <f>J40</f>
        <v>0</v>
      </c>
      <c r="BU40" s="72">
        <f>S40</f>
        <v>0</v>
      </c>
      <c r="BV40" s="72">
        <f>AB40</f>
        <v>0</v>
      </c>
      <c r="BW40" s="72">
        <f>AK40</f>
        <v>0</v>
      </c>
      <c r="BX40" s="72">
        <f>AT40</f>
        <v>0</v>
      </c>
      <c r="BY40" s="187">
        <f t="shared" ref="BY40:BY43" si="32">$BC40</f>
        <v>0</v>
      </c>
      <c r="BZ40" s="187">
        <f t="shared" ref="BZ40:BZ42" si="33">$BL40</f>
        <v>0</v>
      </c>
      <c r="CA40" s="72">
        <f t="shared" ref="CA40:CA44" si="34">SUM(BT40:BX40)</f>
        <v>0</v>
      </c>
    </row>
    <row r="41" spans="1:79" x14ac:dyDescent="0.25">
      <c r="A41" s="15">
        <v>3</v>
      </c>
      <c r="B41" s="31"/>
      <c r="C41" s="52"/>
      <c r="D41" s="226"/>
      <c r="E41" s="27"/>
      <c r="F41" s="47"/>
      <c r="G41" s="336"/>
      <c r="H41" s="337"/>
      <c r="I41" s="48">
        <f>IF(F41&gt;0,('1.Salaries Rates Dates'!$D$30*F41),0)</f>
        <v>0</v>
      </c>
      <c r="J41" s="51">
        <f>IF(F41&gt;0,((E41*F41*'1.Salaries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Dates'!$D$30))))+(E41*F41*'1.Salaries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1" s="410"/>
      <c r="L41" s="28">
        <f>J41+K41</f>
        <v>0</v>
      </c>
      <c r="M41" s="250"/>
      <c r="N41" s="25">
        <f>E41*(1+'1.Salaries Rates Dates'!$B$49)</f>
        <v>0</v>
      </c>
      <c r="O41" s="47"/>
      <c r="P41" s="336"/>
      <c r="Q41" s="337"/>
      <c r="R41" s="48">
        <f>IF(O41&gt;0,('1.Salaries Rates Dates'!$D$31*O41),0)</f>
        <v>0</v>
      </c>
      <c r="S41" s="51">
        <f>IF(O41&gt;0,((N41*O41*'1.Salaries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Dates'!$D$31))))+(N41*O41*'1.Salaries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1" s="410"/>
      <c r="U41" s="28">
        <f>S41+T41</f>
        <v>0</v>
      </c>
      <c r="V41" s="252"/>
      <c r="W41" s="25">
        <f>N41*(1+'1.Salaries Rates Dates'!$B$49)</f>
        <v>0</v>
      </c>
      <c r="X41" s="47"/>
      <c r="Y41" s="336"/>
      <c r="Z41" s="337"/>
      <c r="AA41" s="48">
        <f>IF(X41&gt;0,('1.Salaries Rates Dates'!$D$32*X41),0)</f>
        <v>0</v>
      </c>
      <c r="AB41" s="51">
        <f>IF(X41&gt;0,((W41*X41*'1.Salaries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Dates'!$D$32))))+(W41*X41*'1.Salaries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1" s="410"/>
      <c r="AD41" s="28">
        <f>AB41+AC41</f>
        <v>0</v>
      </c>
      <c r="AE41" s="252"/>
      <c r="AF41" s="25">
        <f>W41*(1+'1.Salaries Rates Dates'!$B$49)</f>
        <v>0</v>
      </c>
      <c r="AG41" s="47"/>
      <c r="AH41" s="336"/>
      <c r="AI41" s="337"/>
      <c r="AJ41" s="48">
        <f>IF(AG41&gt;0,('1.Salaries Rates Dates'!$D$33*AG41),0)</f>
        <v>0</v>
      </c>
      <c r="AK41" s="51">
        <f>IF(AG41&gt;0,((AF41*AG41*'1.Salaries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Dates'!$D$33))))+(AF41*AG41*'1.Salaries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1" s="410"/>
      <c r="AM41" s="28">
        <f>AK41+AL41</f>
        <v>0</v>
      </c>
      <c r="AN41" s="252"/>
      <c r="AO41" s="25">
        <f>AF41*(1+'1.Salaries Rates Dates'!$B$49)</f>
        <v>0</v>
      </c>
      <c r="AP41" s="47"/>
      <c r="AQ41" s="336"/>
      <c r="AR41" s="337"/>
      <c r="AS41" s="48">
        <f>IF(AP41&gt;0,('1.Salaries Rates Dates'!$D$34*AP41),0)</f>
        <v>0</v>
      </c>
      <c r="AT41" s="51">
        <f>IF(AP41&gt;0,((AO41*AP41*'1.Salaries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Dates'!$D$34))))+(AO41*AP41*'1.Salaries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1" s="410"/>
      <c r="AV41" s="28">
        <f>AT41+AU41</f>
        <v>0</v>
      </c>
      <c r="AW41" s="252"/>
      <c r="AX41" s="25">
        <f>AO41*(1+'1.Salaries Rates Dates'!$B$49)</f>
        <v>0</v>
      </c>
      <c r="AY41" s="47"/>
      <c r="AZ41" s="336"/>
      <c r="BA41" s="337"/>
      <c r="BB41" s="48">
        <f>IF(AY41&gt;0,('1.Salaries Rates Dates'!$D$35*AY41),0)</f>
        <v>0</v>
      </c>
      <c r="BC41" s="51">
        <f>IF(AY41&gt;0,((AX41*AY41*'1.Salaries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Dates'!$D$35))))+(AX41*AY41*'1.Salaries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1" s="410"/>
      <c r="BE41" s="28">
        <f>BC41+BD41</f>
        <v>0</v>
      </c>
      <c r="BF41" s="252"/>
      <c r="BG41" s="25">
        <f>AX41*(1+'1.Salaries Rates Dates'!$B$49)</f>
        <v>0</v>
      </c>
      <c r="BH41" s="47"/>
      <c r="BI41" s="336"/>
      <c r="BJ41" s="337"/>
      <c r="BK41" s="48">
        <f>IF(BH41&gt;0,('1.Salaries Rates Dates'!$D$36*BH41),0)</f>
        <v>0</v>
      </c>
      <c r="BL41" s="51">
        <f>IF(BH41&gt;0,((BG41*BH41*'1.Salaries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Dates'!$D$36))))+(BG41*BH41*'1.Salaries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1" s="410"/>
      <c r="BN41" s="28">
        <f>BL41+BM41</f>
        <v>0</v>
      </c>
      <c r="BO41" s="14">
        <f t="shared" si="31"/>
        <v>0</v>
      </c>
      <c r="BP41" s="14">
        <f t="shared" si="29"/>
        <v>0</v>
      </c>
      <c r="BQ41" s="14">
        <f t="shared" si="30"/>
        <v>0</v>
      </c>
      <c r="BR41" s="82"/>
      <c r="BS41" s="55">
        <f>C41</f>
        <v>0</v>
      </c>
      <c r="BT41" s="72">
        <f>J41</f>
        <v>0</v>
      </c>
      <c r="BU41" s="72">
        <f>S41</f>
        <v>0</v>
      </c>
      <c r="BV41" s="72">
        <f>AB41</f>
        <v>0</v>
      </c>
      <c r="BW41" s="72">
        <f>AK41</f>
        <v>0</v>
      </c>
      <c r="BX41" s="72">
        <f>AT41</f>
        <v>0</v>
      </c>
      <c r="BY41" s="187">
        <f t="shared" si="32"/>
        <v>0</v>
      </c>
      <c r="BZ41" s="187">
        <f t="shared" si="33"/>
        <v>0</v>
      </c>
      <c r="CA41" s="72">
        <f t="shared" si="34"/>
        <v>0</v>
      </c>
    </row>
    <row r="42" spans="1:79" x14ac:dyDescent="0.25">
      <c r="A42" s="15">
        <v>4</v>
      </c>
      <c r="B42" s="31"/>
      <c r="C42" s="52"/>
      <c r="D42" s="226"/>
      <c r="E42" s="27"/>
      <c r="F42" s="47"/>
      <c r="G42" s="336"/>
      <c r="H42" s="337"/>
      <c r="I42" s="48">
        <f>IF(F42&gt;0,('1.Salaries Rates Dates'!$D$30*F42),0)</f>
        <v>0</v>
      </c>
      <c r="J42" s="51">
        <f>IF(F42&gt;0,((E42*F42*'1.Salaries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Dates'!$D$30))))+(E42*F42*'1.Salaries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2" s="410"/>
      <c r="L42" s="28">
        <f>J42+K42</f>
        <v>0</v>
      </c>
      <c r="M42" s="250"/>
      <c r="N42" s="25">
        <f>E42*(1+'1.Salaries Rates Dates'!$B$49)</f>
        <v>0</v>
      </c>
      <c r="O42" s="47"/>
      <c r="P42" s="336"/>
      <c r="Q42" s="337"/>
      <c r="R42" s="48">
        <f>IF(O42&gt;0,('1.Salaries Rates Dates'!$D$31*O42),0)</f>
        <v>0</v>
      </c>
      <c r="S42" s="51">
        <f>IF(O42&gt;0,((N42*O42*'1.Salaries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Dates'!$D$31))))+(N42*O42*'1.Salaries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2" s="410"/>
      <c r="U42" s="28">
        <f>S42+T42</f>
        <v>0</v>
      </c>
      <c r="V42" s="252"/>
      <c r="W42" s="25">
        <f>N42*(1+'1.Salaries Rates Dates'!$B$49)</f>
        <v>0</v>
      </c>
      <c r="X42" s="47"/>
      <c r="Y42" s="336"/>
      <c r="Z42" s="337"/>
      <c r="AA42" s="48">
        <f>IF(X42&gt;0,('1.Salaries Rates Dates'!$D$32*X42),0)</f>
        <v>0</v>
      </c>
      <c r="AB42" s="51">
        <f>IF(X42&gt;0,((W42*X42*'1.Salaries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Dates'!$D$32))))+(W42*X42*'1.Salaries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2" s="410"/>
      <c r="AD42" s="28">
        <f>AB42+AC42</f>
        <v>0</v>
      </c>
      <c r="AE42" s="252"/>
      <c r="AF42" s="25">
        <f>W42*(1+'1.Salaries Rates Dates'!$B$49)</f>
        <v>0</v>
      </c>
      <c r="AG42" s="47"/>
      <c r="AH42" s="336"/>
      <c r="AI42" s="337"/>
      <c r="AJ42" s="48">
        <f>IF(AG42&gt;0,('1.Salaries Rates Dates'!$D$33*AG42),0)</f>
        <v>0</v>
      </c>
      <c r="AK42" s="51">
        <f>IF(AG42&gt;0,((AF42*AG42*'1.Salaries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Dates'!$D$33))))+(AF42*AG42*'1.Salaries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2" s="410"/>
      <c r="AM42" s="28">
        <f>AK42+AL42</f>
        <v>0</v>
      </c>
      <c r="AN42" s="252"/>
      <c r="AO42" s="25">
        <f>AF42*(1+'1.Salaries Rates Dates'!$B$49)</f>
        <v>0</v>
      </c>
      <c r="AP42" s="47"/>
      <c r="AQ42" s="336"/>
      <c r="AR42" s="337"/>
      <c r="AS42" s="48">
        <f>IF(AP42&gt;0,('1.Salaries Rates Dates'!$D$34*AP42),0)</f>
        <v>0</v>
      </c>
      <c r="AT42" s="51">
        <f>IF(AP42&gt;0,((AO42*AP42*'1.Salaries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Dates'!$D$34))))+(AO42*AP42*'1.Salaries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2" s="410"/>
      <c r="AV42" s="28">
        <f>AT42+AU42</f>
        <v>0</v>
      </c>
      <c r="AW42" s="252"/>
      <c r="AX42" s="25">
        <f>AO42*(1+'1.Salaries Rates Dates'!$B$49)</f>
        <v>0</v>
      </c>
      <c r="AY42" s="47"/>
      <c r="AZ42" s="336"/>
      <c r="BA42" s="337"/>
      <c r="BB42" s="48">
        <f>IF(AY42&gt;0,('1.Salaries Rates Dates'!$D$35*AY42),0)</f>
        <v>0</v>
      </c>
      <c r="BC42" s="51">
        <f>IF(AY42&gt;0,((AX42*AY42*'1.Salaries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Dates'!$D$35))))+(AX42*AY42*'1.Salaries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2" s="410"/>
      <c r="BE42" s="28">
        <f>BC42+BD42</f>
        <v>0</v>
      </c>
      <c r="BF42" s="252"/>
      <c r="BG42" s="25">
        <f>AX42*(1+'1.Salaries Rates Dates'!$B$49)</f>
        <v>0</v>
      </c>
      <c r="BH42" s="47"/>
      <c r="BI42" s="336"/>
      <c r="BJ42" s="337"/>
      <c r="BK42" s="48">
        <f>IF(BH42&gt;0,('1.Salaries Rates Dates'!$D$36*BH42),0)</f>
        <v>0</v>
      </c>
      <c r="BL42" s="51">
        <f>IF(BH42&gt;0,((BG42*BH42*'1.Salaries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Dates'!$D$36))))+(BG42*BH42*'1.Salaries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2" s="410"/>
      <c r="BN42" s="28">
        <f>BL42+BM42</f>
        <v>0</v>
      </c>
      <c r="BO42" s="14">
        <f t="shared" si="31"/>
        <v>0</v>
      </c>
      <c r="BP42" s="14">
        <f t="shared" si="29"/>
        <v>0</v>
      </c>
      <c r="BQ42" s="14">
        <f t="shared" si="30"/>
        <v>0</v>
      </c>
      <c r="BR42" s="82"/>
      <c r="BS42" s="55">
        <f>C42</f>
        <v>0</v>
      </c>
      <c r="BT42" s="72">
        <f>J42</f>
        <v>0</v>
      </c>
      <c r="BU42" s="72">
        <f>S42</f>
        <v>0</v>
      </c>
      <c r="BV42" s="72">
        <f>AB42</f>
        <v>0</v>
      </c>
      <c r="BW42" s="72">
        <f>AK42</f>
        <v>0</v>
      </c>
      <c r="BX42" s="72">
        <f>AT42</f>
        <v>0</v>
      </c>
      <c r="BY42" s="187">
        <f t="shared" si="32"/>
        <v>0</v>
      </c>
      <c r="BZ42" s="187">
        <f t="shared" si="33"/>
        <v>0</v>
      </c>
      <c r="CA42" s="72">
        <f t="shared" si="34"/>
        <v>0</v>
      </c>
    </row>
    <row r="43" spans="1:79" ht="15.75" thickBot="1" x14ac:dyDescent="0.3">
      <c r="A43" s="15">
        <v>5</v>
      </c>
      <c r="B43" s="31"/>
      <c r="C43" s="52"/>
      <c r="D43" s="226"/>
      <c r="E43" s="27"/>
      <c r="F43" s="47"/>
      <c r="G43" s="338"/>
      <c r="H43" s="339"/>
      <c r="I43" s="48">
        <f>IF(F43&gt;0,('1.Salaries Rates Dates'!$D$30*F43),0)</f>
        <v>0</v>
      </c>
      <c r="J43" s="51">
        <f>IF(F43&gt;0,((E43*F43*'1.Salaries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Dates'!$D$30))))+(E43*F43*'1.Salaries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3" s="411"/>
      <c r="L43" s="33">
        <f>J43+K43</f>
        <v>0</v>
      </c>
      <c r="M43" s="250"/>
      <c r="N43" s="25">
        <f>E43*(1+'1.Salaries Rates Dates'!$B$49)</f>
        <v>0</v>
      </c>
      <c r="O43" s="47"/>
      <c r="P43" s="338"/>
      <c r="Q43" s="339"/>
      <c r="R43" s="48">
        <f>IF(O43&gt;0,('1.Salaries Rates Dates'!$D$31*O43),0)</f>
        <v>0</v>
      </c>
      <c r="S43" s="51">
        <f>IF(O43&gt;0,((N43*O43*'1.Salaries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Dates'!$D$31))))+(N43*O43*'1.Salaries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3" s="411"/>
      <c r="U43" s="33">
        <f>S43+T43</f>
        <v>0</v>
      </c>
      <c r="V43" s="252"/>
      <c r="W43" s="25">
        <f>N43*(1+'1.Salaries Rates Dates'!$B$49)</f>
        <v>0</v>
      </c>
      <c r="X43" s="47"/>
      <c r="Y43" s="338"/>
      <c r="Z43" s="339"/>
      <c r="AA43" s="48">
        <f>IF(X43&gt;0,('1.Salaries Rates Dates'!$D$32*X43),0)</f>
        <v>0</v>
      </c>
      <c r="AB43" s="51">
        <f>IF(X43&gt;0,((W43*X43*'1.Salaries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Dates'!$D$32))))+(W43*X43*'1.Salaries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3" s="411"/>
      <c r="AD43" s="33">
        <f>AB43+AC43</f>
        <v>0</v>
      </c>
      <c r="AE43" s="252"/>
      <c r="AF43" s="25">
        <f>W43*(1+'1.Salaries Rates Dates'!$B$49)</f>
        <v>0</v>
      </c>
      <c r="AG43" s="47"/>
      <c r="AH43" s="338"/>
      <c r="AI43" s="339"/>
      <c r="AJ43" s="48">
        <f>IF(AG43&gt;0,('1.Salaries Rates Dates'!$D$33*AG43),0)</f>
        <v>0</v>
      </c>
      <c r="AK43" s="51">
        <f>IF(AG43&gt;0,((AF43*AG43*'1.Salaries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Dates'!$D$33))))+(AF43*AG43*'1.Salaries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3" s="411"/>
      <c r="AM43" s="33">
        <f>AK43+AL43</f>
        <v>0</v>
      </c>
      <c r="AN43" s="252"/>
      <c r="AO43" s="25">
        <f>AF43*(1+'1.Salaries Rates Dates'!$B$49)</f>
        <v>0</v>
      </c>
      <c r="AP43" s="47"/>
      <c r="AQ43" s="338"/>
      <c r="AR43" s="339"/>
      <c r="AS43" s="48">
        <f>IF(AP43&gt;0,('1.Salaries Rates Dates'!$D$34*AP43),0)</f>
        <v>0</v>
      </c>
      <c r="AT43" s="51">
        <f>IF(AP43&gt;0,((AO43*AP43*'1.Salaries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Dates'!$D$34))))+(AO43*AP43*'1.Salaries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3" s="411"/>
      <c r="AV43" s="33">
        <f>AT43+AU43</f>
        <v>0</v>
      </c>
      <c r="AW43" s="252"/>
      <c r="AX43" s="25">
        <f>AO43*(1+'1.Salaries Rates Dates'!$B$49)</f>
        <v>0</v>
      </c>
      <c r="AY43" s="47"/>
      <c r="AZ43" s="338"/>
      <c r="BA43" s="339"/>
      <c r="BB43" s="48">
        <f>IF(AY43&gt;0,('1.Salaries Rates Dates'!$D$35*AY43),0)</f>
        <v>0</v>
      </c>
      <c r="BC43" s="51">
        <f>IF(AY43&gt;0,((AX43*AY43*'1.Salaries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Dates'!$D$35))))+(AX43*AY43*'1.Salaries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3" s="411"/>
      <c r="BE43" s="33">
        <f>BC43+BD43</f>
        <v>0</v>
      </c>
      <c r="BF43" s="252"/>
      <c r="BG43" s="25">
        <f>AX43*(1+'1.Salaries Rates Dates'!$B$49)</f>
        <v>0</v>
      </c>
      <c r="BH43" s="47"/>
      <c r="BI43" s="338"/>
      <c r="BJ43" s="339"/>
      <c r="BK43" s="48">
        <f>IF(BH43&gt;0,('1.Salaries Rates Dates'!$D$36*BH43),0)</f>
        <v>0</v>
      </c>
      <c r="BL43" s="51">
        <f>IF(BH43&gt;0,((BG43*BH43*'1.Salaries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Dates'!$D$36))))+(BG43*BH43*'1.Salaries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3" s="411"/>
      <c r="BN43" s="33">
        <f>BL43+BM43</f>
        <v>0</v>
      </c>
      <c r="BO43" s="14">
        <f>J43+S43+AB43+AK43+AT43+BC43+BL43</f>
        <v>0</v>
      </c>
      <c r="BP43" s="14">
        <f>K43+T43+AC43+AL43+AU43+BD43+BM43</f>
        <v>0</v>
      </c>
      <c r="BQ43" s="14">
        <f t="shared" si="30"/>
        <v>0</v>
      </c>
      <c r="BR43" s="82"/>
      <c r="BS43" s="55">
        <f>C43</f>
        <v>0</v>
      </c>
      <c r="BT43" s="72">
        <f>J43</f>
        <v>0</v>
      </c>
      <c r="BU43" s="72">
        <f>S43</f>
        <v>0</v>
      </c>
      <c r="BV43" s="72">
        <f>AB43</f>
        <v>0</v>
      </c>
      <c r="BW43" s="72">
        <f>AK43</f>
        <v>0</v>
      </c>
      <c r="BX43" s="72">
        <f>AT43</f>
        <v>0</v>
      </c>
      <c r="BY43" s="187">
        <f t="shared" si="32"/>
        <v>0</v>
      </c>
      <c r="BZ43" s="187">
        <f>$BL43</f>
        <v>0</v>
      </c>
      <c r="CA43" s="72">
        <f t="shared" si="34"/>
        <v>0</v>
      </c>
    </row>
    <row r="44" spans="1:79" ht="16.5" thickTop="1" thickBot="1" x14ac:dyDescent="0.3">
      <c r="A44" s="233" t="s">
        <v>36</v>
      </c>
      <c r="B44" s="234"/>
      <c r="C44" s="244"/>
      <c r="D44" s="226"/>
      <c r="E44" s="265"/>
      <c r="F44" s="265"/>
      <c r="G44" s="265"/>
      <c r="H44" s="265"/>
      <c r="I44" s="56"/>
      <c r="J44" s="34">
        <f>SUM(J15:J43)</f>
        <v>0</v>
      </c>
      <c r="K44" s="34">
        <f>SUM(K15:K36)</f>
        <v>0</v>
      </c>
      <c r="L44" s="35">
        <f>SUM(L15:L43)</f>
        <v>0</v>
      </c>
      <c r="M44" s="250"/>
      <c r="N44" s="265"/>
      <c r="O44" s="265"/>
      <c r="P44" s="265"/>
      <c r="Q44" s="265"/>
      <c r="R44" s="56"/>
      <c r="S44" s="34">
        <f>SUM(S15:S43)</f>
        <v>0</v>
      </c>
      <c r="T44" s="34">
        <f>SUM(T15:T36)</f>
        <v>0</v>
      </c>
      <c r="U44" s="35">
        <f>SUM(U15:U43)</f>
        <v>0</v>
      </c>
      <c r="V44" s="252"/>
      <c r="W44" s="265"/>
      <c r="X44" s="265"/>
      <c r="Y44" s="265"/>
      <c r="Z44" s="265"/>
      <c r="AA44" s="54"/>
      <c r="AB44" s="10">
        <f>SUM(AB15:AB43)</f>
        <v>0</v>
      </c>
      <c r="AC44" s="34">
        <f>SUM(AC15:AC36)</f>
        <v>0</v>
      </c>
      <c r="AD44" s="29">
        <f>SUM(AD15:AD43)</f>
        <v>0</v>
      </c>
      <c r="AE44" s="252"/>
      <c r="AF44" s="265"/>
      <c r="AG44" s="265"/>
      <c r="AH44" s="265"/>
      <c r="AI44" s="265"/>
      <c r="AJ44" s="54"/>
      <c r="AK44" s="10">
        <f>SUM(AK15:AK43)</f>
        <v>0</v>
      </c>
      <c r="AL44" s="34">
        <f>SUM(AL15:AL36)</f>
        <v>0</v>
      </c>
      <c r="AM44" s="29">
        <f>SUM(AM15:AM43)</f>
        <v>0</v>
      </c>
      <c r="AN44" s="252"/>
      <c r="AO44" s="265"/>
      <c r="AP44" s="265"/>
      <c r="AQ44" s="265"/>
      <c r="AR44" s="265"/>
      <c r="AS44" s="54"/>
      <c r="AT44" s="10">
        <f>SUM(AT15:AT43)</f>
        <v>0</v>
      </c>
      <c r="AU44" s="34">
        <f>SUM(AU15:AU36)</f>
        <v>0</v>
      </c>
      <c r="AV44" s="29">
        <f>SUM(AV15:AV43)</f>
        <v>0</v>
      </c>
      <c r="AW44" s="252"/>
      <c r="AX44" s="265"/>
      <c r="AY44" s="265"/>
      <c r="AZ44" s="265"/>
      <c r="BA44" s="265"/>
      <c r="BB44" s="54"/>
      <c r="BC44" s="10">
        <f>SUM(BC15:BC43)</f>
        <v>0</v>
      </c>
      <c r="BD44" s="34">
        <f>SUM(BD15:BD36)</f>
        <v>0</v>
      </c>
      <c r="BE44" s="29">
        <f>SUM(BE15:BE43)</f>
        <v>0</v>
      </c>
      <c r="BF44" s="252"/>
      <c r="BG44" s="265"/>
      <c r="BH44" s="265"/>
      <c r="BI44" s="265"/>
      <c r="BJ44" s="265"/>
      <c r="BK44" s="54"/>
      <c r="BL44" s="10">
        <f>SUM(BL15:BL43)</f>
        <v>0</v>
      </c>
      <c r="BM44" s="34">
        <f>SUM(BM15:BM36)</f>
        <v>0</v>
      </c>
      <c r="BN44" s="29">
        <f>SUM(BN15:BN43)</f>
        <v>0</v>
      </c>
      <c r="BO44" s="84">
        <f>J44+S44+AB44+AK44+AT44+BC44+BL44</f>
        <v>0</v>
      </c>
      <c r="BP44" s="10">
        <f>K44+T44+AC44+AL44+AU44+BD44+BM44</f>
        <v>0</v>
      </c>
      <c r="BQ44" s="85">
        <f t="shared" si="30"/>
        <v>0</v>
      </c>
      <c r="BR44" s="81"/>
      <c r="BS44" s="55">
        <v>2910</v>
      </c>
      <c r="BT44" s="188">
        <f>SUM(K15:K24,K27:K36)</f>
        <v>0</v>
      </c>
      <c r="BU44" s="188">
        <f>SUM(T15:T24,T27:T36)</f>
        <v>0</v>
      </c>
      <c r="BV44" s="188">
        <f>SUM(AC15:AC24,,AC27:AC36)</f>
        <v>0</v>
      </c>
      <c r="BW44" s="188">
        <f>SUM(AL15:AL24,,AL27:AL36)</f>
        <v>0</v>
      </c>
      <c r="BX44" s="188">
        <f>SUM(AU15:AU24,,AU27:AU36)</f>
        <v>0</v>
      </c>
      <c r="BY44" s="188">
        <f>SUM(BD15:BD24,BD27:BD36)</f>
        <v>0</v>
      </c>
      <c r="BZ44" s="188">
        <f>SUM(BM15:BM24,,BM27:BM36)</f>
        <v>0</v>
      </c>
      <c r="CA44" s="72">
        <f t="shared" si="34"/>
        <v>0</v>
      </c>
    </row>
    <row r="45" spans="1:79" ht="3" customHeight="1" thickTop="1" x14ac:dyDescent="0.25">
      <c r="A45" s="242"/>
      <c r="B45" s="243"/>
      <c r="C45" s="243"/>
      <c r="D45" s="226"/>
      <c r="E45" s="236"/>
      <c r="F45" s="236"/>
      <c r="G45" s="236"/>
      <c r="H45" s="236"/>
      <c r="I45" s="236"/>
      <c r="J45" s="236"/>
      <c r="K45" s="236"/>
      <c r="L45" s="236"/>
      <c r="M45" s="250"/>
      <c r="N45" s="236"/>
      <c r="O45" s="236"/>
      <c r="P45" s="236"/>
      <c r="Q45" s="236"/>
      <c r="R45" s="236"/>
      <c r="S45" s="236"/>
      <c r="T45" s="236"/>
      <c r="U45" s="236"/>
      <c r="V45" s="252"/>
      <c r="W45" s="236"/>
      <c r="X45" s="236"/>
      <c r="Y45" s="236"/>
      <c r="Z45" s="236"/>
      <c r="AA45" s="236"/>
      <c r="AB45" s="236"/>
      <c r="AC45" s="236"/>
      <c r="AD45" s="236"/>
      <c r="AE45" s="252"/>
      <c r="AF45" s="236"/>
      <c r="AG45" s="236"/>
      <c r="AH45" s="236"/>
      <c r="AI45" s="236"/>
      <c r="AJ45" s="236"/>
      <c r="AK45" s="236"/>
      <c r="AL45" s="236"/>
      <c r="AM45" s="236"/>
      <c r="AN45" s="252"/>
      <c r="AO45" s="236"/>
      <c r="AP45" s="236"/>
      <c r="AQ45" s="236"/>
      <c r="AR45" s="236"/>
      <c r="AS45" s="236"/>
      <c r="AT45" s="236"/>
      <c r="AU45" s="236"/>
      <c r="AV45" s="236"/>
      <c r="AW45" s="252"/>
      <c r="AX45" s="236"/>
      <c r="AY45" s="236"/>
      <c r="AZ45" s="236"/>
      <c r="BA45" s="236"/>
      <c r="BB45" s="236"/>
      <c r="BC45" s="236"/>
      <c r="BD45" s="236"/>
      <c r="BE45" s="236"/>
      <c r="BF45" s="252"/>
      <c r="BG45" s="236"/>
      <c r="BH45" s="236"/>
      <c r="BI45" s="236"/>
      <c r="BJ45" s="236"/>
      <c r="BK45" s="236"/>
      <c r="BL45" s="236"/>
      <c r="BM45" s="236"/>
      <c r="BN45" s="236"/>
      <c r="BO45" s="383"/>
      <c r="BP45" s="384"/>
      <c r="BQ45" s="385"/>
      <c r="BR45" s="1"/>
      <c r="BS45" s="2"/>
      <c r="BT45" s="2"/>
      <c r="BU45" s="2"/>
      <c r="BV45" s="2"/>
      <c r="BW45" s="2"/>
      <c r="BX45" s="2"/>
      <c r="BY45" s="2"/>
      <c r="BZ45" s="2"/>
      <c r="CA45" s="2"/>
    </row>
    <row r="46" spans="1:79" x14ac:dyDescent="0.25">
      <c r="A46" s="247" t="s">
        <v>37</v>
      </c>
      <c r="B46" s="248"/>
      <c r="C46" s="248"/>
      <c r="D46" s="226"/>
      <c r="E46" s="21"/>
      <c r="F46" s="21"/>
      <c r="G46" s="21"/>
      <c r="H46" s="21"/>
      <c r="I46" s="21"/>
      <c r="J46" s="324" t="s">
        <v>38</v>
      </c>
      <c r="K46" s="324"/>
      <c r="L46" s="245"/>
      <c r="M46" s="250"/>
      <c r="N46" s="263"/>
      <c r="O46" s="263"/>
      <c r="P46" s="263"/>
      <c r="Q46" s="263"/>
      <c r="R46" s="53"/>
      <c r="S46" s="324" t="s">
        <v>38</v>
      </c>
      <c r="T46" s="324"/>
      <c r="U46" s="245"/>
      <c r="V46" s="252"/>
      <c r="W46" s="263"/>
      <c r="X46" s="263"/>
      <c r="Y46" s="263"/>
      <c r="Z46" s="263"/>
      <c r="AA46" s="53"/>
      <c r="AB46" s="324" t="s">
        <v>38</v>
      </c>
      <c r="AC46" s="324"/>
      <c r="AD46" s="245"/>
      <c r="AE46" s="252"/>
      <c r="AF46" s="263"/>
      <c r="AG46" s="263"/>
      <c r="AH46" s="263"/>
      <c r="AI46" s="263"/>
      <c r="AJ46" s="53"/>
      <c r="AK46" s="324" t="s">
        <v>38</v>
      </c>
      <c r="AL46" s="324"/>
      <c r="AM46" s="245"/>
      <c r="AN46" s="252"/>
      <c r="AO46" s="263"/>
      <c r="AP46" s="263"/>
      <c r="AQ46" s="263"/>
      <c r="AR46" s="263"/>
      <c r="AS46" s="53"/>
      <c r="AT46" s="324" t="s">
        <v>38</v>
      </c>
      <c r="AU46" s="324"/>
      <c r="AV46" s="245"/>
      <c r="AW46" s="252"/>
      <c r="AX46" s="263"/>
      <c r="AY46" s="263"/>
      <c r="AZ46" s="263"/>
      <c r="BA46" s="263"/>
      <c r="BB46" s="53"/>
      <c r="BC46" s="324" t="s">
        <v>38</v>
      </c>
      <c r="BD46" s="324"/>
      <c r="BE46" s="245"/>
      <c r="BF46" s="252"/>
      <c r="BG46" s="263"/>
      <c r="BH46" s="263"/>
      <c r="BI46" s="263"/>
      <c r="BJ46" s="263"/>
      <c r="BK46" s="53"/>
      <c r="BL46" s="324" t="s">
        <v>38</v>
      </c>
      <c r="BM46" s="324"/>
      <c r="BN46" s="245"/>
      <c r="BO46" s="268"/>
      <c r="BP46" s="262" t="s">
        <v>38</v>
      </c>
      <c r="BQ46" s="271"/>
      <c r="BR46" s="79"/>
      <c r="BS46" s="2" t="s">
        <v>115</v>
      </c>
      <c r="BT46" s="188">
        <f>SUM(BT15:BT44)</f>
        <v>0</v>
      </c>
      <c r="BU46" s="188">
        <f>SUM(BU15:BU44)</f>
        <v>0</v>
      </c>
      <c r="BV46" s="188">
        <f>SUM(BV15:BV44)</f>
        <v>0</v>
      </c>
      <c r="BW46" s="188">
        <f t="shared" ref="BW46" si="35">SUM(BW15:BW44)</f>
        <v>0</v>
      </c>
      <c r="BX46" s="188">
        <f>SUM(BX15:BX44)</f>
        <v>0</v>
      </c>
      <c r="BY46" s="188">
        <f>SUM(BY15:BY44)</f>
        <v>0</v>
      </c>
      <c r="BZ46" s="188">
        <f>SUM(BZ15:BZ44)</f>
        <v>0</v>
      </c>
      <c r="CA46" s="188">
        <f>SUM(BT46:BZ46)</f>
        <v>0</v>
      </c>
    </row>
    <row r="47" spans="1:79" x14ac:dyDescent="0.25">
      <c r="A47" s="400" t="s">
        <v>96</v>
      </c>
      <c r="B47" s="401"/>
      <c r="C47" s="401"/>
      <c r="D47" s="226"/>
      <c r="E47" s="22"/>
      <c r="F47" s="22"/>
      <c r="G47" s="22"/>
      <c r="H47" s="22"/>
      <c r="I47" s="22"/>
      <c r="J47" s="324"/>
      <c r="K47" s="324"/>
      <c r="L47" s="245"/>
      <c r="M47" s="250"/>
      <c r="N47" s="264"/>
      <c r="O47" s="264"/>
      <c r="P47" s="264"/>
      <c r="Q47" s="264"/>
      <c r="R47" s="54"/>
      <c r="S47" s="324"/>
      <c r="T47" s="324"/>
      <c r="U47" s="245"/>
      <c r="V47" s="252"/>
      <c r="W47" s="264"/>
      <c r="X47" s="264"/>
      <c r="Y47" s="264"/>
      <c r="Z47" s="264"/>
      <c r="AA47" s="54"/>
      <c r="AB47" s="324"/>
      <c r="AC47" s="324"/>
      <c r="AD47" s="245"/>
      <c r="AE47" s="252"/>
      <c r="AF47" s="264"/>
      <c r="AG47" s="264"/>
      <c r="AH47" s="264"/>
      <c r="AI47" s="264"/>
      <c r="AJ47" s="54"/>
      <c r="AK47" s="324"/>
      <c r="AL47" s="324"/>
      <c r="AM47" s="245"/>
      <c r="AN47" s="252"/>
      <c r="AO47" s="264"/>
      <c r="AP47" s="264"/>
      <c r="AQ47" s="264"/>
      <c r="AR47" s="264"/>
      <c r="AS47" s="54"/>
      <c r="AT47" s="324"/>
      <c r="AU47" s="324"/>
      <c r="AV47" s="245"/>
      <c r="AW47" s="252"/>
      <c r="AX47" s="264"/>
      <c r="AY47" s="264"/>
      <c r="AZ47" s="264"/>
      <c r="BA47" s="264"/>
      <c r="BB47" s="54"/>
      <c r="BC47" s="324"/>
      <c r="BD47" s="324"/>
      <c r="BE47" s="245"/>
      <c r="BF47" s="252"/>
      <c r="BG47" s="264"/>
      <c r="BH47" s="264"/>
      <c r="BI47" s="264"/>
      <c r="BJ47" s="264"/>
      <c r="BK47" s="54"/>
      <c r="BL47" s="324"/>
      <c r="BM47" s="324"/>
      <c r="BN47" s="245"/>
      <c r="BO47" s="269"/>
      <c r="BP47" s="354"/>
      <c r="BQ47" s="355"/>
      <c r="BR47" s="79"/>
      <c r="BS47" s="73"/>
      <c r="BT47" s="74"/>
      <c r="BU47" s="74"/>
      <c r="BV47" s="74"/>
      <c r="BW47" s="74"/>
      <c r="BX47" s="74"/>
      <c r="BY47" s="74"/>
      <c r="BZ47" s="74"/>
      <c r="CA47" s="75"/>
    </row>
    <row r="48" spans="1:79" x14ac:dyDescent="0.25">
      <c r="A48" s="3" t="s">
        <v>39</v>
      </c>
      <c r="B48" s="59" t="s">
        <v>40</v>
      </c>
      <c r="C48" s="7" t="s">
        <v>85</v>
      </c>
      <c r="D48" s="226"/>
      <c r="E48" s="22"/>
      <c r="F48" s="22"/>
      <c r="G48" s="22"/>
      <c r="H48" s="22"/>
      <c r="I48" s="22"/>
      <c r="J48" s="324"/>
      <c r="K48" s="324"/>
      <c r="L48" s="245"/>
      <c r="M48" s="250"/>
      <c r="N48" s="264"/>
      <c r="O48" s="264"/>
      <c r="P48" s="264"/>
      <c r="Q48" s="264"/>
      <c r="R48" s="54"/>
      <c r="S48" s="324"/>
      <c r="T48" s="324"/>
      <c r="U48" s="245"/>
      <c r="V48" s="252"/>
      <c r="W48" s="264"/>
      <c r="X48" s="264"/>
      <c r="Y48" s="264"/>
      <c r="Z48" s="264"/>
      <c r="AA48" s="54"/>
      <c r="AB48" s="324"/>
      <c r="AC48" s="324"/>
      <c r="AD48" s="245"/>
      <c r="AE48" s="252"/>
      <c r="AF48" s="264"/>
      <c r="AG48" s="264"/>
      <c r="AH48" s="264"/>
      <c r="AI48" s="264"/>
      <c r="AJ48" s="54"/>
      <c r="AK48" s="324"/>
      <c r="AL48" s="324"/>
      <c r="AM48" s="245"/>
      <c r="AN48" s="252"/>
      <c r="AO48" s="264"/>
      <c r="AP48" s="264"/>
      <c r="AQ48" s="264"/>
      <c r="AR48" s="264"/>
      <c r="AS48" s="54"/>
      <c r="AT48" s="324"/>
      <c r="AU48" s="324"/>
      <c r="AV48" s="245"/>
      <c r="AW48" s="252"/>
      <c r="AX48" s="264"/>
      <c r="AY48" s="264"/>
      <c r="AZ48" s="264"/>
      <c r="BA48" s="264"/>
      <c r="BB48" s="54"/>
      <c r="BC48" s="324"/>
      <c r="BD48" s="324"/>
      <c r="BE48" s="245"/>
      <c r="BF48" s="252"/>
      <c r="BG48" s="264"/>
      <c r="BH48" s="264"/>
      <c r="BI48" s="264"/>
      <c r="BJ48" s="264"/>
      <c r="BK48" s="54"/>
      <c r="BL48" s="324"/>
      <c r="BM48" s="324"/>
      <c r="BN48" s="245"/>
      <c r="BO48" s="269"/>
      <c r="BP48" s="356"/>
      <c r="BQ48" s="357"/>
      <c r="BR48" s="79"/>
      <c r="BS48" s="76"/>
      <c r="BT48" s="77"/>
      <c r="BU48" s="77"/>
      <c r="BV48" s="77"/>
      <c r="BW48" s="77"/>
      <c r="BX48" s="77"/>
      <c r="BY48" s="77"/>
      <c r="BZ48" s="77"/>
      <c r="CA48" s="78"/>
    </row>
    <row r="49" spans="1:79" x14ac:dyDescent="0.25">
      <c r="A49" s="6">
        <v>1</v>
      </c>
      <c r="B49" s="57"/>
      <c r="C49" s="58"/>
      <c r="D49" s="226"/>
      <c r="E49" s="22"/>
      <c r="F49" s="22"/>
      <c r="G49" s="22"/>
      <c r="H49" s="22"/>
      <c r="I49" s="22"/>
      <c r="J49" s="300"/>
      <c r="K49" s="300"/>
      <c r="L49" s="301"/>
      <c r="M49" s="250"/>
      <c r="N49" s="264"/>
      <c r="O49" s="264"/>
      <c r="P49" s="264"/>
      <c r="Q49" s="264"/>
      <c r="R49" s="54"/>
      <c r="S49" s="325"/>
      <c r="T49" s="325"/>
      <c r="U49" s="326"/>
      <c r="V49" s="252"/>
      <c r="W49" s="264"/>
      <c r="X49" s="264"/>
      <c r="Y49" s="264"/>
      <c r="Z49" s="264"/>
      <c r="AA49" s="54"/>
      <c r="AB49" s="325"/>
      <c r="AC49" s="325"/>
      <c r="AD49" s="326"/>
      <c r="AE49" s="252"/>
      <c r="AF49" s="264"/>
      <c r="AG49" s="264"/>
      <c r="AH49" s="264"/>
      <c r="AI49" s="264"/>
      <c r="AJ49" s="54"/>
      <c r="AK49" s="325"/>
      <c r="AL49" s="325"/>
      <c r="AM49" s="326"/>
      <c r="AN49" s="252"/>
      <c r="AO49" s="264"/>
      <c r="AP49" s="264"/>
      <c r="AQ49" s="264"/>
      <c r="AR49" s="264"/>
      <c r="AS49" s="54"/>
      <c r="AT49" s="325"/>
      <c r="AU49" s="325"/>
      <c r="AV49" s="326"/>
      <c r="AW49" s="252"/>
      <c r="AX49" s="264"/>
      <c r="AY49" s="264"/>
      <c r="AZ49" s="264"/>
      <c r="BA49" s="264"/>
      <c r="BB49" s="54"/>
      <c r="BC49" s="325"/>
      <c r="BD49" s="325"/>
      <c r="BE49" s="326"/>
      <c r="BF49" s="252"/>
      <c r="BG49" s="264"/>
      <c r="BH49" s="264"/>
      <c r="BI49" s="264"/>
      <c r="BJ49" s="264"/>
      <c r="BK49" s="54"/>
      <c r="BL49" s="325"/>
      <c r="BM49" s="325"/>
      <c r="BN49" s="326"/>
      <c r="BO49" s="269"/>
      <c r="BP49" s="322">
        <f>J49+S49+AB49+AK49+AT49+BC49+BL49</f>
        <v>0</v>
      </c>
      <c r="BQ49" s="323"/>
      <c r="BR49" s="1"/>
      <c r="BS49" s="2">
        <f>C49</f>
        <v>0</v>
      </c>
      <c r="BT49" s="188">
        <f>J49</f>
        <v>0</v>
      </c>
      <c r="BU49" s="188">
        <f>S49</f>
        <v>0</v>
      </c>
      <c r="BV49" s="188">
        <f>AB49</f>
        <v>0</v>
      </c>
      <c r="BW49" s="188">
        <f>AK49</f>
        <v>0</v>
      </c>
      <c r="BX49" s="188">
        <f>AT49</f>
        <v>0</v>
      </c>
      <c r="BY49" s="188">
        <f>BC49</f>
        <v>0</v>
      </c>
      <c r="BZ49" s="188">
        <f>BL49</f>
        <v>0</v>
      </c>
      <c r="CA49" s="188">
        <f>SUM(BT49:BZ49)</f>
        <v>0</v>
      </c>
    </row>
    <row r="50" spans="1:79" x14ac:dyDescent="0.25">
      <c r="A50" s="6">
        <v>2</v>
      </c>
      <c r="B50" s="57"/>
      <c r="C50" s="58"/>
      <c r="D50" s="226"/>
      <c r="E50" s="22"/>
      <c r="F50" s="22"/>
      <c r="G50" s="22"/>
      <c r="H50" s="22"/>
      <c r="I50" s="22"/>
      <c r="J50" s="300"/>
      <c r="K50" s="300"/>
      <c r="L50" s="301"/>
      <c r="M50" s="250"/>
      <c r="N50" s="264"/>
      <c r="O50" s="264"/>
      <c r="P50" s="264"/>
      <c r="Q50" s="264"/>
      <c r="R50" s="54"/>
      <c r="S50" s="300"/>
      <c r="T50" s="300"/>
      <c r="U50" s="301"/>
      <c r="V50" s="252"/>
      <c r="W50" s="264"/>
      <c r="X50" s="264"/>
      <c r="Y50" s="264"/>
      <c r="Z50" s="264"/>
      <c r="AA50" s="54"/>
      <c r="AB50" s="300"/>
      <c r="AC50" s="300"/>
      <c r="AD50" s="301"/>
      <c r="AE50" s="252"/>
      <c r="AF50" s="264"/>
      <c r="AG50" s="264"/>
      <c r="AH50" s="264"/>
      <c r="AI50" s="264"/>
      <c r="AJ50" s="54"/>
      <c r="AK50" s="300"/>
      <c r="AL50" s="300"/>
      <c r="AM50" s="301"/>
      <c r="AN50" s="252"/>
      <c r="AO50" s="264"/>
      <c r="AP50" s="264"/>
      <c r="AQ50" s="264"/>
      <c r="AR50" s="264"/>
      <c r="AS50" s="54"/>
      <c r="AT50" s="300"/>
      <c r="AU50" s="300"/>
      <c r="AV50" s="301"/>
      <c r="AW50" s="252"/>
      <c r="AX50" s="264"/>
      <c r="AY50" s="264"/>
      <c r="AZ50" s="264"/>
      <c r="BA50" s="264"/>
      <c r="BB50" s="54"/>
      <c r="BC50" s="300"/>
      <c r="BD50" s="300"/>
      <c r="BE50" s="301"/>
      <c r="BF50" s="252"/>
      <c r="BG50" s="264"/>
      <c r="BH50" s="264"/>
      <c r="BI50" s="264"/>
      <c r="BJ50" s="264"/>
      <c r="BK50" s="54"/>
      <c r="BL50" s="300"/>
      <c r="BM50" s="300"/>
      <c r="BN50" s="301"/>
      <c r="BO50" s="269"/>
      <c r="BP50" s="322">
        <f t="shared" ref="BP50:BP51" si="36">J50+S50+AB50+AK50+AT50+BC50+BL50</f>
        <v>0</v>
      </c>
      <c r="BQ50" s="323"/>
      <c r="BR50" s="1"/>
      <c r="BS50" s="2">
        <f>C50</f>
        <v>0</v>
      </c>
      <c r="BT50" s="188">
        <f>J50</f>
        <v>0</v>
      </c>
      <c r="BU50" s="188">
        <f>S50</f>
        <v>0</v>
      </c>
      <c r="BV50" s="188">
        <f>AB50</f>
        <v>0</v>
      </c>
      <c r="BW50" s="188">
        <f>AK50</f>
        <v>0</v>
      </c>
      <c r="BX50" s="188">
        <f>AT50</f>
        <v>0</v>
      </c>
      <c r="BY50" s="188">
        <f>BC50</f>
        <v>0</v>
      </c>
      <c r="BZ50" s="188">
        <f>BL50</f>
        <v>0</v>
      </c>
      <c r="CA50" s="188">
        <f>SUM(BT50:BZ50)</f>
        <v>0</v>
      </c>
    </row>
    <row r="51" spans="1:79" ht="15.75" thickBot="1" x14ac:dyDescent="0.3">
      <c r="A51" s="6">
        <v>3</v>
      </c>
      <c r="B51" s="57"/>
      <c r="C51" s="58"/>
      <c r="D51" s="226"/>
      <c r="E51" s="22"/>
      <c r="F51" s="22"/>
      <c r="G51" s="22"/>
      <c r="H51" s="22"/>
      <c r="I51" s="22"/>
      <c r="J51" s="298"/>
      <c r="K51" s="298"/>
      <c r="L51" s="299"/>
      <c r="M51" s="250"/>
      <c r="N51" s="264"/>
      <c r="O51" s="264"/>
      <c r="P51" s="264"/>
      <c r="Q51" s="264"/>
      <c r="R51" s="54"/>
      <c r="S51" s="298"/>
      <c r="T51" s="298"/>
      <c r="U51" s="299"/>
      <c r="V51" s="252"/>
      <c r="W51" s="264"/>
      <c r="X51" s="264"/>
      <c r="Y51" s="264"/>
      <c r="Z51" s="264"/>
      <c r="AA51" s="54"/>
      <c r="AB51" s="298"/>
      <c r="AC51" s="298"/>
      <c r="AD51" s="299"/>
      <c r="AE51" s="252"/>
      <c r="AF51" s="264"/>
      <c r="AG51" s="264"/>
      <c r="AH51" s="264"/>
      <c r="AI51" s="264"/>
      <c r="AJ51" s="54"/>
      <c r="AK51" s="298"/>
      <c r="AL51" s="298"/>
      <c r="AM51" s="299"/>
      <c r="AN51" s="252"/>
      <c r="AO51" s="264"/>
      <c r="AP51" s="264"/>
      <c r="AQ51" s="264"/>
      <c r="AR51" s="264"/>
      <c r="AS51" s="54"/>
      <c r="AT51" s="298"/>
      <c r="AU51" s="298"/>
      <c r="AV51" s="299"/>
      <c r="AW51" s="252"/>
      <c r="AX51" s="264"/>
      <c r="AY51" s="264"/>
      <c r="AZ51" s="264"/>
      <c r="BA51" s="264"/>
      <c r="BB51" s="54"/>
      <c r="BC51" s="298"/>
      <c r="BD51" s="298"/>
      <c r="BE51" s="299"/>
      <c r="BF51" s="252"/>
      <c r="BG51" s="264"/>
      <c r="BH51" s="264"/>
      <c r="BI51" s="264"/>
      <c r="BJ51" s="264"/>
      <c r="BK51" s="54"/>
      <c r="BL51" s="298"/>
      <c r="BM51" s="298"/>
      <c r="BN51" s="299"/>
      <c r="BO51" s="269"/>
      <c r="BP51" s="322">
        <f t="shared" si="36"/>
        <v>0</v>
      </c>
      <c r="BQ51" s="323"/>
      <c r="BR51" s="1"/>
      <c r="BS51" s="2">
        <f>C51</f>
        <v>0</v>
      </c>
      <c r="BT51" s="188">
        <f>J51</f>
        <v>0</v>
      </c>
      <c r="BU51" s="188">
        <f>S51</f>
        <v>0</v>
      </c>
      <c r="BV51" s="188">
        <f>AB51</f>
        <v>0</v>
      </c>
      <c r="BW51" s="188">
        <f>AK51</f>
        <v>0</v>
      </c>
      <c r="BX51" s="188">
        <f>AT51</f>
        <v>0</v>
      </c>
      <c r="BY51" s="188">
        <f>BC51</f>
        <v>0</v>
      </c>
      <c r="BZ51" s="188">
        <f>BL51</f>
        <v>0</v>
      </c>
      <c r="CA51" s="188">
        <f t="shared" ref="CA51" si="37">SUM(BT51:BZ51)</f>
        <v>0</v>
      </c>
    </row>
    <row r="52" spans="1:79" ht="16.5" thickTop="1" thickBot="1" x14ac:dyDescent="0.3">
      <c r="A52" s="233" t="s">
        <v>41</v>
      </c>
      <c r="B52" s="234"/>
      <c r="C52" s="234"/>
      <c r="D52" s="226"/>
      <c r="E52" s="22"/>
      <c r="F52" s="22"/>
      <c r="G52" s="22"/>
      <c r="H52" s="22"/>
      <c r="I52" s="22"/>
      <c r="J52" s="320">
        <f>SUM(J49:L51)</f>
        <v>0</v>
      </c>
      <c r="K52" s="321"/>
      <c r="L52" s="321"/>
      <c r="M52" s="250"/>
      <c r="N52" s="264"/>
      <c r="O52" s="264"/>
      <c r="P52" s="264"/>
      <c r="Q52" s="264"/>
      <c r="R52" s="54"/>
      <c r="S52" s="320">
        <f>SUM(S49:U51)</f>
        <v>0</v>
      </c>
      <c r="T52" s="321"/>
      <c r="U52" s="321"/>
      <c r="V52" s="252"/>
      <c r="W52" s="264"/>
      <c r="X52" s="264"/>
      <c r="Y52" s="264"/>
      <c r="Z52" s="264"/>
      <c r="AA52" s="54"/>
      <c r="AB52" s="331">
        <f>SUM(AB49:AD51)</f>
        <v>0</v>
      </c>
      <c r="AC52" s="332"/>
      <c r="AD52" s="333"/>
      <c r="AE52" s="252"/>
      <c r="AF52" s="264"/>
      <c r="AG52" s="264"/>
      <c r="AH52" s="264"/>
      <c r="AI52" s="264"/>
      <c r="AJ52" s="54"/>
      <c r="AK52" s="331">
        <f>SUM(AK49:AM51)</f>
        <v>0</v>
      </c>
      <c r="AL52" s="332"/>
      <c r="AM52" s="333"/>
      <c r="AN52" s="252"/>
      <c r="AO52" s="264"/>
      <c r="AP52" s="264"/>
      <c r="AQ52" s="264"/>
      <c r="AR52" s="264"/>
      <c r="AS52" s="54"/>
      <c r="AT52" s="331">
        <f>SUM(AT49:AV51)</f>
        <v>0</v>
      </c>
      <c r="AU52" s="332"/>
      <c r="AV52" s="333"/>
      <c r="AW52" s="252"/>
      <c r="AX52" s="264"/>
      <c r="AY52" s="264"/>
      <c r="AZ52" s="264"/>
      <c r="BA52" s="264"/>
      <c r="BB52" s="54"/>
      <c r="BC52" s="331">
        <f>SUM(BC49:BE51)</f>
        <v>0</v>
      </c>
      <c r="BD52" s="332"/>
      <c r="BE52" s="333"/>
      <c r="BF52" s="252"/>
      <c r="BG52" s="264"/>
      <c r="BH52" s="264"/>
      <c r="BI52" s="264"/>
      <c r="BJ52" s="264"/>
      <c r="BK52" s="54"/>
      <c r="BL52" s="331">
        <f>SUM(BL49:BN51)</f>
        <v>0</v>
      </c>
      <c r="BM52" s="332"/>
      <c r="BN52" s="333"/>
      <c r="BO52" s="269"/>
      <c r="BP52" s="348">
        <f>J52+S52+AB52+AK52+AT52+BC52+BL52</f>
        <v>0</v>
      </c>
      <c r="BQ52" s="349"/>
      <c r="BR52" s="1"/>
      <c r="BS52" s="90"/>
      <c r="BT52" s="91"/>
      <c r="BU52" s="91"/>
      <c r="BV52" s="91"/>
      <c r="BW52" s="91"/>
      <c r="BX52" s="91"/>
      <c r="BY52" s="91"/>
      <c r="BZ52" s="91"/>
      <c r="CA52" s="89"/>
    </row>
    <row r="53" spans="1:79" x14ac:dyDescent="0.25">
      <c r="A53" s="59" t="s">
        <v>42</v>
      </c>
      <c r="B53" s="7"/>
      <c r="C53" s="7" t="s">
        <v>85</v>
      </c>
      <c r="D53" s="226"/>
      <c r="E53" s="22"/>
      <c r="F53" s="22"/>
      <c r="G53" s="22"/>
      <c r="H53" s="22"/>
      <c r="I53" s="22"/>
      <c r="J53" s="310"/>
      <c r="K53" s="310"/>
      <c r="L53" s="311"/>
      <c r="M53" s="250"/>
      <c r="N53" s="264"/>
      <c r="O53" s="264"/>
      <c r="P53" s="264"/>
      <c r="Q53" s="264"/>
      <c r="R53" s="54"/>
      <c r="S53" s="310"/>
      <c r="T53" s="310"/>
      <c r="U53" s="311"/>
      <c r="V53" s="252"/>
      <c r="W53" s="264"/>
      <c r="X53" s="264"/>
      <c r="Y53" s="264"/>
      <c r="Z53" s="264"/>
      <c r="AA53" s="54"/>
      <c r="AB53" s="310"/>
      <c r="AC53" s="310"/>
      <c r="AD53" s="311"/>
      <c r="AE53" s="252"/>
      <c r="AF53" s="264"/>
      <c r="AG53" s="264"/>
      <c r="AH53" s="264"/>
      <c r="AI53" s="264"/>
      <c r="AJ53" s="54"/>
      <c r="AK53" s="310"/>
      <c r="AL53" s="310"/>
      <c r="AM53" s="311"/>
      <c r="AN53" s="252"/>
      <c r="AO53" s="264"/>
      <c r="AP53" s="264"/>
      <c r="AQ53" s="264"/>
      <c r="AR53" s="264"/>
      <c r="AS53" s="54"/>
      <c r="AT53" s="310"/>
      <c r="AU53" s="310"/>
      <c r="AV53" s="311"/>
      <c r="AW53" s="252"/>
      <c r="AX53" s="264"/>
      <c r="AY53" s="264"/>
      <c r="AZ53" s="264"/>
      <c r="BA53" s="264"/>
      <c r="BB53" s="54"/>
      <c r="BC53" s="310"/>
      <c r="BD53" s="310"/>
      <c r="BE53" s="311"/>
      <c r="BF53" s="252"/>
      <c r="BG53" s="264"/>
      <c r="BH53" s="264"/>
      <c r="BI53" s="264"/>
      <c r="BJ53" s="264"/>
      <c r="BK53" s="54"/>
      <c r="BL53" s="310"/>
      <c r="BM53" s="310"/>
      <c r="BN53" s="311"/>
      <c r="BO53" s="269"/>
      <c r="BP53" s="311"/>
      <c r="BQ53" s="358"/>
      <c r="BR53" s="1"/>
      <c r="BS53" s="59"/>
      <c r="BT53" s="116"/>
      <c r="BU53" s="116"/>
      <c r="BV53" s="116"/>
      <c r="BW53" s="116"/>
      <c r="BX53" s="116"/>
      <c r="BY53" s="116"/>
      <c r="BZ53" s="116"/>
      <c r="CA53" s="117"/>
    </row>
    <row r="54" spans="1:79" x14ac:dyDescent="0.25">
      <c r="A54" s="15">
        <v>1</v>
      </c>
      <c r="B54" s="49" t="s">
        <v>43</v>
      </c>
      <c r="C54" s="58"/>
      <c r="D54" s="226"/>
      <c r="E54" s="22"/>
      <c r="F54" s="22"/>
      <c r="G54" s="22"/>
      <c r="H54" s="22"/>
      <c r="I54" s="22"/>
      <c r="J54" s="300"/>
      <c r="K54" s="300"/>
      <c r="L54" s="301"/>
      <c r="M54" s="250"/>
      <c r="N54" s="264"/>
      <c r="O54" s="264"/>
      <c r="P54" s="264"/>
      <c r="Q54" s="264"/>
      <c r="R54" s="54"/>
      <c r="S54" s="300"/>
      <c r="T54" s="300"/>
      <c r="U54" s="301"/>
      <c r="V54" s="252"/>
      <c r="W54" s="264"/>
      <c r="X54" s="264"/>
      <c r="Y54" s="264"/>
      <c r="Z54" s="264"/>
      <c r="AA54" s="54"/>
      <c r="AB54" s="300"/>
      <c r="AC54" s="300"/>
      <c r="AD54" s="301"/>
      <c r="AE54" s="252"/>
      <c r="AF54" s="264"/>
      <c r="AG54" s="264"/>
      <c r="AH54" s="264"/>
      <c r="AI54" s="264"/>
      <c r="AJ54" s="54"/>
      <c r="AK54" s="300"/>
      <c r="AL54" s="300"/>
      <c r="AM54" s="301"/>
      <c r="AN54" s="252"/>
      <c r="AO54" s="264"/>
      <c r="AP54" s="264"/>
      <c r="AQ54" s="264"/>
      <c r="AR54" s="264"/>
      <c r="AS54" s="54"/>
      <c r="AT54" s="300"/>
      <c r="AU54" s="300"/>
      <c r="AV54" s="301"/>
      <c r="AW54" s="252"/>
      <c r="AX54" s="264"/>
      <c r="AY54" s="264"/>
      <c r="AZ54" s="264"/>
      <c r="BA54" s="264"/>
      <c r="BB54" s="54"/>
      <c r="BC54" s="300"/>
      <c r="BD54" s="300"/>
      <c r="BE54" s="301"/>
      <c r="BF54" s="252"/>
      <c r="BG54" s="264"/>
      <c r="BH54" s="264"/>
      <c r="BI54" s="264"/>
      <c r="BJ54" s="264"/>
      <c r="BK54" s="54"/>
      <c r="BL54" s="300"/>
      <c r="BM54" s="300"/>
      <c r="BN54" s="301"/>
      <c r="BO54" s="269"/>
      <c r="BP54" s="322">
        <f t="shared" ref="BP54:BP55" si="38">J54+S54+AB54+AK54+AT54+BC54+BL54</f>
        <v>0</v>
      </c>
      <c r="BQ54" s="323"/>
      <c r="BR54" s="1"/>
      <c r="BS54" s="2">
        <f>C54</f>
        <v>0</v>
      </c>
      <c r="BT54" s="188">
        <f>J54</f>
        <v>0</v>
      </c>
      <c r="BU54" s="188">
        <f>S54</f>
        <v>0</v>
      </c>
      <c r="BV54" s="188">
        <f>AB54</f>
        <v>0</v>
      </c>
      <c r="BW54" s="188">
        <f>AK54</f>
        <v>0</v>
      </c>
      <c r="BX54" s="188">
        <f>AT54</f>
        <v>0</v>
      </c>
      <c r="BY54" s="188">
        <f>BC54</f>
        <v>0</v>
      </c>
      <c r="BZ54" s="188">
        <f>BL54</f>
        <v>0</v>
      </c>
      <c r="CA54" s="188">
        <f t="shared" ref="CA54:CA55" si="39">SUM(BT54:BZ54)</f>
        <v>0</v>
      </c>
    </row>
    <row r="55" spans="1:79" ht="15.75" thickBot="1" x14ac:dyDescent="0.3">
      <c r="A55" s="15">
        <v>2</v>
      </c>
      <c r="B55" s="49" t="s">
        <v>44</v>
      </c>
      <c r="C55" s="58"/>
      <c r="D55" s="226"/>
      <c r="E55" s="22"/>
      <c r="F55" s="22"/>
      <c r="G55" s="22"/>
      <c r="H55" s="22"/>
      <c r="I55" s="22"/>
      <c r="J55" s="298"/>
      <c r="K55" s="298"/>
      <c r="L55" s="299"/>
      <c r="M55" s="250"/>
      <c r="N55" s="264"/>
      <c r="O55" s="264"/>
      <c r="P55" s="264"/>
      <c r="Q55" s="264"/>
      <c r="R55" s="54"/>
      <c r="S55" s="298"/>
      <c r="T55" s="298"/>
      <c r="U55" s="299"/>
      <c r="V55" s="252"/>
      <c r="W55" s="264"/>
      <c r="X55" s="264"/>
      <c r="Y55" s="264"/>
      <c r="Z55" s="264"/>
      <c r="AA55" s="54"/>
      <c r="AB55" s="298"/>
      <c r="AC55" s="298"/>
      <c r="AD55" s="299"/>
      <c r="AE55" s="252"/>
      <c r="AF55" s="264"/>
      <c r="AG55" s="264"/>
      <c r="AH55" s="264"/>
      <c r="AI55" s="264"/>
      <c r="AJ55" s="54"/>
      <c r="AK55" s="298"/>
      <c r="AL55" s="298"/>
      <c r="AM55" s="299"/>
      <c r="AN55" s="252"/>
      <c r="AO55" s="264"/>
      <c r="AP55" s="264"/>
      <c r="AQ55" s="264"/>
      <c r="AR55" s="264"/>
      <c r="AS55" s="54"/>
      <c r="AT55" s="298"/>
      <c r="AU55" s="298"/>
      <c r="AV55" s="299"/>
      <c r="AW55" s="252"/>
      <c r="AX55" s="264"/>
      <c r="AY55" s="264"/>
      <c r="AZ55" s="264"/>
      <c r="BA55" s="264"/>
      <c r="BB55" s="54"/>
      <c r="BC55" s="298"/>
      <c r="BD55" s="298"/>
      <c r="BE55" s="299"/>
      <c r="BF55" s="252"/>
      <c r="BG55" s="264"/>
      <c r="BH55" s="264"/>
      <c r="BI55" s="264"/>
      <c r="BJ55" s="264"/>
      <c r="BK55" s="54"/>
      <c r="BL55" s="298"/>
      <c r="BM55" s="298"/>
      <c r="BN55" s="299"/>
      <c r="BO55" s="269"/>
      <c r="BP55" s="322">
        <f t="shared" si="38"/>
        <v>0</v>
      </c>
      <c r="BQ55" s="323"/>
      <c r="BR55" s="1"/>
      <c r="BS55" s="2">
        <f>C55</f>
        <v>0</v>
      </c>
      <c r="BT55" s="188">
        <f>J55</f>
        <v>0</v>
      </c>
      <c r="BU55" s="188">
        <f>S55</f>
        <v>0</v>
      </c>
      <c r="BV55" s="188">
        <f>AB55</f>
        <v>0</v>
      </c>
      <c r="BW55" s="188">
        <f>AK55</f>
        <v>0</v>
      </c>
      <c r="BX55" s="188">
        <f>AT55</f>
        <v>0</v>
      </c>
      <c r="BY55" s="188">
        <f>BC55</f>
        <v>0</v>
      </c>
      <c r="BZ55" s="188">
        <f>BL55</f>
        <v>0</v>
      </c>
      <c r="CA55" s="188">
        <f t="shared" si="39"/>
        <v>0</v>
      </c>
    </row>
    <row r="56" spans="1:79" ht="16.5" thickTop="1" thickBot="1" x14ac:dyDescent="0.3">
      <c r="A56" s="233" t="s">
        <v>45</v>
      </c>
      <c r="B56" s="234"/>
      <c r="C56" s="234"/>
      <c r="D56" s="226"/>
      <c r="E56" s="22"/>
      <c r="F56" s="22"/>
      <c r="G56" s="22"/>
      <c r="H56" s="22"/>
      <c r="I56" s="22"/>
      <c r="J56" s="320">
        <f>SUM(J54:L55)</f>
        <v>0</v>
      </c>
      <c r="K56" s="321"/>
      <c r="L56" s="321"/>
      <c r="M56" s="250"/>
      <c r="N56" s="264"/>
      <c r="O56" s="264"/>
      <c r="P56" s="264"/>
      <c r="Q56" s="264"/>
      <c r="R56" s="54"/>
      <c r="S56" s="320">
        <f>SUM(S54:U55)</f>
        <v>0</v>
      </c>
      <c r="T56" s="321"/>
      <c r="U56" s="321"/>
      <c r="V56" s="252"/>
      <c r="W56" s="264"/>
      <c r="X56" s="264"/>
      <c r="Y56" s="264"/>
      <c r="Z56" s="264"/>
      <c r="AA56" s="54"/>
      <c r="AB56" s="331">
        <f>SUM(AB54:AD55)</f>
        <v>0</v>
      </c>
      <c r="AC56" s="332"/>
      <c r="AD56" s="333"/>
      <c r="AE56" s="252"/>
      <c r="AF56" s="264"/>
      <c r="AG56" s="264"/>
      <c r="AH56" s="264"/>
      <c r="AI56" s="264"/>
      <c r="AJ56" s="54"/>
      <c r="AK56" s="331">
        <f>SUM(AK54:AM55)</f>
        <v>0</v>
      </c>
      <c r="AL56" s="332"/>
      <c r="AM56" s="333"/>
      <c r="AN56" s="252"/>
      <c r="AO56" s="264"/>
      <c r="AP56" s="264"/>
      <c r="AQ56" s="264"/>
      <c r="AR56" s="264"/>
      <c r="AS56" s="54"/>
      <c r="AT56" s="331">
        <f>SUM(AT54:AV55)</f>
        <v>0</v>
      </c>
      <c r="AU56" s="332"/>
      <c r="AV56" s="333"/>
      <c r="AW56" s="252"/>
      <c r="AX56" s="264"/>
      <c r="AY56" s="264"/>
      <c r="AZ56" s="264"/>
      <c r="BA56" s="264"/>
      <c r="BB56" s="54"/>
      <c r="BC56" s="331">
        <f>SUM(BC54:BE55)</f>
        <v>0</v>
      </c>
      <c r="BD56" s="332"/>
      <c r="BE56" s="333"/>
      <c r="BF56" s="252"/>
      <c r="BG56" s="264"/>
      <c r="BH56" s="264"/>
      <c r="BI56" s="264"/>
      <c r="BJ56" s="264"/>
      <c r="BK56" s="54"/>
      <c r="BL56" s="331">
        <f>SUM(BL54:BN55)</f>
        <v>0</v>
      </c>
      <c r="BM56" s="332"/>
      <c r="BN56" s="333"/>
      <c r="BO56" s="269"/>
      <c r="BP56" s="348">
        <f>J56+S56+AB56+AK56+AT56+BC56+BL56</f>
        <v>0</v>
      </c>
      <c r="BQ56" s="349"/>
      <c r="BR56" s="1"/>
      <c r="BS56" s="90"/>
      <c r="BT56" s="91"/>
      <c r="BU56" s="91"/>
      <c r="BV56" s="91"/>
      <c r="BW56" s="91"/>
      <c r="BX56" s="91"/>
      <c r="BY56" s="91"/>
      <c r="BZ56" s="91"/>
      <c r="CA56" s="89"/>
    </row>
    <row r="57" spans="1:79" ht="15" customHeight="1" x14ac:dyDescent="0.25">
      <c r="A57" s="87" t="s">
        <v>46</v>
      </c>
      <c r="B57" s="63"/>
      <c r="C57" s="88" t="s">
        <v>85</v>
      </c>
      <c r="D57" s="226"/>
      <c r="E57" s="22"/>
      <c r="F57" s="22"/>
      <c r="G57" s="22"/>
      <c r="H57" s="22"/>
      <c r="I57" s="22"/>
      <c r="J57" s="310"/>
      <c r="K57" s="310"/>
      <c r="L57" s="311"/>
      <c r="M57" s="250"/>
      <c r="N57" s="264"/>
      <c r="O57" s="264"/>
      <c r="P57" s="264"/>
      <c r="Q57" s="264"/>
      <c r="R57" s="54"/>
      <c r="S57" s="310"/>
      <c r="T57" s="310"/>
      <c r="U57" s="311"/>
      <c r="V57" s="252"/>
      <c r="W57" s="264"/>
      <c r="X57" s="264"/>
      <c r="Y57" s="264"/>
      <c r="Z57" s="264"/>
      <c r="AA57" s="54"/>
      <c r="AB57" s="310"/>
      <c r="AC57" s="310"/>
      <c r="AD57" s="311"/>
      <c r="AE57" s="252"/>
      <c r="AF57" s="264"/>
      <c r="AG57" s="264"/>
      <c r="AH57" s="264"/>
      <c r="AI57" s="264"/>
      <c r="AJ57" s="54"/>
      <c r="AK57" s="310"/>
      <c r="AL57" s="310"/>
      <c r="AM57" s="311"/>
      <c r="AN57" s="252"/>
      <c r="AO57" s="264"/>
      <c r="AP57" s="264"/>
      <c r="AQ57" s="264"/>
      <c r="AR57" s="264"/>
      <c r="AS57" s="54"/>
      <c r="AT57" s="310"/>
      <c r="AU57" s="310"/>
      <c r="AV57" s="311"/>
      <c r="AW57" s="252"/>
      <c r="AX57" s="264"/>
      <c r="AY57" s="264"/>
      <c r="AZ57" s="264"/>
      <c r="BA57" s="264"/>
      <c r="BB57" s="54"/>
      <c r="BC57" s="310"/>
      <c r="BD57" s="310"/>
      <c r="BE57" s="311"/>
      <c r="BF57" s="252"/>
      <c r="BG57" s="264"/>
      <c r="BH57" s="264"/>
      <c r="BI57" s="264"/>
      <c r="BJ57" s="264"/>
      <c r="BK57" s="54"/>
      <c r="BL57" s="310"/>
      <c r="BM57" s="310"/>
      <c r="BN57" s="311"/>
      <c r="BO57" s="269"/>
      <c r="BP57" s="203"/>
      <c r="BQ57" s="204"/>
      <c r="BR57" s="1"/>
      <c r="BS57" s="59"/>
      <c r="BT57" s="116"/>
      <c r="BU57" s="116"/>
      <c r="BV57" s="116"/>
      <c r="BW57" s="116"/>
      <c r="BX57" s="116"/>
      <c r="BY57" s="116"/>
      <c r="BZ57" s="116"/>
      <c r="CA57" s="117"/>
    </row>
    <row r="58" spans="1:79" ht="15" customHeight="1" x14ac:dyDescent="0.25">
      <c r="A58" s="15">
        <v>1</v>
      </c>
      <c r="B58" s="60" t="s">
        <v>117</v>
      </c>
      <c r="C58" s="58"/>
      <c r="D58" s="226"/>
      <c r="E58" s="22"/>
      <c r="F58" s="22"/>
      <c r="G58" s="22"/>
      <c r="H58" s="22"/>
      <c r="I58" s="22"/>
      <c r="J58" s="300"/>
      <c r="K58" s="300"/>
      <c r="L58" s="301"/>
      <c r="M58" s="250"/>
      <c r="N58" s="264"/>
      <c r="O58" s="264"/>
      <c r="P58" s="264"/>
      <c r="Q58" s="264"/>
      <c r="R58" s="54"/>
      <c r="S58" s="300"/>
      <c r="T58" s="300"/>
      <c r="U58" s="301"/>
      <c r="V58" s="252"/>
      <c r="W58" s="264"/>
      <c r="X58" s="264"/>
      <c r="Y58" s="264"/>
      <c r="Z58" s="264"/>
      <c r="AA58" s="54"/>
      <c r="AB58" s="300"/>
      <c r="AC58" s="300"/>
      <c r="AD58" s="301"/>
      <c r="AE58" s="252"/>
      <c r="AF58" s="264"/>
      <c r="AG58" s="264"/>
      <c r="AH58" s="264"/>
      <c r="AI58" s="264"/>
      <c r="AJ58" s="54"/>
      <c r="AK58" s="300"/>
      <c r="AL58" s="300"/>
      <c r="AM58" s="301"/>
      <c r="AN58" s="252"/>
      <c r="AO58" s="264"/>
      <c r="AP58" s="264"/>
      <c r="AQ58" s="264"/>
      <c r="AR58" s="264"/>
      <c r="AS58" s="54"/>
      <c r="AT58" s="300"/>
      <c r="AU58" s="300"/>
      <c r="AV58" s="301"/>
      <c r="AW58" s="252"/>
      <c r="AX58" s="264"/>
      <c r="AY58" s="264"/>
      <c r="AZ58" s="264"/>
      <c r="BA58" s="264"/>
      <c r="BB58" s="54"/>
      <c r="BC58" s="300"/>
      <c r="BD58" s="300"/>
      <c r="BE58" s="301"/>
      <c r="BF58" s="252"/>
      <c r="BG58" s="264"/>
      <c r="BH58" s="264"/>
      <c r="BI58" s="264"/>
      <c r="BJ58" s="264"/>
      <c r="BK58" s="54"/>
      <c r="BL58" s="300"/>
      <c r="BM58" s="300"/>
      <c r="BN58" s="301"/>
      <c r="BO58" s="269"/>
      <c r="BP58" s="322">
        <f t="shared" ref="BP58:BP63" si="40">J58+S58+AB58+AK58+AT58+BC58+BL58</f>
        <v>0</v>
      </c>
      <c r="BQ58" s="323"/>
      <c r="BR58" s="1"/>
      <c r="BS58" s="2">
        <f t="shared" ref="BS58:BS63" si="41">C58</f>
        <v>0</v>
      </c>
      <c r="BT58" s="188">
        <f t="shared" ref="BT58:BT63" si="42">J58</f>
        <v>0</v>
      </c>
      <c r="BU58" s="188">
        <f t="shared" ref="BU58:BU63" si="43">S58</f>
        <v>0</v>
      </c>
      <c r="BV58" s="188">
        <f t="shared" ref="BV58:BV63" si="44">AB58</f>
        <v>0</v>
      </c>
      <c r="BW58" s="188">
        <f t="shared" ref="BW58:BW63" si="45">AK58</f>
        <v>0</v>
      </c>
      <c r="BX58" s="188">
        <f t="shared" ref="BX58:BX63" si="46">AT58</f>
        <v>0</v>
      </c>
      <c r="BY58" s="188">
        <f t="shared" ref="BY58:BY63" si="47">BC58</f>
        <v>0</v>
      </c>
      <c r="BZ58" s="188">
        <f t="shared" ref="BZ58:BZ63" si="48">BL58</f>
        <v>0</v>
      </c>
      <c r="CA58" s="188">
        <f t="shared" ref="CA58:CA63" si="49">SUM(BT58:BZ58)</f>
        <v>0</v>
      </c>
    </row>
    <row r="59" spans="1:79" ht="15" customHeight="1" x14ac:dyDescent="0.25">
      <c r="A59" s="15">
        <v>2</v>
      </c>
      <c r="B59" s="60" t="s">
        <v>118</v>
      </c>
      <c r="C59" s="58"/>
      <c r="D59" s="226"/>
      <c r="E59" s="22"/>
      <c r="F59" s="22"/>
      <c r="G59" s="22"/>
      <c r="H59" s="22"/>
      <c r="I59" s="22"/>
      <c r="J59" s="300"/>
      <c r="K59" s="300"/>
      <c r="L59" s="301"/>
      <c r="M59" s="250"/>
      <c r="N59" s="264"/>
      <c r="O59" s="264"/>
      <c r="P59" s="264"/>
      <c r="Q59" s="264"/>
      <c r="R59" s="54"/>
      <c r="S59" s="300"/>
      <c r="T59" s="300"/>
      <c r="U59" s="301"/>
      <c r="V59" s="252"/>
      <c r="W59" s="264"/>
      <c r="X59" s="264"/>
      <c r="Y59" s="264"/>
      <c r="Z59" s="264"/>
      <c r="AA59" s="54"/>
      <c r="AB59" s="300"/>
      <c r="AC59" s="300"/>
      <c r="AD59" s="301"/>
      <c r="AE59" s="252"/>
      <c r="AF59" s="264"/>
      <c r="AG59" s="264"/>
      <c r="AH59" s="264"/>
      <c r="AI59" s="264"/>
      <c r="AJ59" s="54"/>
      <c r="AK59" s="300"/>
      <c r="AL59" s="300"/>
      <c r="AM59" s="301"/>
      <c r="AN59" s="252"/>
      <c r="AO59" s="264"/>
      <c r="AP59" s="264"/>
      <c r="AQ59" s="264"/>
      <c r="AR59" s="264"/>
      <c r="AS59" s="54"/>
      <c r="AT59" s="300"/>
      <c r="AU59" s="300"/>
      <c r="AV59" s="301"/>
      <c r="AW59" s="252"/>
      <c r="AX59" s="264"/>
      <c r="AY59" s="264"/>
      <c r="AZ59" s="264"/>
      <c r="BA59" s="264"/>
      <c r="BB59" s="54"/>
      <c r="BC59" s="300"/>
      <c r="BD59" s="300"/>
      <c r="BE59" s="301"/>
      <c r="BF59" s="252"/>
      <c r="BG59" s="264"/>
      <c r="BH59" s="264"/>
      <c r="BI59" s="264"/>
      <c r="BJ59" s="264"/>
      <c r="BK59" s="54"/>
      <c r="BL59" s="300"/>
      <c r="BM59" s="300"/>
      <c r="BN59" s="301"/>
      <c r="BO59" s="269"/>
      <c r="BP59" s="322">
        <f t="shared" si="40"/>
        <v>0</v>
      </c>
      <c r="BQ59" s="323"/>
      <c r="BR59" s="1"/>
      <c r="BS59" s="2">
        <f t="shared" si="41"/>
        <v>0</v>
      </c>
      <c r="BT59" s="188">
        <f t="shared" si="42"/>
        <v>0</v>
      </c>
      <c r="BU59" s="188">
        <f t="shared" si="43"/>
        <v>0</v>
      </c>
      <c r="BV59" s="188">
        <f t="shared" si="44"/>
        <v>0</v>
      </c>
      <c r="BW59" s="188">
        <f t="shared" si="45"/>
        <v>0</v>
      </c>
      <c r="BX59" s="188">
        <f t="shared" si="46"/>
        <v>0</v>
      </c>
      <c r="BY59" s="188">
        <f t="shared" si="47"/>
        <v>0</v>
      </c>
      <c r="BZ59" s="188">
        <f t="shared" si="48"/>
        <v>0</v>
      </c>
      <c r="CA59" s="188">
        <f t="shared" si="49"/>
        <v>0</v>
      </c>
    </row>
    <row r="60" spans="1:79" ht="15" customHeight="1" x14ac:dyDescent="0.25">
      <c r="A60" s="15">
        <v>3</v>
      </c>
      <c r="B60" s="60" t="s">
        <v>119</v>
      </c>
      <c r="C60" s="58"/>
      <c r="D60" s="226"/>
      <c r="E60" s="22"/>
      <c r="F60" s="22"/>
      <c r="G60" s="22"/>
      <c r="H60" s="22"/>
      <c r="I60" s="22"/>
      <c r="J60" s="300"/>
      <c r="K60" s="300"/>
      <c r="L60" s="301"/>
      <c r="M60" s="250"/>
      <c r="N60" s="264"/>
      <c r="O60" s="264"/>
      <c r="P60" s="264"/>
      <c r="Q60" s="264"/>
      <c r="R60" s="54"/>
      <c r="S60" s="300"/>
      <c r="T60" s="300"/>
      <c r="U60" s="301"/>
      <c r="V60" s="252"/>
      <c r="W60" s="264"/>
      <c r="X60" s="264"/>
      <c r="Y60" s="264"/>
      <c r="Z60" s="264"/>
      <c r="AA60" s="54"/>
      <c r="AB60" s="300"/>
      <c r="AC60" s="300"/>
      <c r="AD60" s="301"/>
      <c r="AE60" s="252"/>
      <c r="AF60" s="264"/>
      <c r="AG60" s="264"/>
      <c r="AH60" s="264"/>
      <c r="AI60" s="264"/>
      <c r="AJ60" s="54"/>
      <c r="AK60" s="300"/>
      <c r="AL60" s="300"/>
      <c r="AM60" s="301"/>
      <c r="AN60" s="252"/>
      <c r="AO60" s="264"/>
      <c r="AP60" s="264"/>
      <c r="AQ60" s="264"/>
      <c r="AR60" s="264"/>
      <c r="AS60" s="54"/>
      <c r="AT60" s="300"/>
      <c r="AU60" s="300"/>
      <c r="AV60" s="301"/>
      <c r="AW60" s="252"/>
      <c r="AX60" s="264"/>
      <c r="AY60" s="264"/>
      <c r="AZ60" s="264"/>
      <c r="BA60" s="264"/>
      <c r="BB60" s="54"/>
      <c r="BC60" s="300"/>
      <c r="BD60" s="300"/>
      <c r="BE60" s="301"/>
      <c r="BF60" s="252"/>
      <c r="BG60" s="264"/>
      <c r="BH60" s="264"/>
      <c r="BI60" s="264"/>
      <c r="BJ60" s="264"/>
      <c r="BK60" s="54"/>
      <c r="BL60" s="300"/>
      <c r="BM60" s="300"/>
      <c r="BN60" s="301"/>
      <c r="BO60" s="269"/>
      <c r="BP60" s="322">
        <f t="shared" si="40"/>
        <v>0</v>
      </c>
      <c r="BQ60" s="323"/>
      <c r="BR60" s="1"/>
      <c r="BS60" s="2">
        <f t="shared" si="41"/>
        <v>0</v>
      </c>
      <c r="BT60" s="188">
        <f t="shared" si="42"/>
        <v>0</v>
      </c>
      <c r="BU60" s="188">
        <f t="shared" si="43"/>
        <v>0</v>
      </c>
      <c r="BV60" s="188">
        <f t="shared" si="44"/>
        <v>0</v>
      </c>
      <c r="BW60" s="188">
        <f t="shared" si="45"/>
        <v>0</v>
      </c>
      <c r="BX60" s="188">
        <f t="shared" si="46"/>
        <v>0</v>
      </c>
      <c r="BY60" s="188">
        <f t="shared" si="47"/>
        <v>0</v>
      </c>
      <c r="BZ60" s="188">
        <f t="shared" si="48"/>
        <v>0</v>
      </c>
      <c r="CA60" s="188">
        <f t="shared" si="49"/>
        <v>0</v>
      </c>
    </row>
    <row r="61" spans="1:79" ht="15" customHeight="1" x14ac:dyDescent="0.25">
      <c r="A61" s="15">
        <v>4</v>
      </c>
      <c r="B61" s="60" t="s">
        <v>120</v>
      </c>
      <c r="C61" s="58"/>
      <c r="D61" s="226"/>
      <c r="E61" s="22"/>
      <c r="F61" s="22"/>
      <c r="G61" s="22"/>
      <c r="H61" s="22"/>
      <c r="I61" s="22"/>
      <c r="J61" s="300"/>
      <c r="K61" s="300"/>
      <c r="L61" s="301"/>
      <c r="M61" s="250"/>
      <c r="N61" s="264"/>
      <c r="O61" s="264"/>
      <c r="P61" s="264"/>
      <c r="Q61" s="264"/>
      <c r="R61" s="54"/>
      <c r="S61" s="300"/>
      <c r="T61" s="300"/>
      <c r="U61" s="301"/>
      <c r="V61" s="252"/>
      <c r="W61" s="264"/>
      <c r="X61" s="264"/>
      <c r="Y61" s="264"/>
      <c r="Z61" s="264"/>
      <c r="AA61" s="54"/>
      <c r="AB61" s="300"/>
      <c r="AC61" s="300"/>
      <c r="AD61" s="301"/>
      <c r="AE61" s="252"/>
      <c r="AF61" s="264"/>
      <c r="AG61" s="264"/>
      <c r="AH61" s="264"/>
      <c r="AI61" s="264"/>
      <c r="AJ61" s="54"/>
      <c r="AK61" s="300"/>
      <c r="AL61" s="300"/>
      <c r="AM61" s="301"/>
      <c r="AN61" s="252"/>
      <c r="AO61" s="264"/>
      <c r="AP61" s="264"/>
      <c r="AQ61" s="264"/>
      <c r="AR61" s="264"/>
      <c r="AS61" s="54"/>
      <c r="AT61" s="300"/>
      <c r="AU61" s="300"/>
      <c r="AV61" s="301"/>
      <c r="AW61" s="252"/>
      <c r="AX61" s="264"/>
      <c r="AY61" s="264"/>
      <c r="AZ61" s="264"/>
      <c r="BA61" s="264"/>
      <c r="BB61" s="54"/>
      <c r="BC61" s="300"/>
      <c r="BD61" s="300"/>
      <c r="BE61" s="301"/>
      <c r="BF61" s="252"/>
      <c r="BG61" s="264"/>
      <c r="BH61" s="264"/>
      <c r="BI61" s="264"/>
      <c r="BJ61" s="264"/>
      <c r="BK61" s="54"/>
      <c r="BL61" s="300"/>
      <c r="BM61" s="300"/>
      <c r="BN61" s="301"/>
      <c r="BO61" s="269"/>
      <c r="BP61" s="322">
        <f t="shared" si="40"/>
        <v>0</v>
      </c>
      <c r="BQ61" s="323"/>
      <c r="BR61" s="1"/>
      <c r="BS61" s="2">
        <f t="shared" si="41"/>
        <v>0</v>
      </c>
      <c r="BT61" s="188">
        <f t="shared" si="42"/>
        <v>0</v>
      </c>
      <c r="BU61" s="188">
        <f t="shared" si="43"/>
        <v>0</v>
      </c>
      <c r="BV61" s="188">
        <f t="shared" si="44"/>
        <v>0</v>
      </c>
      <c r="BW61" s="188">
        <f t="shared" si="45"/>
        <v>0</v>
      </c>
      <c r="BX61" s="188">
        <f t="shared" si="46"/>
        <v>0</v>
      </c>
      <c r="BY61" s="188">
        <f t="shared" si="47"/>
        <v>0</v>
      </c>
      <c r="BZ61" s="188">
        <f t="shared" si="48"/>
        <v>0</v>
      </c>
      <c r="CA61" s="188">
        <f t="shared" si="49"/>
        <v>0</v>
      </c>
    </row>
    <row r="62" spans="1:79" ht="15" customHeight="1" x14ac:dyDescent="0.25">
      <c r="A62" s="15">
        <v>5</v>
      </c>
      <c r="B62" s="60" t="s">
        <v>121</v>
      </c>
      <c r="C62" s="58"/>
      <c r="D62" s="226"/>
      <c r="E62" s="22"/>
      <c r="F62" s="22"/>
      <c r="G62" s="22"/>
      <c r="H62" s="22"/>
      <c r="I62" s="22"/>
      <c r="J62" s="298"/>
      <c r="K62" s="298"/>
      <c r="L62" s="299"/>
      <c r="M62" s="250"/>
      <c r="N62" s="264"/>
      <c r="O62" s="264"/>
      <c r="P62" s="264"/>
      <c r="Q62" s="264"/>
      <c r="R62" s="54"/>
      <c r="S62" s="298"/>
      <c r="T62" s="298"/>
      <c r="U62" s="299"/>
      <c r="V62" s="252"/>
      <c r="W62" s="264"/>
      <c r="X62" s="264"/>
      <c r="Y62" s="264"/>
      <c r="Z62" s="264"/>
      <c r="AA62" s="54"/>
      <c r="AB62" s="298"/>
      <c r="AC62" s="298"/>
      <c r="AD62" s="299"/>
      <c r="AE62" s="252"/>
      <c r="AF62" s="264"/>
      <c r="AG62" s="264"/>
      <c r="AH62" s="264"/>
      <c r="AI62" s="264"/>
      <c r="AJ62" s="54"/>
      <c r="AK62" s="298"/>
      <c r="AL62" s="298"/>
      <c r="AM62" s="299"/>
      <c r="AN62" s="252"/>
      <c r="AO62" s="264"/>
      <c r="AP62" s="264"/>
      <c r="AQ62" s="264"/>
      <c r="AR62" s="264"/>
      <c r="AS62" s="54"/>
      <c r="AT62" s="298"/>
      <c r="AU62" s="298"/>
      <c r="AV62" s="299"/>
      <c r="AW62" s="252"/>
      <c r="AX62" s="264"/>
      <c r="AY62" s="264"/>
      <c r="AZ62" s="264"/>
      <c r="BA62" s="264"/>
      <c r="BB62" s="54"/>
      <c r="BC62" s="298"/>
      <c r="BD62" s="298"/>
      <c r="BE62" s="299"/>
      <c r="BF62" s="252"/>
      <c r="BG62" s="264"/>
      <c r="BH62" s="264"/>
      <c r="BI62" s="264"/>
      <c r="BJ62" s="264"/>
      <c r="BK62" s="54"/>
      <c r="BL62" s="298"/>
      <c r="BM62" s="298"/>
      <c r="BN62" s="299"/>
      <c r="BO62" s="269"/>
      <c r="BP62" s="322">
        <f>J62+S62+AB62+AK62+AT62+BC62+BL62</f>
        <v>0</v>
      </c>
      <c r="BQ62" s="323"/>
      <c r="BR62" s="1"/>
      <c r="BS62" s="2">
        <f t="shared" si="41"/>
        <v>0</v>
      </c>
      <c r="BT62" s="188">
        <f t="shared" si="42"/>
        <v>0</v>
      </c>
      <c r="BU62" s="188">
        <f t="shared" si="43"/>
        <v>0</v>
      </c>
      <c r="BV62" s="188">
        <f t="shared" si="44"/>
        <v>0</v>
      </c>
      <c r="BW62" s="188">
        <f t="shared" si="45"/>
        <v>0</v>
      </c>
      <c r="BX62" s="188">
        <f t="shared" si="46"/>
        <v>0</v>
      </c>
      <c r="BY62" s="188">
        <f t="shared" si="47"/>
        <v>0</v>
      </c>
      <c r="BZ62" s="188">
        <f t="shared" si="48"/>
        <v>0</v>
      </c>
      <c r="CA62" s="188">
        <f t="shared" si="49"/>
        <v>0</v>
      </c>
    </row>
    <row r="63" spans="1:79" ht="15" customHeight="1" thickBot="1" x14ac:dyDescent="0.3">
      <c r="A63" s="49">
        <v>6</v>
      </c>
      <c r="B63" s="86" t="s">
        <v>116</v>
      </c>
      <c r="C63" s="58"/>
      <c r="D63" s="226"/>
      <c r="E63" s="22"/>
      <c r="F63" s="22"/>
      <c r="G63" s="22"/>
      <c r="H63" s="22"/>
      <c r="I63" s="22"/>
      <c r="J63" s="298"/>
      <c r="K63" s="298"/>
      <c r="L63" s="299"/>
      <c r="M63" s="250"/>
      <c r="N63" s="264"/>
      <c r="O63" s="264"/>
      <c r="P63" s="264"/>
      <c r="Q63" s="264"/>
      <c r="R63" s="54"/>
      <c r="S63" s="298"/>
      <c r="T63" s="298"/>
      <c r="U63" s="299"/>
      <c r="V63" s="252"/>
      <c r="W63" s="264"/>
      <c r="X63" s="264"/>
      <c r="Y63" s="264"/>
      <c r="Z63" s="264"/>
      <c r="AA63" s="54"/>
      <c r="AB63" s="298"/>
      <c r="AC63" s="298"/>
      <c r="AD63" s="299"/>
      <c r="AE63" s="252"/>
      <c r="AF63" s="264"/>
      <c r="AG63" s="264"/>
      <c r="AH63" s="264"/>
      <c r="AI63" s="264"/>
      <c r="AJ63" s="54"/>
      <c r="AK63" s="298"/>
      <c r="AL63" s="298"/>
      <c r="AM63" s="299"/>
      <c r="AN63" s="252"/>
      <c r="AO63" s="264"/>
      <c r="AP63" s="264"/>
      <c r="AQ63" s="264"/>
      <c r="AR63" s="264"/>
      <c r="AS63" s="54"/>
      <c r="AT63" s="298"/>
      <c r="AU63" s="298"/>
      <c r="AV63" s="299"/>
      <c r="AW63" s="252"/>
      <c r="AX63" s="264"/>
      <c r="AY63" s="264"/>
      <c r="AZ63" s="264"/>
      <c r="BA63" s="264"/>
      <c r="BB63" s="54"/>
      <c r="BC63" s="298"/>
      <c r="BD63" s="298"/>
      <c r="BE63" s="299"/>
      <c r="BF63" s="252"/>
      <c r="BG63" s="264"/>
      <c r="BH63" s="264"/>
      <c r="BI63" s="264"/>
      <c r="BJ63" s="264"/>
      <c r="BK63" s="54"/>
      <c r="BL63" s="298"/>
      <c r="BM63" s="298"/>
      <c r="BN63" s="299"/>
      <c r="BO63" s="269"/>
      <c r="BP63" s="322">
        <f t="shared" si="40"/>
        <v>0</v>
      </c>
      <c r="BQ63" s="323"/>
      <c r="BR63" s="1"/>
      <c r="BS63" s="2">
        <f t="shared" si="41"/>
        <v>0</v>
      </c>
      <c r="BT63" s="188">
        <f t="shared" si="42"/>
        <v>0</v>
      </c>
      <c r="BU63" s="188">
        <f t="shared" si="43"/>
        <v>0</v>
      </c>
      <c r="BV63" s="188">
        <f t="shared" si="44"/>
        <v>0</v>
      </c>
      <c r="BW63" s="188">
        <f t="shared" si="45"/>
        <v>0</v>
      </c>
      <c r="BX63" s="188">
        <f t="shared" si="46"/>
        <v>0</v>
      </c>
      <c r="BY63" s="188">
        <f t="shared" si="47"/>
        <v>0</v>
      </c>
      <c r="BZ63" s="188">
        <f t="shared" si="48"/>
        <v>0</v>
      </c>
      <c r="CA63" s="188">
        <f t="shared" si="49"/>
        <v>0</v>
      </c>
    </row>
    <row r="64" spans="1:79" ht="16.5" customHeight="1" thickTop="1" thickBot="1" x14ac:dyDescent="0.3">
      <c r="A64" s="233" t="s">
        <v>48</v>
      </c>
      <c r="B64" s="234"/>
      <c r="C64" s="234"/>
      <c r="D64" s="226"/>
      <c r="E64" s="22"/>
      <c r="F64" s="22"/>
      <c r="G64" s="22"/>
      <c r="H64" s="22"/>
      <c r="I64" s="22"/>
      <c r="J64" s="320">
        <f>SUM(J58:L63)</f>
        <v>0</v>
      </c>
      <c r="K64" s="321"/>
      <c r="L64" s="321"/>
      <c r="M64" s="250"/>
      <c r="N64" s="264"/>
      <c r="O64" s="264"/>
      <c r="P64" s="264"/>
      <c r="Q64" s="264"/>
      <c r="R64" s="54"/>
      <c r="S64" s="320">
        <f>SUM(S58:U63)</f>
        <v>0</v>
      </c>
      <c r="T64" s="321"/>
      <c r="U64" s="321"/>
      <c r="V64" s="252"/>
      <c r="W64" s="264"/>
      <c r="X64" s="264"/>
      <c r="Y64" s="264"/>
      <c r="Z64" s="264"/>
      <c r="AA64" s="54"/>
      <c r="AB64" s="320">
        <f>SUM(AB58:AD63)</f>
        <v>0</v>
      </c>
      <c r="AC64" s="321"/>
      <c r="AD64" s="321"/>
      <c r="AE64" s="252"/>
      <c r="AF64" s="264"/>
      <c r="AG64" s="264"/>
      <c r="AH64" s="264"/>
      <c r="AI64" s="264"/>
      <c r="AJ64" s="54"/>
      <c r="AK64" s="320">
        <f>SUM(AK58:AM63)</f>
        <v>0</v>
      </c>
      <c r="AL64" s="321"/>
      <c r="AM64" s="321"/>
      <c r="AN64" s="252"/>
      <c r="AO64" s="264"/>
      <c r="AP64" s="264"/>
      <c r="AQ64" s="264"/>
      <c r="AR64" s="264"/>
      <c r="AS64" s="54"/>
      <c r="AT64" s="320">
        <f>SUM(AT58:AV63)</f>
        <v>0</v>
      </c>
      <c r="AU64" s="321"/>
      <c r="AV64" s="321"/>
      <c r="AW64" s="252"/>
      <c r="AX64" s="264"/>
      <c r="AY64" s="264"/>
      <c r="AZ64" s="264"/>
      <c r="BA64" s="264"/>
      <c r="BB64" s="54"/>
      <c r="BC64" s="320">
        <f>SUM(BC58:BE63)</f>
        <v>0</v>
      </c>
      <c r="BD64" s="321"/>
      <c r="BE64" s="321"/>
      <c r="BF64" s="252"/>
      <c r="BG64" s="264"/>
      <c r="BH64" s="264"/>
      <c r="BI64" s="264"/>
      <c r="BJ64" s="264"/>
      <c r="BK64" s="54"/>
      <c r="BL64" s="320">
        <f>SUM(BL58:BN63)</f>
        <v>0</v>
      </c>
      <c r="BM64" s="321"/>
      <c r="BN64" s="321"/>
      <c r="BO64" s="269"/>
      <c r="BP64" s="348">
        <f>J64+S64+AB64+AK64+AT64+BC64+BL64</f>
        <v>0</v>
      </c>
      <c r="BQ64" s="349"/>
      <c r="BR64" s="1"/>
      <c r="BS64" s="92"/>
      <c r="BT64" s="93"/>
      <c r="BU64" s="93"/>
      <c r="BV64" s="93"/>
      <c r="BW64" s="93"/>
      <c r="BX64" s="93"/>
      <c r="BY64" s="93"/>
      <c r="BZ64" s="93"/>
      <c r="CA64" s="94"/>
    </row>
    <row r="65" spans="1:79" x14ac:dyDescent="0.25">
      <c r="A65" s="59" t="s">
        <v>49</v>
      </c>
      <c r="B65" s="7"/>
      <c r="C65" s="7" t="s">
        <v>85</v>
      </c>
      <c r="D65" s="226"/>
      <c r="E65" s="22"/>
      <c r="F65" s="22"/>
      <c r="G65" s="22"/>
      <c r="H65" s="22"/>
      <c r="I65" s="22"/>
      <c r="J65" s="310"/>
      <c r="K65" s="310"/>
      <c r="L65" s="311"/>
      <c r="M65" s="250"/>
      <c r="N65" s="264"/>
      <c r="O65" s="264"/>
      <c r="P65" s="264"/>
      <c r="Q65" s="264"/>
      <c r="R65" s="54"/>
      <c r="S65" s="310"/>
      <c r="T65" s="310"/>
      <c r="U65" s="311"/>
      <c r="V65" s="252"/>
      <c r="W65" s="264"/>
      <c r="X65" s="264"/>
      <c r="Y65" s="264"/>
      <c r="Z65" s="264"/>
      <c r="AA65" s="54"/>
      <c r="AB65" s="310"/>
      <c r="AC65" s="310"/>
      <c r="AD65" s="311"/>
      <c r="AE65" s="252"/>
      <c r="AF65" s="264"/>
      <c r="AG65" s="264"/>
      <c r="AH65" s="264"/>
      <c r="AI65" s="264"/>
      <c r="AJ65" s="54"/>
      <c r="AK65" s="310"/>
      <c r="AL65" s="310"/>
      <c r="AM65" s="311"/>
      <c r="AN65" s="252"/>
      <c r="AO65" s="264"/>
      <c r="AP65" s="264"/>
      <c r="AQ65" s="264"/>
      <c r="AR65" s="264"/>
      <c r="AS65" s="54"/>
      <c r="AT65" s="310"/>
      <c r="AU65" s="310"/>
      <c r="AV65" s="311"/>
      <c r="AW65" s="252"/>
      <c r="AX65" s="264"/>
      <c r="AY65" s="264"/>
      <c r="AZ65" s="264"/>
      <c r="BA65" s="264"/>
      <c r="BB65" s="54"/>
      <c r="BC65" s="310"/>
      <c r="BD65" s="310"/>
      <c r="BE65" s="311"/>
      <c r="BF65" s="252"/>
      <c r="BG65" s="264"/>
      <c r="BH65" s="264"/>
      <c r="BI65" s="264"/>
      <c r="BJ65" s="264"/>
      <c r="BK65" s="54"/>
      <c r="BL65" s="310"/>
      <c r="BM65" s="310"/>
      <c r="BN65" s="311"/>
      <c r="BO65" s="269"/>
      <c r="BP65" s="203"/>
      <c r="BQ65" s="204"/>
      <c r="BR65" s="1"/>
      <c r="BS65" s="76"/>
      <c r="BT65" s="95"/>
      <c r="BU65" s="95"/>
      <c r="BV65" s="95"/>
      <c r="BW65" s="95"/>
      <c r="BX65" s="95"/>
      <c r="BY65" s="95"/>
      <c r="BZ65" s="95"/>
      <c r="CA65" s="78"/>
    </row>
    <row r="66" spans="1:79" x14ac:dyDescent="0.25">
      <c r="A66" s="15">
        <v>1</v>
      </c>
      <c r="B66" s="49" t="s">
        <v>81</v>
      </c>
      <c r="C66" s="58"/>
      <c r="D66" s="226"/>
      <c r="E66" s="22"/>
      <c r="F66" s="22"/>
      <c r="G66" s="22"/>
      <c r="H66" s="22"/>
      <c r="I66" s="22"/>
      <c r="J66" s="300"/>
      <c r="K66" s="300"/>
      <c r="L66" s="301"/>
      <c r="M66" s="250"/>
      <c r="N66" s="264"/>
      <c r="O66" s="264"/>
      <c r="P66" s="264"/>
      <c r="Q66" s="264"/>
      <c r="R66" s="54"/>
      <c r="S66" s="300"/>
      <c r="T66" s="300"/>
      <c r="U66" s="301"/>
      <c r="V66" s="252"/>
      <c r="W66" s="264"/>
      <c r="X66" s="264"/>
      <c r="Y66" s="264"/>
      <c r="Z66" s="264"/>
      <c r="AA66" s="54"/>
      <c r="AB66" s="300"/>
      <c r="AC66" s="300"/>
      <c r="AD66" s="301"/>
      <c r="AE66" s="252"/>
      <c r="AF66" s="264"/>
      <c r="AG66" s="264"/>
      <c r="AH66" s="264"/>
      <c r="AI66" s="264"/>
      <c r="AJ66" s="54"/>
      <c r="AK66" s="300"/>
      <c r="AL66" s="300"/>
      <c r="AM66" s="301"/>
      <c r="AN66" s="252"/>
      <c r="AO66" s="264"/>
      <c r="AP66" s="264"/>
      <c r="AQ66" s="264"/>
      <c r="AR66" s="264"/>
      <c r="AS66" s="54"/>
      <c r="AT66" s="300"/>
      <c r="AU66" s="300"/>
      <c r="AV66" s="301"/>
      <c r="AW66" s="252"/>
      <c r="AX66" s="264"/>
      <c r="AY66" s="264"/>
      <c r="AZ66" s="264"/>
      <c r="BA66" s="264"/>
      <c r="BB66" s="54"/>
      <c r="BC66" s="300"/>
      <c r="BD66" s="300"/>
      <c r="BE66" s="301"/>
      <c r="BF66" s="252"/>
      <c r="BG66" s="264"/>
      <c r="BH66" s="264"/>
      <c r="BI66" s="264"/>
      <c r="BJ66" s="264"/>
      <c r="BK66" s="54"/>
      <c r="BL66" s="300"/>
      <c r="BM66" s="300"/>
      <c r="BN66" s="301"/>
      <c r="BO66" s="269"/>
      <c r="BP66" s="322">
        <f t="shared" ref="BP66:BP85" si="50">J66+S66+AB66+AK66+AT66+BC66+BL66</f>
        <v>0</v>
      </c>
      <c r="BQ66" s="323"/>
      <c r="BR66" s="1"/>
      <c r="BS66" s="2">
        <f t="shared" ref="BS66:BS85" si="51">C66</f>
        <v>0</v>
      </c>
      <c r="BT66" s="188">
        <f t="shared" ref="BT66:BT85" si="52">J66</f>
        <v>0</v>
      </c>
      <c r="BU66" s="188">
        <f t="shared" ref="BU66:BU85" si="53">S66</f>
        <v>0</v>
      </c>
      <c r="BV66" s="188">
        <f t="shared" ref="BV66:BV85" si="54">AB66</f>
        <v>0</v>
      </c>
      <c r="BW66" s="188">
        <f t="shared" ref="BW66:BW85" si="55">AK66</f>
        <v>0</v>
      </c>
      <c r="BX66" s="188">
        <f t="shared" ref="BX66:BX85" si="56">AT66</f>
        <v>0</v>
      </c>
      <c r="BY66" s="188">
        <f t="shared" ref="BY66:BY85" si="57">BC66</f>
        <v>0</v>
      </c>
      <c r="BZ66" s="188">
        <f>BL66</f>
        <v>0</v>
      </c>
      <c r="CA66" s="188">
        <f>SUM(BT66:BZ66)</f>
        <v>0</v>
      </c>
    </row>
    <row r="67" spans="1:79" x14ac:dyDescent="0.25">
      <c r="A67" s="15">
        <v>2</v>
      </c>
      <c r="B67" s="49" t="s">
        <v>50</v>
      </c>
      <c r="C67" s="58"/>
      <c r="D67" s="226"/>
      <c r="E67" s="22"/>
      <c r="F67" s="22"/>
      <c r="G67" s="22"/>
      <c r="H67" s="22"/>
      <c r="I67" s="22"/>
      <c r="J67" s="300"/>
      <c r="K67" s="300"/>
      <c r="L67" s="301"/>
      <c r="M67" s="250"/>
      <c r="N67" s="264"/>
      <c r="O67" s="264"/>
      <c r="P67" s="264"/>
      <c r="Q67" s="264"/>
      <c r="R67" s="54"/>
      <c r="S67" s="300"/>
      <c r="T67" s="300"/>
      <c r="U67" s="301"/>
      <c r="V67" s="252"/>
      <c r="W67" s="264"/>
      <c r="X67" s="264"/>
      <c r="Y67" s="264"/>
      <c r="Z67" s="264"/>
      <c r="AA67" s="54"/>
      <c r="AB67" s="300"/>
      <c r="AC67" s="300"/>
      <c r="AD67" s="301"/>
      <c r="AE67" s="252"/>
      <c r="AF67" s="264"/>
      <c r="AG67" s="264"/>
      <c r="AH67" s="264"/>
      <c r="AI67" s="264"/>
      <c r="AJ67" s="54"/>
      <c r="AK67" s="300"/>
      <c r="AL67" s="300"/>
      <c r="AM67" s="301"/>
      <c r="AN67" s="252"/>
      <c r="AO67" s="264"/>
      <c r="AP67" s="264"/>
      <c r="AQ67" s="264"/>
      <c r="AR67" s="264"/>
      <c r="AS67" s="54"/>
      <c r="AT67" s="300"/>
      <c r="AU67" s="300"/>
      <c r="AV67" s="301"/>
      <c r="AW67" s="252"/>
      <c r="AX67" s="264"/>
      <c r="AY67" s="264"/>
      <c r="AZ67" s="264"/>
      <c r="BA67" s="264"/>
      <c r="BB67" s="54"/>
      <c r="BC67" s="300"/>
      <c r="BD67" s="300"/>
      <c r="BE67" s="301"/>
      <c r="BF67" s="252"/>
      <c r="BG67" s="264"/>
      <c r="BH67" s="264"/>
      <c r="BI67" s="264"/>
      <c r="BJ67" s="264"/>
      <c r="BK67" s="54"/>
      <c r="BL67" s="300"/>
      <c r="BM67" s="300"/>
      <c r="BN67" s="301"/>
      <c r="BO67" s="269"/>
      <c r="BP67" s="322">
        <f t="shared" si="50"/>
        <v>0</v>
      </c>
      <c r="BQ67" s="323"/>
      <c r="BR67" s="1"/>
      <c r="BS67" s="2">
        <f t="shared" si="51"/>
        <v>0</v>
      </c>
      <c r="BT67" s="188">
        <f t="shared" si="52"/>
        <v>0</v>
      </c>
      <c r="BU67" s="188">
        <f t="shared" si="53"/>
        <v>0</v>
      </c>
      <c r="BV67" s="188">
        <f t="shared" si="54"/>
        <v>0</v>
      </c>
      <c r="BW67" s="188">
        <f t="shared" si="55"/>
        <v>0</v>
      </c>
      <c r="BX67" s="188">
        <f t="shared" si="56"/>
        <v>0</v>
      </c>
      <c r="BY67" s="188">
        <f t="shared" si="57"/>
        <v>0</v>
      </c>
      <c r="BZ67" s="188">
        <f t="shared" ref="BZ67:BZ85" si="58">BL67</f>
        <v>0</v>
      </c>
      <c r="CA67" s="188">
        <f t="shared" ref="CA67:CA85" si="59">SUM(BT67:BZ67)</f>
        <v>0</v>
      </c>
    </row>
    <row r="68" spans="1:79" x14ac:dyDescent="0.25">
      <c r="A68" s="15">
        <v>3</v>
      </c>
      <c r="B68" s="49" t="s">
        <v>51</v>
      </c>
      <c r="C68" s="58"/>
      <c r="D68" s="226"/>
      <c r="E68" s="22"/>
      <c r="F68" s="22"/>
      <c r="G68" s="22"/>
      <c r="H68" s="22"/>
      <c r="I68" s="22"/>
      <c r="J68" s="300"/>
      <c r="K68" s="300"/>
      <c r="L68" s="301"/>
      <c r="M68" s="250"/>
      <c r="N68" s="264"/>
      <c r="O68" s="264"/>
      <c r="P68" s="264"/>
      <c r="Q68" s="264"/>
      <c r="R68" s="54"/>
      <c r="S68" s="300"/>
      <c r="T68" s="300"/>
      <c r="U68" s="301"/>
      <c r="V68" s="252"/>
      <c r="W68" s="264"/>
      <c r="X68" s="264"/>
      <c r="Y68" s="264"/>
      <c r="Z68" s="264"/>
      <c r="AA68" s="54"/>
      <c r="AB68" s="300"/>
      <c r="AC68" s="300"/>
      <c r="AD68" s="301"/>
      <c r="AE68" s="252"/>
      <c r="AF68" s="264"/>
      <c r="AG68" s="264"/>
      <c r="AH68" s="264"/>
      <c r="AI68" s="264"/>
      <c r="AJ68" s="54"/>
      <c r="AK68" s="300"/>
      <c r="AL68" s="300"/>
      <c r="AM68" s="301"/>
      <c r="AN68" s="252"/>
      <c r="AO68" s="264"/>
      <c r="AP68" s="264"/>
      <c r="AQ68" s="264"/>
      <c r="AR68" s="264"/>
      <c r="AS68" s="54"/>
      <c r="AT68" s="300"/>
      <c r="AU68" s="300"/>
      <c r="AV68" s="301"/>
      <c r="AW68" s="252"/>
      <c r="AX68" s="264"/>
      <c r="AY68" s="264"/>
      <c r="AZ68" s="264"/>
      <c r="BA68" s="264"/>
      <c r="BB68" s="54"/>
      <c r="BC68" s="300"/>
      <c r="BD68" s="300"/>
      <c r="BE68" s="301"/>
      <c r="BF68" s="252"/>
      <c r="BG68" s="264"/>
      <c r="BH68" s="264"/>
      <c r="BI68" s="264"/>
      <c r="BJ68" s="264"/>
      <c r="BK68" s="54"/>
      <c r="BL68" s="300"/>
      <c r="BM68" s="300"/>
      <c r="BN68" s="301"/>
      <c r="BO68" s="269"/>
      <c r="BP68" s="322">
        <f t="shared" si="50"/>
        <v>0</v>
      </c>
      <c r="BQ68" s="323"/>
      <c r="BR68" s="1"/>
      <c r="BS68" s="2">
        <f t="shared" si="51"/>
        <v>0</v>
      </c>
      <c r="BT68" s="188">
        <f t="shared" si="52"/>
        <v>0</v>
      </c>
      <c r="BU68" s="188">
        <f t="shared" si="53"/>
        <v>0</v>
      </c>
      <c r="BV68" s="188">
        <f t="shared" si="54"/>
        <v>0</v>
      </c>
      <c r="BW68" s="188">
        <f t="shared" si="55"/>
        <v>0</v>
      </c>
      <c r="BX68" s="188">
        <f t="shared" si="56"/>
        <v>0</v>
      </c>
      <c r="BY68" s="188">
        <f t="shared" si="57"/>
        <v>0</v>
      </c>
      <c r="BZ68" s="188">
        <f t="shared" si="58"/>
        <v>0</v>
      </c>
      <c r="CA68" s="188">
        <f t="shared" si="59"/>
        <v>0</v>
      </c>
    </row>
    <row r="69" spans="1:79" x14ac:dyDescent="0.25">
      <c r="A69" s="15">
        <v>4</v>
      </c>
      <c r="B69" s="49" t="s">
        <v>52</v>
      </c>
      <c r="C69" s="58"/>
      <c r="D69" s="226"/>
      <c r="E69" s="22"/>
      <c r="F69" s="22"/>
      <c r="G69" s="22"/>
      <c r="H69" s="22"/>
      <c r="I69" s="22"/>
      <c r="J69" s="300"/>
      <c r="K69" s="300"/>
      <c r="L69" s="301"/>
      <c r="M69" s="250"/>
      <c r="N69" s="264"/>
      <c r="O69" s="264"/>
      <c r="P69" s="264"/>
      <c r="Q69" s="264"/>
      <c r="R69" s="54"/>
      <c r="S69" s="300"/>
      <c r="T69" s="300"/>
      <c r="U69" s="301"/>
      <c r="V69" s="252"/>
      <c r="W69" s="264"/>
      <c r="X69" s="264"/>
      <c r="Y69" s="264"/>
      <c r="Z69" s="264"/>
      <c r="AA69" s="54"/>
      <c r="AB69" s="300"/>
      <c r="AC69" s="300"/>
      <c r="AD69" s="301"/>
      <c r="AE69" s="252"/>
      <c r="AF69" s="264"/>
      <c r="AG69" s="264"/>
      <c r="AH69" s="264"/>
      <c r="AI69" s="264"/>
      <c r="AJ69" s="54"/>
      <c r="AK69" s="300"/>
      <c r="AL69" s="300"/>
      <c r="AM69" s="301"/>
      <c r="AN69" s="252"/>
      <c r="AO69" s="264"/>
      <c r="AP69" s="264"/>
      <c r="AQ69" s="264"/>
      <c r="AR69" s="264"/>
      <c r="AS69" s="54"/>
      <c r="AT69" s="300"/>
      <c r="AU69" s="300"/>
      <c r="AV69" s="301"/>
      <c r="AW69" s="252"/>
      <c r="AX69" s="264"/>
      <c r="AY69" s="264"/>
      <c r="AZ69" s="264"/>
      <c r="BA69" s="264"/>
      <c r="BB69" s="54"/>
      <c r="BC69" s="300"/>
      <c r="BD69" s="300"/>
      <c r="BE69" s="301"/>
      <c r="BF69" s="252"/>
      <c r="BG69" s="264"/>
      <c r="BH69" s="264"/>
      <c r="BI69" s="264"/>
      <c r="BJ69" s="264"/>
      <c r="BK69" s="54"/>
      <c r="BL69" s="300"/>
      <c r="BM69" s="300"/>
      <c r="BN69" s="301"/>
      <c r="BO69" s="269"/>
      <c r="BP69" s="322">
        <f t="shared" si="50"/>
        <v>0</v>
      </c>
      <c r="BQ69" s="323"/>
      <c r="BR69" s="1"/>
      <c r="BS69" s="2">
        <f t="shared" si="51"/>
        <v>0</v>
      </c>
      <c r="BT69" s="188">
        <f t="shared" si="52"/>
        <v>0</v>
      </c>
      <c r="BU69" s="188">
        <f t="shared" si="53"/>
        <v>0</v>
      </c>
      <c r="BV69" s="188">
        <f t="shared" si="54"/>
        <v>0</v>
      </c>
      <c r="BW69" s="188">
        <f t="shared" si="55"/>
        <v>0</v>
      </c>
      <c r="BX69" s="188">
        <f t="shared" si="56"/>
        <v>0</v>
      </c>
      <c r="BY69" s="188">
        <f t="shared" si="57"/>
        <v>0</v>
      </c>
      <c r="BZ69" s="188">
        <f t="shared" si="58"/>
        <v>0</v>
      </c>
      <c r="CA69" s="188">
        <f t="shared" si="59"/>
        <v>0</v>
      </c>
    </row>
    <row r="70" spans="1:79" x14ac:dyDescent="0.25">
      <c r="A70" s="15">
        <v>5</v>
      </c>
      <c r="B70" s="60" t="s">
        <v>165</v>
      </c>
      <c r="C70" s="66">
        <v>7021</v>
      </c>
      <c r="D70" s="226"/>
      <c r="E70" s="8" t="s">
        <v>53</v>
      </c>
      <c r="F70" s="205" t="str">
        <f>'Subaward Information'!C2</f>
        <v>[Enter here]</v>
      </c>
      <c r="G70" s="206"/>
      <c r="H70" s="206"/>
      <c r="I70" s="207"/>
      <c r="J70" s="301">
        <f>'Subaward Information'!C8</f>
        <v>0</v>
      </c>
      <c r="K70" s="312"/>
      <c r="L70" s="313"/>
      <c r="M70" s="250"/>
      <c r="N70" s="264"/>
      <c r="O70" s="264"/>
      <c r="P70" s="264"/>
      <c r="Q70" s="264"/>
      <c r="R70" s="54"/>
      <c r="S70" s="301">
        <f>'Subaward Information'!D8</f>
        <v>0</v>
      </c>
      <c r="T70" s="312"/>
      <c r="U70" s="313"/>
      <c r="V70" s="252"/>
      <c r="W70" s="264"/>
      <c r="X70" s="264"/>
      <c r="Y70" s="264"/>
      <c r="Z70" s="264"/>
      <c r="AA70" s="54"/>
      <c r="AB70" s="301">
        <f>'Subaward Information'!E8</f>
        <v>0</v>
      </c>
      <c r="AC70" s="312"/>
      <c r="AD70" s="313"/>
      <c r="AE70" s="252"/>
      <c r="AF70" s="264"/>
      <c r="AG70" s="264"/>
      <c r="AH70" s="264"/>
      <c r="AI70" s="264"/>
      <c r="AJ70" s="54"/>
      <c r="AK70" s="301">
        <f>'Subaward Information'!F8</f>
        <v>0</v>
      </c>
      <c r="AL70" s="312"/>
      <c r="AM70" s="313"/>
      <c r="AN70" s="252"/>
      <c r="AO70" s="264"/>
      <c r="AP70" s="264"/>
      <c r="AQ70" s="264"/>
      <c r="AR70" s="264"/>
      <c r="AS70" s="54"/>
      <c r="AT70" s="301">
        <f>'Subaward Information'!G8</f>
        <v>0</v>
      </c>
      <c r="AU70" s="312"/>
      <c r="AV70" s="313"/>
      <c r="AW70" s="252"/>
      <c r="AX70" s="264"/>
      <c r="AY70" s="264"/>
      <c r="AZ70" s="264"/>
      <c r="BA70" s="264"/>
      <c r="BB70" s="54"/>
      <c r="BC70" s="301">
        <f>'Subaward Information'!P8</f>
        <v>0</v>
      </c>
      <c r="BD70" s="312"/>
      <c r="BE70" s="313"/>
      <c r="BF70" s="252"/>
      <c r="BG70" s="264"/>
      <c r="BH70" s="264"/>
      <c r="BI70" s="264"/>
      <c r="BJ70" s="264"/>
      <c r="BK70" s="54"/>
      <c r="BL70" s="301">
        <f>'Subaward Information'!Y8</f>
        <v>0</v>
      </c>
      <c r="BM70" s="312"/>
      <c r="BN70" s="313"/>
      <c r="BO70" s="269"/>
      <c r="BP70" s="322">
        <f t="shared" si="50"/>
        <v>0</v>
      </c>
      <c r="BQ70" s="323"/>
      <c r="BR70" s="1"/>
      <c r="BS70" s="2">
        <f t="shared" si="51"/>
        <v>7021</v>
      </c>
      <c r="BT70" s="188">
        <f t="shared" si="52"/>
        <v>0</v>
      </c>
      <c r="BU70" s="188">
        <f t="shared" si="53"/>
        <v>0</v>
      </c>
      <c r="BV70" s="188">
        <f t="shared" si="54"/>
        <v>0</v>
      </c>
      <c r="BW70" s="188">
        <f t="shared" si="55"/>
        <v>0</v>
      </c>
      <c r="BX70" s="188">
        <f t="shared" si="56"/>
        <v>0</v>
      </c>
      <c r="BY70" s="188">
        <f t="shared" si="57"/>
        <v>0</v>
      </c>
      <c r="BZ70" s="188">
        <f t="shared" si="58"/>
        <v>0</v>
      </c>
      <c r="CA70" s="188">
        <f t="shared" si="59"/>
        <v>0</v>
      </c>
    </row>
    <row r="71" spans="1:79" x14ac:dyDescent="0.25">
      <c r="A71" s="15">
        <v>6</v>
      </c>
      <c r="B71" s="60" t="s">
        <v>166</v>
      </c>
      <c r="C71" s="66">
        <v>7022</v>
      </c>
      <c r="D71" s="226"/>
      <c r="E71" s="8" t="s">
        <v>53</v>
      </c>
      <c r="F71" s="205" t="str">
        <f>'Subaward Information'!C11</f>
        <v>[Enter here]</v>
      </c>
      <c r="G71" s="206"/>
      <c r="H71" s="206"/>
      <c r="I71" s="207"/>
      <c r="J71" s="301">
        <f>'Subaward Information'!C17</f>
        <v>0</v>
      </c>
      <c r="K71" s="312"/>
      <c r="L71" s="313"/>
      <c r="M71" s="250"/>
      <c r="N71" s="264"/>
      <c r="O71" s="264"/>
      <c r="P71" s="264"/>
      <c r="Q71" s="264"/>
      <c r="R71" s="54"/>
      <c r="S71" s="301">
        <f>'Subaward Information'!D17</f>
        <v>0</v>
      </c>
      <c r="T71" s="312"/>
      <c r="U71" s="313"/>
      <c r="V71" s="252"/>
      <c r="W71" s="264"/>
      <c r="X71" s="264"/>
      <c r="Y71" s="264"/>
      <c r="Z71" s="264"/>
      <c r="AA71" s="54"/>
      <c r="AB71" s="301">
        <f>'Subaward Information'!E17</f>
        <v>0</v>
      </c>
      <c r="AC71" s="312"/>
      <c r="AD71" s="313"/>
      <c r="AE71" s="252"/>
      <c r="AF71" s="264"/>
      <c r="AG71" s="264"/>
      <c r="AH71" s="264"/>
      <c r="AI71" s="264"/>
      <c r="AJ71" s="54"/>
      <c r="AK71" s="301">
        <f>'Subaward Information'!F17</f>
        <v>0</v>
      </c>
      <c r="AL71" s="312"/>
      <c r="AM71" s="313"/>
      <c r="AN71" s="252"/>
      <c r="AO71" s="264"/>
      <c r="AP71" s="264"/>
      <c r="AQ71" s="264"/>
      <c r="AR71" s="264"/>
      <c r="AS71" s="54"/>
      <c r="AT71" s="301">
        <f>'Subaward Information'!G17</f>
        <v>0</v>
      </c>
      <c r="AU71" s="312"/>
      <c r="AV71" s="313"/>
      <c r="AW71" s="252"/>
      <c r="AX71" s="264"/>
      <c r="AY71" s="264"/>
      <c r="AZ71" s="264"/>
      <c r="BA71" s="264"/>
      <c r="BB71" s="54"/>
      <c r="BC71" s="301">
        <f>'Subaward Information'!P17</f>
        <v>0</v>
      </c>
      <c r="BD71" s="312"/>
      <c r="BE71" s="313"/>
      <c r="BF71" s="252"/>
      <c r="BG71" s="264"/>
      <c r="BH71" s="264"/>
      <c r="BI71" s="264"/>
      <c r="BJ71" s="264"/>
      <c r="BK71" s="54"/>
      <c r="BL71" s="301">
        <f>'Subaward Information'!Y17</f>
        <v>0</v>
      </c>
      <c r="BM71" s="312"/>
      <c r="BN71" s="313"/>
      <c r="BO71" s="269"/>
      <c r="BP71" s="322">
        <f t="shared" si="50"/>
        <v>0</v>
      </c>
      <c r="BQ71" s="323"/>
      <c r="BR71" s="1"/>
      <c r="BS71" s="2">
        <f t="shared" si="51"/>
        <v>7022</v>
      </c>
      <c r="BT71" s="188">
        <f t="shared" si="52"/>
        <v>0</v>
      </c>
      <c r="BU71" s="188">
        <f t="shared" si="53"/>
        <v>0</v>
      </c>
      <c r="BV71" s="188">
        <f t="shared" si="54"/>
        <v>0</v>
      </c>
      <c r="BW71" s="188">
        <f t="shared" si="55"/>
        <v>0</v>
      </c>
      <c r="BX71" s="188">
        <f t="shared" si="56"/>
        <v>0</v>
      </c>
      <c r="BY71" s="188">
        <f t="shared" si="57"/>
        <v>0</v>
      </c>
      <c r="BZ71" s="188">
        <f t="shared" si="58"/>
        <v>0</v>
      </c>
      <c r="CA71" s="188">
        <f t="shared" si="59"/>
        <v>0</v>
      </c>
    </row>
    <row r="72" spans="1:79" x14ac:dyDescent="0.25">
      <c r="A72" s="15">
        <v>7</v>
      </c>
      <c r="B72" s="60" t="s">
        <v>167</v>
      </c>
      <c r="C72" s="66">
        <v>7023</v>
      </c>
      <c r="D72" s="226"/>
      <c r="E72" s="8" t="s">
        <v>53</v>
      </c>
      <c r="F72" s="205" t="str">
        <f>'Subaward Information'!C20</f>
        <v>[Enter here]</v>
      </c>
      <c r="G72" s="206"/>
      <c r="H72" s="206"/>
      <c r="I72" s="207"/>
      <c r="J72" s="301">
        <f>'Subaward Information'!C26</f>
        <v>0</v>
      </c>
      <c r="K72" s="312"/>
      <c r="L72" s="313"/>
      <c r="M72" s="250"/>
      <c r="N72" s="264"/>
      <c r="O72" s="264"/>
      <c r="P72" s="264"/>
      <c r="Q72" s="264"/>
      <c r="R72" s="54"/>
      <c r="S72" s="301">
        <f>'Subaward Information'!D26</f>
        <v>0</v>
      </c>
      <c r="T72" s="312"/>
      <c r="U72" s="313"/>
      <c r="V72" s="252"/>
      <c r="W72" s="264"/>
      <c r="X72" s="264"/>
      <c r="Y72" s="264"/>
      <c r="Z72" s="264"/>
      <c r="AA72" s="54"/>
      <c r="AB72" s="301">
        <f>'Subaward Information'!E26</f>
        <v>0</v>
      </c>
      <c r="AC72" s="312"/>
      <c r="AD72" s="313"/>
      <c r="AE72" s="252"/>
      <c r="AF72" s="264"/>
      <c r="AG72" s="264"/>
      <c r="AH72" s="264"/>
      <c r="AI72" s="264"/>
      <c r="AJ72" s="54"/>
      <c r="AK72" s="301">
        <f>'Subaward Information'!F26</f>
        <v>0</v>
      </c>
      <c r="AL72" s="312"/>
      <c r="AM72" s="313"/>
      <c r="AN72" s="252"/>
      <c r="AO72" s="264"/>
      <c r="AP72" s="264"/>
      <c r="AQ72" s="264"/>
      <c r="AR72" s="264"/>
      <c r="AS72" s="54"/>
      <c r="AT72" s="301">
        <f>'Subaward Information'!G26</f>
        <v>0</v>
      </c>
      <c r="AU72" s="312"/>
      <c r="AV72" s="313"/>
      <c r="AW72" s="252"/>
      <c r="AX72" s="264"/>
      <c r="AY72" s="264"/>
      <c r="AZ72" s="264"/>
      <c r="BA72" s="264"/>
      <c r="BB72" s="54"/>
      <c r="BC72" s="301">
        <f>'Subaward Information'!P26</f>
        <v>0</v>
      </c>
      <c r="BD72" s="312"/>
      <c r="BE72" s="313"/>
      <c r="BF72" s="252"/>
      <c r="BG72" s="264"/>
      <c r="BH72" s="264"/>
      <c r="BI72" s="264"/>
      <c r="BJ72" s="264"/>
      <c r="BK72" s="54"/>
      <c r="BL72" s="301">
        <f>'Subaward Information'!Y26</f>
        <v>0</v>
      </c>
      <c r="BM72" s="312"/>
      <c r="BN72" s="313"/>
      <c r="BO72" s="269"/>
      <c r="BP72" s="322">
        <f t="shared" si="50"/>
        <v>0</v>
      </c>
      <c r="BQ72" s="323"/>
      <c r="BR72" s="1"/>
      <c r="BS72" s="2">
        <f t="shared" si="51"/>
        <v>7023</v>
      </c>
      <c r="BT72" s="188">
        <f t="shared" si="52"/>
        <v>0</v>
      </c>
      <c r="BU72" s="188">
        <f t="shared" si="53"/>
        <v>0</v>
      </c>
      <c r="BV72" s="188">
        <f t="shared" si="54"/>
        <v>0</v>
      </c>
      <c r="BW72" s="188">
        <f t="shared" si="55"/>
        <v>0</v>
      </c>
      <c r="BX72" s="188">
        <f t="shared" si="56"/>
        <v>0</v>
      </c>
      <c r="BY72" s="188">
        <f t="shared" si="57"/>
        <v>0</v>
      </c>
      <c r="BZ72" s="188">
        <f t="shared" si="58"/>
        <v>0</v>
      </c>
      <c r="CA72" s="188">
        <f t="shared" si="59"/>
        <v>0</v>
      </c>
    </row>
    <row r="73" spans="1:79" x14ac:dyDescent="0.25">
      <c r="A73" s="15">
        <v>8</v>
      </c>
      <c r="B73" s="60" t="s">
        <v>168</v>
      </c>
      <c r="C73" s="66">
        <v>7024</v>
      </c>
      <c r="D73" s="226"/>
      <c r="E73" s="8" t="s">
        <v>54</v>
      </c>
      <c r="F73" s="205" t="str">
        <f>'Subaward Information'!C29</f>
        <v>[Enter here]</v>
      </c>
      <c r="G73" s="206"/>
      <c r="H73" s="206"/>
      <c r="I73" s="207"/>
      <c r="J73" s="301">
        <f>'Subaward Information'!C35</f>
        <v>0</v>
      </c>
      <c r="K73" s="312"/>
      <c r="L73" s="313"/>
      <c r="M73" s="250"/>
      <c r="N73" s="264"/>
      <c r="O73" s="264"/>
      <c r="P73" s="264"/>
      <c r="Q73" s="264"/>
      <c r="R73" s="54"/>
      <c r="S73" s="301">
        <f>'Subaward Information'!D35</f>
        <v>0</v>
      </c>
      <c r="T73" s="312"/>
      <c r="U73" s="313"/>
      <c r="V73" s="252"/>
      <c r="W73" s="264"/>
      <c r="X73" s="264"/>
      <c r="Y73" s="264"/>
      <c r="Z73" s="264"/>
      <c r="AA73" s="54"/>
      <c r="AB73" s="301">
        <f>'Subaward Information'!E35</f>
        <v>0</v>
      </c>
      <c r="AC73" s="312"/>
      <c r="AD73" s="313"/>
      <c r="AE73" s="252"/>
      <c r="AF73" s="264"/>
      <c r="AG73" s="264"/>
      <c r="AH73" s="264"/>
      <c r="AI73" s="264"/>
      <c r="AJ73" s="54"/>
      <c r="AK73" s="301">
        <f>'Subaward Information'!F35</f>
        <v>0</v>
      </c>
      <c r="AL73" s="312"/>
      <c r="AM73" s="313"/>
      <c r="AN73" s="252"/>
      <c r="AO73" s="264"/>
      <c r="AP73" s="264"/>
      <c r="AQ73" s="264"/>
      <c r="AR73" s="264"/>
      <c r="AS73" s="54"/>
      <c r="AT73" s="301">
        <f>'Subaward Information'!G35</f>
        <v>0</v>
      </c>
      <c r="AU73" s="312"/>
      <c r="AV73" s="313"/>
      <c r="AW73" s="252"/>
      <c r="AX73" s="264"/>
      <c r="AY73" s="264"/>
      <c r="AZ73" s="264"/>
      <c r="BA73" s="264"/>
      <c r="BB73" s="54"/>
      <c r="BC73" s="301">
        <f>'Subaward Information'!P35</f>
        <v>0</v>
      </c>
      <c r="BD73" s="312"/>
      <c r="BE73" s="313"/>
      <c r="BF73" s="252"/>
      <c r="BG73" s="264"/>
      <c r="BH73" s="264"/>
      <c r="BI73" s="264"/>
      <c r="BJ73" s="264"/>
      <c r="BK73" s="54"/>
      <c r="BL73" s="301">
        <f>'Subaward Information'!Y35</f>
        <v>0</v>
      </c>
      <c r="BM73" s="312"/>
      <c r="BN73" s="313"/>
      <c r="BO73" s="269"/>
      <c r="BP73" s="322">
        <f t="shared" si="50"/>
        <v>0</v>
      </c>
      <c r="BQ73" s="323"/>
      <c r="BR73" s="1"/>
      <c r="BS73" s="2">
        <f t="shared" si="51"/>
        <v>7024</v>
      </c>
      <c r="BT73" s="188">
        <f t="shared" si="52"/>
        <v>0</v>
      </c>
      <c r="BU73" s="188">
        <f t="shared" si="53"/>
        <v>0</v>
      </c>
      <c r="BV73" s="188">
        <f t="shared" si="54"/>
        <v>0</v>
      </c>
      <c r="BW73" s="188">
        <f t="shared" si="55"/>
        <v>0</v>
      </c>
      <c r="BX73" s="188">
        <f t="shared" si="56"/>
        <v>0</v>
      </c>
      <c r="BY73" s="188">
        <f t="shared" si="57"/>
        <v>0</v>
      </c>
      <c r="BZ73" s="188">
        <f t="shared" si="58"/>
        <v>0</v>
      </c>
      <c r="CA73" s="188">
        <f t="shared" si="59"/>
        <v>0</v>
      </c>
    </row>
    <row r="74" spans="1:79" x14ac:dyDescent="0.25">
      <c r="A74" s="15">
        <v>9</v>
      </c>
      <c r="B74" s="60" t="s">
        <v>169</v>
      </c>
      <c r="C74" s="66">
        <v>7025</v>
      </c>
      <c r="D74" s="226"/>
      <c r="E74" s="8" t="s">
        <v>54</v>
      </c>
      <c r="F74" s="205" t="str">
        <f>'Subaward Information'!C38</f>
        <v>[Enter here]</v>
      </c>
      <c r="G74" s="206"/>
      <c r="H74" s="206"/>
      <c r="I74" s="207"/>
      <c r="J74" s="301">
        <f>'Subaward Information'!C44</f>
        <v>0</v>
      </c>
      <c r="K74" s="312"/>
      <c r="L74" s="313"/>
      <c r="M74" s="250"/>
      <c r="N74" s="264"/>
      <c r="O74" s="264"/>
      <c r="P74" s="264"/>
      <c r="Q74" s="264"/>
      <c r="R74" s="54"/>
      <c r="S74" s="301">
        <f>'Subaward Information'!D44</f>
        <v>0</v>
      </c>
      <c r="T74" s="312"/>
      <c r="U74" s="313"/>
      <c r="V74" s="252"/>
      <c r="W74" s="264"/>
      <c r="X74" s="264"/>
      <c r="Y74" s="264"/>
      <c r="Z74" s="264"/>
      <c r="AA74" s="54"/>
      <c r="AB74" s="301">
        <f>'Subaward Information'!E44</f>
        <v>0</v>
      </c>
      <c r="AC74" s="312"/>
      <c r="AD74" s="313"/>
      <c r="AE74" s="252"/>
      <c r="AF74" s="264"/>
      <c r="AG74" s="264"/>
      <c r="AH74" s="264"/>
      <c r="AI74" s="264"/>
      <c r="AJ74" s="54"/>
      <c r="AK74" s="301">
        <f>'Subaward Information'!F44</f>
        <v>0</v>
      </c>
      <c r="AL74" s="312"/>
      <c r="AM74" s="313"/>
      <c r="AN74" s="252"/>
      <c r="AO74" s="264"/>
      <c r="AP74" s="264"/>
      <c r="AQ74" s="264"/>
      <c r="AR74" s="264"/>
      <c r="AS74" s="54"/>
      <c r="AT74" s="301">
        <f>'Subaward Information'!G44</f>
        <v>0</v>
      </c>
      <c r="AU74" s="312"/>
      <c r="AV74" s="313"/>
      <c r="AW74" s="252"/>
      <c r="AX74" s="264"/>
      <c r="AY74" s="264"/>
      <c r="AZ74" s="264"/>
      <c r="BA74" s="264"/>
      <c r="BB74" s="54"/>
      <c r="BC74" s="301">
        <f>'Subaward Information'!P44</f>
        <v>0</v>
      </c>
      <c r="BD74" s="312"/>
      <c r="BE74" s="313"/>
      <c r="BF74" s="252"/>
      <c r="BG74" s="264"/>
      <c r="BH74" s="264"/>
      <c r="BI74" s="264"/>
      <c r="BJ74" s="264"/>
      <c r="BK74" s="54"/>
      <c r="BL74" s="301">
        <f>'Subaward Information'!Y44</f>
        <v>0</v>
      </c>
      <c r="BM74" s="312"/>
      <c r="BN74" s="313"/>
      <c r="BO74" s="269"/>
      <c r="BP74" s="322">
        <f t="shared" si="50"/>
        <v>0</v>
      </c>
      <c r="BQ74" s="323"/>
      <c r="BR74" s="1"/>
      <c r="BS74" s="2">
        <f t="shared" si="51"/>
        <v>7025</v>
      </c>
      <c r="BT74" s="188">
        <f t="shared" si="52"/>
        <v>0</v>
      </c>
      <c r="BU74" s="188">
        <f t="shared" si="53"/>
        <v>0</v>
      </c>
      <c r="BV74" s="188">
        <f t="shared" si="54"/>
        <v>0</v>
      </c>
      <c r="BW74" s="188">
        <f t="shared" si="55"/>
        <v>0</v>
      </c>
      <c r="BX74" s="188">
        <f t="shared" si="56"/>
        <v>0</v>
      </c>
      <c r="BY74" s="188">
        <f t="shared" si="57"/>
        <v>0</v>
      </c>
      <c r="BZ74" s="188">
        <f t="shared" si="58"/>
        <v>0</v>
      </c>
      <c r="CA74" s="188">
        <f t="shared" si="59"/>
        <v>0</v>
      </c>
    </row>
    <row r="75" spans="1:79" x14ac:dyDescent="0.25">
      <c r="A75" s="15">
        <v>10</v>
      </c>
      <c r="B75" s="61" t="s">
        <v>55</v>
      </c>
      <c r="C75" s="67"/>
      <c r="D75" s="226"/>
      <c r="E75" s="22"/>
      <c r="F75" s="22"/>
      <c r="G75" s="22"/>
      <c r="H75" s="22"/>
      <c r="I75" s="22"/>
      <c r="J75" s="300"/>
      <c r="K75" s="300"/>
      <c r="L75" s="301"/>
      <c r="M75" s="250"/>
      <c r="N75" s="264"/>
      <c r="O75" s="264"/>
      <c r="P75" s="264"/>
      <c r="Q75" s="264"/>
      <c r="R75" s="54"/>
      <c r="S75" s="300"/>
      <c r="T75" s="300"/>
      <c r="U75" s="301"/>
      <c r="V75" s="252"/>
      <c r="W75" s="264"/>
      <c r="X75" s="264"/>
      <c r="Y75" s="264"/>
      <c r="Z75" s="264"/>
      <c r="AA75" s="54"/>
      <c r="AB75" s="300"/>
      <c r="AC75" s="300"/>
      <c r="AD75" s="301"/>
      <c r="AE75" s="252"/>
      <c r="AF75" s="264"/>
      <c r="AG75" s="264"/>
      <c r="AH75" s="264"/>
      <c r="AI75" s="264"/>
      <c r="AJ75" s="54"/>
      <c r="AK75" s="300"/>
      <c r="AL75" s="300"/>
      <c r="AM75" s="301"/>
      <c r="AN75" s="252"/>
      <c r="AO75" s="264"/>
      <c r="AP75" s="264"/>
      <c r="AQ75" s="264"/>
      <c r="AR75" s="264"/>
      <c r="AS75" s="54"/>
      <c r="AT75" s="300"/>
      <c r="AU75" s="300"/>
      <c r="AV75" s="301"/>
      <c r="AW75" s="252"/>
      <c r="AX75" s="264"/>
      <c r="AY75" s="264"/>
      <c r="AZ75" s="264"/>
      <c r="BA75" s="264"/>
      <c r="BB75" s="54"/>
      <c r="BC75" s="300"/>
      <c r="BD75" s="300"/>
      <c r="BE75" s="301"/>
      <c r="BF75" s="252"/>
      <c r="BG75" s="264"/>
      <c r="BH75" s="264"/>
      <c r="BI75" s="264"/>
      <c r="BJ75" s="264"/>
      <c r="BK75" s="54"/>
      <c r="BL75" s="300"/>
      <c r="BM75" s="300"/>
      <c r="BN75" s="301"/>
      <c r="BO75" s="269"/>
      <c r="BP75" s="322">
        <f t="shared" si="50"/>
        <v>0</v>
      </c>
      <c r="BQ75" s="323"/>
      <c r="BR75" s="1"/>
      <c r="BS75" s="2">
        <f t="shared" si="51"/>
        <v>0</v>
      </c>
      <c r="BT75" s="188">
        <f t="shared" si="52"/>
        <v>0</v>
      </c>
      <c r="BU75" s="188">
        <f t="shared" si="53"/>
        <v>0</v>
      </c>
      <c r="BV75" s="188">
        <f t="shared" si="54"/>
        <v>0</v>
      </c>
      <c r="BW75" s="188">
        <f t="shared" si="55"/>
        <v>0</v>
      </c>
      <c r="BX75" s="188">
        <f t="shared" si="56"/>
        <v>0</v>
      </c>
      <c r="BY75" s="188">
        <f t="shared" si="57"/>
        <v>0</v>
      </c>
      <c r="BZ75" s="188">
        <f t="shared" si="58"/>
        <v>0</v>
      </c>
      <c r="CA75" s="188">
        <f t="shared" si="59"/>
        <v>0</v>
      </c>
    </row>
    <row r="76" spans="1:79" x14ac:dyDescent="0.25">
      <c r="A76" s="15">
        <v>11</v>
      </c>
      <c r="B76" s="62" t="s">
        <v>56</v>
      </c>
      <c r="C76" s="68"/>
      <c r="D76" s="226"/>
      <c r="E76" s="22"/>
      <c r="F76" s="22"/>
      <c r="G76" s="22"/>
      <c r="H76" s="22"/>
      <c r="I76" s="22"/>
      <c r="J76" s="301"/>
      <c r="K76" s="312"/>
      <c r="L76" s="312"/>
      <c r="M76" s="250"/>
      <c r="N76" s="264"/>
      <c r="O76" s="264"/>
      <c r="P76" s="264"/>
      <c r="Q76" s="264"/>
      <c r="R76" s="54"/>
      <c r="S76" s="301"/>
      <c r="T76" s="312"/>
      <c r="U76" s="312"/>
      <c r="V76" s="252"/>
      <c r="W76" s="264"/>
      <c r="X76" s="264"/>
      <c r="Y76" s="264"/>
      <c r="Z76" s="264"/>
      <c r="AA76" s="54"/>
      <c r="AB76" s="301"/>
      <c r="AC76" s="312"/>
      <c r="AD76" s="312"/>
      <c r="AE76" s="252"/>
      <c r="AF76" s="264"/>
      <c r="AG76" s="264"/>
      <c r="AH76" s="264"/>
      <c r="AI76" s="264"/>
      <c r="AJ76" s="54"/>
      <c r="AK76" s="301"/>
      <c r="AL76" s="312"/>
      <c r="AM76" s="312"/>
      <c r="AN76" s="252"/>
      <c r="AO76" s="264"/>
      <c r="AP76" s="264"/>
      <c r="AQ76" s="264"/>
      <c r="AR76" s="264"/>
      <c r="AS76" s="54"/>
      <c r="AT76" s="301"/>
      <c r="AU76" s="312"/>
      <c r="AV76" s="312"/>
      <c r="AW76" s="252"/>
      <c r="AX76" s="264"/>
      <c r="AY76" s="264"/>
      <c r="AZ76" s="264"/>
      <c r="BA76" s="264"/>
      <c r="BB76" s="54"/>
      <c r="BC76" s="301"/>
      <c r="BD76" s="312"/>
      <c r="BE76" s="312"/>
      <c r="BF76" s="252"/>
      <c r="BG76" s="264"/>
      <c r="BH76" s="264"/>
      <c r="BI76" s="264"/>
      <c r="BJ76" s="264"/>
      <c r="BK76" s="54"/>
      <c r="BL76" s="301"/>
      <c r="BM76" s="312"/>
      <c r="BN76" s="312"/>
      <c r="BO76" s="269"/>
      <c r="BP76" s="322">
        <f t="shared" si="50"/>
        <v>0</v>
      </c>
      <c r="BQ76" s="323"/>
      <c r="BR76" s="1"/>
      <c r="BS76" s="2">
        <f t="shared" si="51"/>
        <v>0</v>
      </c>
      <c r="BT76" s="188">
        <f t="shared" si="52"/>
        <v>0</v>
      </c>
      <c r="BU76" s="188">
        <f t="shared" si="53"/>
        <v>0</v>
      </c>
      <c r="BV76" s="188">
        <f t="shared" si="54"/>
        <v>0</v>
      </c>
      <c r="BW76" s="188">
        <f t="shared" si="55"/>
        <v>0</v>
      </c>
      <c r="BX76" s="188">
        <f t="shared" si="56"/>
        <v>0</v>
      </c>
      <c r="BY76" s="188">
        <f t="shared" si="57"/>
        <v>0</v>
      </c>
      <c r="BZ76" s="188">
        <f t="shared" si="58"/>
        <v>0</v>
      </c>
      <c r="CA76" s="188">
        <f t="shared" si="59"/>
        <v>0</v>
      </c>
    </row>
    <row r="77" spans="1:79" x14ac:dyDescent="0.25">
      <c r="A77" s="15">
        <v>12</v>
      </c>
      <c r="B77" s="49" t="s">
        <v>80</v>
      </c>
      <c r="C77" s="58"/>
      <c r="D77" s="226"/>
      <c r="E77" s="22"/>
      <c r="F77" s="22"/>
      <c r="G77" s="22"/>
      <c r="H77" s="22"/>
      <c r="I77" s="22"/>
      <c r="J77" s="301"/>
      <c r="K77" s="312"/>
      <c r="L77" s="313"/>
      <c r="M77" s="250"/>
      <c r="N77" s="264"/>
      <c r="O77" s="264"/>
      <c r="P77" s="264"/>
      <c r="Q77" s="264"/>
      <c r="R77" s="54"/>
      <c r="S77" s="301"/>
      <c r="T77" s="312"/>
      <c r="U77" s="313"/>
      <c r="V77" s="252"/>
      <c r="W77" s="264"/>
      <c r="X77" s="264"/>
      <c r="Y77" s="264"/>
      <c r="Z77" s="264"/>
      <c r="AA77" s="54"/>
      <c r="AB77" s="301"/>
      <c r="AC77" s="312"/>
      <c r="AD77" s="313"/>
      <c r="AE77" s="252"/>
      <c r="AF77" s="264"/>
      <c r="AG77" s="264"/>
      <c r="AH77" s="264"/>
      <c r="AI77" s="264"/>
      <c r="AJ77" s="54"/>
      <c r="AK77" s="301"/>
      <c r="AL77" s="312"/>
      <c r="AM77" s="313"/>
      <c r="AN77" s="252"/>
      <c r="AO77" s="264"/>
      <c r="AP77" s="264"/>
      <c r="AQ77" s="264"/>
      <c r="AR77" s="264"/>
      <c r="AS77" s="54"/>
      <c r="AT77" s="301"/>
      <c r="AU77" s="312"/>
      <c r="AV77" s="313"/>
      <c r="AW77" s="252"/>
      <c r="AX77" s="264"/>
      <c r="AY77" s="264"/>
      <c r="AZ77" s="264"/>
      <c r="BA77" s="264"/>
      <c r="BB77" s="54"/>
      <c r="BC77" s="301"/>
      <c r="BD77" s="312"/>
      <c r="BE77" s="313"/>
      <c r="BF77" s="252"/>
      <c r="BG77" s="264"/>
      <c r="BH77" s="264"/>
      <c r="BI77" s="264"/>
      <c r="BJ77" s="264"/>
      <c r="BK77" s="54"/>
      <c r="BL77" s="301"/>
      <c r="BM77" s="312"/>
      <c r="BN77" s="313"/>
      <c r="BO77" s="269"/>
      <c r="BP77" s="322">
        <f t="shared" si="50"/>
        <v>0</v>
      </c>
      <c r="BQ77" s="323"/>
      <c r="BR77" s="1"/>
      <c r="BS77" s="2">
        <f t="shared" si="51"/>
        <v>0</v>
      </c>
      <c r="BT77" s="188">
        <f t="shared" si="52"/>
        <v>0</v>
      </c>
      <c r="BU77" s="188">
        <f t="shared" si="53"/>
        <v>0</v>
      </c>
      <c r="BV77" s="188">
        <f t="shared" si="54"/>
        <v>0</v>
      </c>
      <c r="BW77" s="188">
        <f t="shared" si="55"/>
        <v>0</v>
      </c>
      <c r="BX77" s="188">
        <f t="shared" si="56"/>
        <v>0</v>
      </c>
      <c r="BY77" s="188">
        <f t="shared" si="57"/>
        <v>0</v>
      </c>
      <c r="BZ77" s="188">
        <f t="shared" si="58"/>
        <v>0</v>
      </c>
      <c r="CA77" s="188">
        <f t="shared" si="59"/>
        <v>0</v>
      </c>
    </row>
    <row r="78" spans="1:79" x14ac:dyDescent="0.25">
      <c r="A78" s="15">
        <v>13</v>
      </c>
      <c r="B78" s="49" t="s">
        <v>80</v>
      </c>
      <c r="C78" s="58"/>
      <c r="D78" s="226"/>
      <c r="E78" s="22"/>
      <c r="F78" s="22"/>
      <c r="G78" s="22"/>
      <c r="H78" s="22"/>
      <c r="I78" s="22"/>
      <c r="J78" s="298"/>
      <c r="K78" s="298"/>
      <c r="L78" s="299"/>
      <c r="M78" s="250"/>
      <c r="N78" s="264"/>
      <c r="O78" s="264"/>
      <c r="P78" s="264"/>
      <c r="Q78" s="264"/>
      <c r="R78" s="54"/>
      <c r="S78" s="298"/>
      <c r="T78" s="298"/>
      <c r="U78" s="299"/>
      <c r="V78" s="252"/>
      <c r="W78" s="264"/>
      <c r="X78" s="264"/>
      <c r="Y78" s="264"/>
      <c r="Z78" s="264"/>
      <c r="AA78" s="54"/>
      <c r="AB78" s="298"/>
      <c r="AC78" s="298"/>
      <c r="AD78" s="299"/>
      <c r="AE78" s="252"/>
      <c r="AF78" s="264"/>
      <c r="AG78" s="264"/>
      <c r="AH78" s="264"/>
      <c r="AI78" s="264"/>
      <c r="AJ78" s="54"/>
      <c r="AK78" s="298"/>
      <c r="AL78" s="298"/>
      <c r="AM78" s="299"/>
      <c r="AN78" s="252"/>
      <c r="AO78" s="264"/>
      <c r="AP78" s="264"/>
      <c r="AQ78" s="264"/>
      <c r="AR78" s="264"/>
      <c r="AS78" s="54"/>
      <c r="AT78" s="298"/>
      <c r="AU78" s="298"/>
      <c r="AV78" s="299"/>
      <c r="AW78" s="252"/>
      <c r="AX78" s="264"/>
      <c r="AY78" s="264"/>
      <c r="AZ78" s="264"/>
      <c r="BA78" s="264"/>
      <c r="BB78" s="54"/>
      <c r="BC78" s="298"/>
      <c r="BD78" s="298"/>
      <c r="BE78" s="299"/>
      <c r="BF78" s="252"/>
      <c r="BG78" s="264"/>
      <c r="BH78" s="264"/>
      <c r="BI78" s="264"/>
      <c r="BJ78" s="264"/>
      <c r="BK78" s="54"/>
      <c r="BL78" s="298"/>
      <c r="BM78" s="298"/>
      <c r="BN78" s="299"/>
      <c r="BO78" s="269"/>
      <c r="BP78" s="322">
        <f t="shared" si="50"/>
        <v>0</v>
      </c>
      <c r="BQ78" s="323"/>
      <c r="BR78" s="1"/>
      <c r="BS78" s="2">
        <f t="shared" si="51"/>
        <v>0</v>
      </c>
      <c r="BT78" s="188">
        <f t="shared" si="52"/>
        <v>0</v>
      </c>
      <c r="BU78" s="188">
        <f t="shared" si="53"/>
        <v>0</v>
      </c>
      <c r="BV78" s="188">
        <f t="shared" si="54"/>
        <v>0</v>
      </c>
      <c r="BW78" s="188">
        <f t="shared" si="55"/>
        <v>0</v>
      </c>
      <c r="BX78" s="188">
        <f t="shared" si="56"/>
        <v>0</v>
      </c>
      <c r="BY78" s="188">
        <f t="shared" si="57"/>
        <v>0</v>
      </c>
      <c r="BZ78" s="188">
        <f t="shared" si="58"/>
        <v>0</v>
      </c>
      <c r="CA78" s="188">
        <f t="shared" si="59"/>
        <v>0</v>
      </c>
    </row>
    <row r="79" spans="1:79" x14ac:dyDescent="0.25">
      <c r="A79" s="15">
        <v>14</v>
      </c>
      <c r="B79" s="49" t="s">
        <v>80</v>
      </c>
      <c r="C79" s="58"/>
      <c r="D79" s="226"/>
      <c r="E79" s="22"/>
      <c r="F79" s="22"/>
      <c r="G79" s="22"/>
      <c r="H79" s="22"/>
      <c r="I79" s="22"/>
      <c r="J79" s="301"/>
      <c r="K79" s="312"/>
      <c r="L79" s="313"/>
      <c r="M79" s="250"/>
      <c r="N79" s="264"/>
      <c r="O79" s="264"/>
      <c r="P79" s="264"/>
      <c r="Q79" s="264"/>
      <c r="R79" s="54"/>
      <c r="S79" s="301"/>
      <c r="T79" s="312"/>
      <c r="U79" s="313"/>
      <c r="V79" s="252"/>
      <c r="W79" s="264"/>
      <c r="X79" s="264"/>
      <c r="Y79" s="264"/>
      <c r="Z79" s="264"/>
      <c r="AA79" s="54"/>
      <c r="AB79" s="301"/>
      <c r="AC79" s="312"/>
      <c r="AD79" s="313"/>
      <c r="AE79" s="252"/>
      <c r="AF79" s="264"/>
      <c r="AG79" s="264"/>
      <c r="AH79" s="264"/>
      <c r="AI79" s="264"/>
      <c r="AJ79" s="54"/>
      <c r="AK79" s="301"/>
      <c r="AL79" s="312"/>
      <c r="AM79" s="313"/>
      <c r="AN79" s="252"/>
      <c r="AO79" s="264"/>
      <c r="AP79" s="264"/>
      <c r="AQ79" s="264"/>
      <c r="AR79" s="264"/>
      <c r="AS79" s="54"/>
      <c r="AT79" s="301"/>
      <c r="AU79" s="312"/>
      <c r="AV79" s="313"/>
      <c r="AW79" s="252"/>
      <c r="AX79" s="264"/>
      <c r="AY79" s="264"/>
      <c r="AZ79" s="264"/>
      <c r="BA79" s="264"/>
      <c r="BB79" s="54"/>
      <c r="BC79" s="301"/>
      <c r="BD79" s="312"/>
      <c r="BE79" s="313"/>
      <c r="BF79" s="252"/>
      <c r="BG79" s="264"/>
      <c r="BH79" s="264"/>
      <c r="BI79" s="264"/>
      <c r="BJ79" s="264"/>
      <c r="BK79" s="54"/>
      <c r="BL79" s="301"/>
      <c r="BM79" s="312"/>
      <c r="BN79" s="313"/>
      <c r="BO79" s="269"/>
      <c r="BP79" s="322">
        <f t="shared" si="50"/>
        <v>0</v>
      </c>
      <c r="BQ79" s="323"/>
      <c r="BR79" s="1"/>
      <c r="BS79" s="2">
        <f t="shared" si="51"/>
        <v>0</v>
      </c>
      <c r="BT79" s="188">
        <f t="shared" si="52"/>
        <v>0</v>
      </c>
      <c r="BU79" s="188">
        <f t="shared" si="53"/>
        <v>0</v>
      </c>
      <c r="BV79" s="188">
        <f t="shared" si="54"/>
        <v>0</v>
      </c>
      <c r="BW79" s="188">
        <f t="shared" si="55"/>
        <v>0</v>
      </c>
      <c r="BX79" s="188">
        <f t="shared" si="56"/>
        <v>0</v>
      </c>
      <c r="BY79" s="188">
        <f t="shared" si="57"/>
        <v>0</v>
      </c>
      <c r="BZ79" s="188">
        <f t="shared" si="58"/>
        <v>0</v>
      </c>
      <c r="CA79" s="188">
        <f t="shared" si="59"/>
        <v>0</v>
      </c>
    </row>
    <row r="80" spans="1:79" x14ac:dyDescent="0.25">
      <c r="A80" s="15">
        <v>15</v>
      </c>
      <c r="B80" s="49" t="s">
        <v>80</v>
      </c>
      <c r="C80" s="58"/>
      <c r="D80" s="226"/>
      <c r="E80" s="22"/>
      <c r="F80" s="22"/>
      <c r="G80" s="22"/>
      <c r="H80" s="22"/>
      <c r="I80" s="22"/>
      <c r="J80" s="298"/>
      <c r="K80" s="298"/>
      <c r="L80" s="299"/>
      <c r="M80" s="250"/>
      <c r="N80" s="264"/>
      <c r="O80" s="264"/>
      <c r="P80" s="264"/>
      <c r="Q80" s="264"/>
      <c r="R80" s="54"/>
      <c r="S80" s="298"/>
      <c r="T80" s="298"/>
      <c r="U80" s="299"/>
      <c r="V80" s="252"/>
      <c r="W80" s="264"/>
      <c r="X80" s="264"/>
      <c r="Y80" s="264"/>
      <c r="Z80" s="264"/>
      <c r="AA80" s="54"/>
      <c r="AB80" s="298"/>
      <c r="AC80" s="298"/>
      <c r="AD80" s="299"/>
      <c r="AE80" s="252"/>
      <c r="AF80" s="264"/>
      <c r="AG80" s="264"/>
      <c r="AH80" s="264"/>
      <c r="AI80" s="264"/>
      <c r="AJ80" s="54"/>
      <c r="AK80" s="298"/>
      <c r="AL80" s="298"/>
      <c r="AM80" s="299"/>
      <c r="AN80" s="252"/>
      <c r="AO80" s="264"/>
      <c r="AP80" s="264"/>
      <c r="AQ80" s="264"/>
      <c r="AR80" s="264"/>
      <c r="AS80" s="54"/>
      <c r="AT80" s="298"/>
      <c r="AU80" s="298"/>
      <c r="AV80" s="299"/>
      <c r="AW80" s="252"/>
      <c r="AX80" s="264"/>
      <c r="AY80" s="264"/>
      <c r="AZ80" s="264"/>
      <c r="BA80" s="264"/>
      <c r="BB80" s="54"/>
      <c r="BC80" s="298"/>
      <c r="BD80" s="298"/>
      <c r="BE80" s="299"/>
      <c r="BF80" s="252"/>
      <c r="BG80" s="264"/>
      <c r="BH80" s="264"/>
      <c r="BI80" s="264"/>
      <c r="BJ80" s="264"/>
      <c r="BK80" s="54"/>
      <c r="BL80" s="298"/>
      <c r="BM80" s="298"/>
      <c r="BN80" s="299"/>
      <c r="BO80" s="269"/>
      <c r="BP80" s="322">
        <f t="shared" si="50"/>
        <v>0</v>
      </c>
      <c r="BQ80" s="323"/>
      <c r="BR80" s="1"/>
      <c r="BS80" s="2">
        <f t="shared" si="51"/>
        <v>0</v>
      </c>
      <c r="BT80" s="188">
        <f t="shared" si="52"/>
        <v>0</v>
      </c>
      <c r="BU80" s="188">
        <f t="shared" si="53"/>
        <v>0</v>
      </c>
      <c r="BV80" s="188">
        <f t="shared" si="54"/>
        <v>0</v>
      </c>
      <c r="BW80" s="188">
        <f t="shared" si="55"/>
        <v>0</v>
      </c>
      <c r="BX80" s="188">
        <f t="shared" si="56"/>
        <v>0</v>
      </c>
      <c r="BY80" s="188">
        <f t="shared" si="57"/>
        <v>0</v>
      </c>
      <c r="BZ80" s="188">
        <f t="shared" si="58"/>
        <v>0</v>
      </c>
      <c r="CA80" s="188">
        <f t="shared" si="59"/>
        <v>0</v>
      </c>
    </row>
    <row r="81" spans="1:79" x14ac:dyDescent="0.25">
      <c r="A81" s="15">
        <v>16</v>
      </c>
      <c r="B81" s="49" t="s">
        <v>80</v>
      </c>
      <c r="C81" s="58"/>
      <c r="D81" s="226"/>
      <c r="E81" s="22"/>
      <c r="F81" s="22"/>
      <c r="G81" s="22"/>
      <c r="H81" s="22"/>
      <c r="I81" s="22"/>
      <c r="J81" s="301"/>
      <c r="K81" s="312"/>
      <c r="L81" s="313"/>
      <c r="M81" s="250"/>
      <c r="N81" s="264"/>
      <c r="O81" s="264"/>
      <c r="P81" s="264"/>
      <c r="Q81" s="264"/>
      <c r="R81" s="54"/>
      <c r="S81" s="301"/>
      <c r="T81" s="312"/>
      <c r="U81" s="313"/>
      <c r="V81" s="252"/>
      <c r="W81" s="264"/>
      <c r="X81" s="264"/>
      <c r="Y81" s="264"/>
      <c r="Z81" s="264"/>
      <c r="AA81" s="54"/>
      <c r="AB81" s="301"/>
      <c r="AC81" s="312"/>
      <c r="AD81" s="313"/>
      <c r="AE81" s="252"/>
      <c r="AF81" s="264"/>
      <c r="AG81" s="264"/>
      <c r="AH81" s="264"/>
      <c r="AI81" s="264"/>
      <c r="AJ81" s="54"/>
      <c r="AK81" s="301"/>
      <c r="AL81" s="312"/>
      <c r="AM81" s="313"/>
      <c r="AN81" s="252"/>
      <c r="AO81" s="264"/>
      <c r="AP81" s="264"/>
      <c r="AQ81" s="264"/>
      <c r="AR81" s="264"/>
      <c r="AS81" s="54"/>
      <c r="AT81" s="301"/>
      <c r="AU81" s="312"/>
      <c r="AV81" s="313"/>
      <c r="AW81" s="252"/>
      <c r="AX81" s="264"/>
      <c r="AY81" s="264"/>
      <c r="AZ81" s="264"/>
      <c r="BA81" s="264"/>
      <c r="BB81" s="54"/>
      <c r="BC81" s="301"/>
      <c r="BD81" s="312"/>
      <c r="BE81" s="313"/>
      <c r="BF81" s="252"/>
      <c r="BG81" s="264"/>
      <c r="BH81" s="264"/>
      <c r="BI81" s="264"/>
      <c r="BJ81" s="264"/>
      <c r="BK81" s="54"/>
      <c r="BL81" s="301"/>
      <c r="BM81" s="312"/>
      <c r="BN81" s="313"/>
      <c r="BO81" s="269"/>
      <c r="BP81" s="322">
        <f t="shared" si="50"/>
        <v>0</v>
      </c>
      <c r="BQ81" s="323"/>
      <c r="BR81" s="1"/>
      <c r="BS81" s="2">
        <f t="shared" si="51"/>
        <v>0</v>
      </c>
      <c r="BT81" s="188">
        <f t="shared" si="52"/>
        <v>0</v>
      </c>
      <c r="BU81" s="188">
        <f t="shared" si="53"/>
        <v>0</v>
      </c>
      <c r="BV81" s="188">
        <f t="shared" si="54"/>
        <v>0</v>
      </c>
      <c r="BW81" s="188">
        <f t="shared" si="55"/>
        <v>0</v>
      </c>
      <c r="BX81" s="188">
        <f t="shared" si="56"/>
        <v>0</v>
      </c>
      <c r="BY81" s="188">
        <f t="shared" si="57"/>
        <v>0</v>
      </c>
      <c r="BZ81" s="188">
        <f t="shared" si="58"/>
        <v>0</v>
      </c>
      <c r="CA81" s="188">
        <f t="shared" si="59"/>
        <v>0</v>
      </c>
    </row>
    <row r="82" spans="1:79" x14ac:dyDescent="0.25">
      <c r="A82" s="15">
        <v>17</v>
      </c>
      <c r="B82" s="49" t="s">
        <v>80</v>
      </c>
      <c r="C82" s="58"/>
      <c r="D82" s="226"/>
      <c r="E82" s="22"/>
      <c r="F82" s="22"/>
      <c r="G82" s="22"/>
      <c r="H82" s="22"/>
      <c r="I82" s="22"/>
      <c r="J82" s="298"/>
      <c r="K82" s="298"/>
      <c r="L82" s="299"/>
      <c r="M82" s="250"/>
      <c r="N82" s="264"/>
      <c r="O82" s="264"/>
      <c r="P82" s="264"/>
      <c r="Q82" s="264"/>
      <c r="R82" s="54"/>
      <c r="S82" s="298"/>
      <c r="T82" s="298"/>
      <c r="U82" s="299"/>
      <c r="V82" s="252"/>
      <c r="W82" s="264"/>
      <c r="X82" s="264"/>
      <c r="Y82" s="264"/>
      <c r="Z82" s="264"/>
      <c r="AA82" s="54"/>
      <c r="AB82" s="298"/>
      <c r="AC82" s="298"/>
      <c r="AD82" s="299"/>
      <c r="AE82" s="252"/>
      <c r="AF82" s="264"/>
      <c r="AG82" s="264"/>
      <c r="AH82" s="264"/>
      <c r="AI82" s="264"/>
      <c r="AJ82" s="54"/>
      <c r="AK82" s="298"/>
      <c r="AL82" s="298"/>
      <c r="AM82" s="299"/>
      <c r="AN82" s="252"/>
      <c r="AO82" s="264"/>
      <c r="AP82" s="264"/>
      <c r="AQ82" s="264"/>
      <c r="AR82" s="264"/>
      <c r="AS82" s="54"/>
      <c r="AT82" s="298"/>
      <c r="AU82" s="298"/>
      <c r="AV82" s="299"/>
      <c r="AW82" s="252"/>
      <c r="AX82" s="264"/>
      <c r="AY82" s="264"/>
      <c r="AZ82" s="264"/>
      <c r="BA82" s="264"/>
      <c r="BB82" s="54"/>
      <c r="BC82" s="298"/>
      <c r="BD82" s="298"/>
      <c r="BE82" s="299"/>
      <c r="BF82" s="252"/>
      <c r="BG82" s="264"/>
      <c r="BH82" s="264"/>
      <c r="BI82" s="264"/>
      <c r="BJ82" s="264"/>
      <c r="BK82" s="54"/>
      <c r="BL82" s="298"/>
      <c r="BM82" s="298"/>
      <c r="BN82" s="299"/>
      <c r="BO82" s="269"/>
      <c r="BP82" s="322">
        <f t="shared" si="50"/>
        <v>0</v>
      </c>
      <c r="BQ82" s="323"/>
      <c r="BR82" s="1"/>
      <c r="BS82" s="2">
        <f t="shared" si="51"/>
        <v>0</v>
      </c>
      <c r="BT82" s="188">
        <f t="shared" si="52"/>
        <v>0</v>
      </c>
      <c r="BU82" s="188">
        <f t="shared" si="53"/>
        <v>0</v>
      </c>
      <c r="BV82" s="188">
        <f t="shared" si="54"/>
        <v>0</v>
      </c>
      <c r="BW82" s="188">
        <f t="shared" si="55"/>
        <v>0</v>
      </c>
      <c r="BX82" s="188">
        <f t="shared" si="56"/>
        <v>0</v>
      </c>
      <c r="BY82" s="188">
        <f t="shared" si="57"/>
        <v>0</v>
      </c>
      <c r="BZ82" s="188">
        <f t="shared" si="58"/>
        <v>0</v>
      </c>
      <c r="CA82" s="188">
        <f t="shared" si="59"/>
        <v>0</v>
      </c>
    </row>
    <row r="83" spans="1:79" x14ac:dyDescent="0.25">
      <c r="A83" s="15">
        <v>18</v>
      </c>
      <c r="B83" s="49" t="s">
        <v>80</v>
      </c>
      <c r="C83" s="58"/>
      <c r="D83" s="226"/>
      <c r="E83" s="22"/>
      <c r="F83" s="22"/>
      <c r="G83" s="22"/>
      <c r="H83" s="22"/>
      <c r="I83" s="22"/>
      <c r="J83" s="298"/>
      <c r="K83" s="298"/>
      <c r="L83" s="299"/>
      <c r="M83" s="250"/>
      <c r="N83" s="264"/>
      <c r="O83" s="264"/>
      <c r="P83" s="264"/>
      <c r="Q83" s="264"/>
      <c r="R83" s="54"/>
      <c r="S83" s="298"/>
      <c r="T83" s="298"/>
      <c r="U83" s="299"/>
      <c r="V83" s="252"/>
      <c r="W83" s="264"/>
      <c r="X83" s="264"/>
      <c r="Y83" s="264"/>
      <c r="Z83" s="264"/>
      <c r="AA83" s="54"/>
      <c r="AB83" s="298"/>
      <c r="AC83" s="298"/>
      <c r="AD83" s="299"/>
      <c r="AE83" s="252"/>
      <c r="AF83" s="264"/>
      <c r="AG83" s="264"/>
      <c r="AH83" s="264"/>
      <c r="AI83" s="264"/>
      <c r="AJ83" s="54"/>
      <c r="AK83" s="298"/>
      <c r="AL83" s="298"/>
      <c r="AM83" s="299"/>
      <c r="AN83" s="252"/>
      <c r="AO83" s="264"/>
      <c r="AP83" s="264"/>
      <c r="AQ83" s="264"/>
      <c r="AR83" s="264"/>
      <c r="AS83" s="54"/>
      <c r="AT83" s="298"/>
      <c r="AU83" s="298"/>
      <c r="AV83" s="299"/>
      <c r="AW83" s="252"/>
      <c r="AX83" s="264"/>
      <c r="AY83" s="264"/>
      <c r="AZ83" s="264"/>
      <c r="BA83" s="264"/>
      <c r="BB83" s="54"/>
      <c r="BC83" s="298"/>
      <c r="BD83" s="298"/>
      <c r="BE83" s="299"/>
      <c r="BF83" s="252"/>
      <c r="BG83" s="264"/>
      <c r="BH83" s="264"/>
      <c r="BI83" s="264"/>
      <c r="BJ83" s="264"/>
      <c r="BK83" s="54"/>
      <c r="BL83" s="298"/>
      <c r="BM83" s="298"/>
      <c r="BN83" s="299"/>
      <c r="BO83" s="269"/>
      <c r="BP83" s="322">
        <f t="shared" si="50"/>
        <v>0</v>
      </c>
      <c r="BQ83" s="323"/>
      <c r="BR83" s="1"/>
      <c r="BS83" s="2">
        <f t="shared" si="51"/>
        <v>0</v>
      </c>
      <c r="BT83" s="188">
        <f t="shared" si="52"/>
        <v>0</v>
      </c>
      <c r="BU83" s="188">
        <f t="shared" si="53"/>
        <v>0</v>
      </c>
      <c r="BV83" s="188">
        <f t="shared" si="54"/>
        <v>0</v>
      </c>
      <c r="BW83" s="188">
        <f t="shared" si="55"/>
        <v>0</v>
      </c>
      <c r="BX83" s="188">
        <f t="shared" si="56"/>
        <v>0</v>
      </c>
      <c r="BY83" s="188">
        <f t="shared" si="57"/>
        <v>0</v>
      </c>
      <c r="BZ83" s="188">
        <f t="shared" si="58"/>
        <v>0</v>
      </c>
      <c r="CA83" s="188">
        <f t="shared" si="59"/>
        <v>0</v>
      </c>
    </row>
    <row r="84" spans="1:79" x14ac:dyDescent="0.25">
      <c r="A84" s="15">
        <v>19</v>
      </c>
      <c r="B84" s="49" t="s">
        <v>80</v>
      </c>
      <c r="C84" s="58"/>
      <c r="D84" s="226"/>
      <c r="E84" s="22"/>
      <c r="F84" s="22"/>
      <c r="G84" s="22"/>
      <c r="H84" s="22"/>
      <c r="I84" s="22"/>
      <c r="J84" s="301"/>
      <c r="K84" s="312"/>
      <c r="L84" s="313"/>
      <c r="M84" s="250"/>
      <c r="N84" s="264"/>
      <c r="O84" s="264"/>
      <c r="P84" s="264"/>
      <c r="Q84" s="264"/>
      <c r="R84" s="54"/>
      <c r="S84" s="301"/>
      <c r="T84" s="312"/>
      <c r="U84" s="313"/>
      <c r="V84" s="252"/>
      <c r="W84" s="264"/>
      <c r="X84" s="264"/>
      <c r="Y84" s="264"/>
      <c r="Z84" s="264"/>
      <c r="AA84" s="54"/>
      <c r="AB84" s="301"/>
      <c r="AC84" s="312"/>
      <c r="AD84" s="313"/>
      <c r="AE84" s="252"/>
      <c r="AF84" s="264"/>
      <c r="AG84" s="264"/>
      <c r="AH84" s="264"/>
      <c r="AI84" s="264"/>
      <c r="AJ84" s="54"/>
      <c r="AK84" s="301"/>
      <c r="AL84" s="312"/>
      <c r="AM84" s="313"/>
      <c r="AN84" s="252"/>
      <c r="AO84" s="264"/>
      <c r="AP84" s="264"/>
      <c r="AQ84" s="264"/>
      <c r="AR84" s="264"/>
      <c r="AS84" s="54"/>
      <c r="AT84" s="301"/>
      <c r="AU84" s="312"/>
      <c r="AV84" s="313"/>
      <c r="AW84" s="252"/>
      <c r="AX84" s="264"/>
      <c r="AY84" s="264"/>
      <c r="AZ84" s="264"/>
      <c r="BA84" s="264"/>
      <c r="BB84" s="54"/>
      <c r="BC84" s="301"/>
      <c r="BD84" s="312"/>
      <c r="BE84" s="313"/>
      <c r="BF84" s="252"/>
      <c r="BG84" s="264"/>
      <c r="BH84" s="264"/>
      <c r="BI84" s="264"/>
      <c r="BJ84" s="264"/>
      <c r="BK84" s="54"/>
      <c r="BL84" s="301"/>
      <c r="BM84" s="312"/>
      <c r="BN84" s="313"/>
      <c r="BO84" s="269"/>
      <c r="BP84" s="322">
        <f t="shared" si="50"/>
        <v>0</v>
      </c>
      <c r="BQ84" s="323"/>
      <c r="BR84" s="1"/>
      <c r="BS84" s="2">
        <f t="shared" si="51"/>
        <v>0</v>
      </c>
      <c r="BT84" s="188">
        <f t="shared" si="52"/>
        <v>0</v>
      </c>
      <c r="BU84" s="188">
        <f t="shared" si="53"/>
        <v>0</v>
      </c>
      <c r="BV84" s="188">
        <f t="shared" si="54"/>
        <v>0</v>
      </c>
      <c r="BW84" s="188">
        <f t="shared" si="55"/>
        <v>0</v>
      </c>
      <c r="BX84" s="188">
        <f t="shared" si="56"/>
        <v>0</v>
      </c>
      <c r="BY84" s="188">
        <f t="shared" si="57"/>
        <v>0</v>
      </c>
      <c r="BZ84" s="188">
        <f t="shared" si="58"/>
        <v>0</v>
      </c>
      <c r="CA84" s="188">
        <f t="shared" si="59"/>
        <v>0</v>
      </c>
    </row>
    <row r="85" spans="1:79" ht="15.75" thickBot="1" x14ac:dyDescent="0.3">
      <c r="A85" s="15">
        <v>20</v>
      </c>
      <c r="B85" s="49" t="s">
        <v>80</v>
      </c>
      <c r="C85" s="58"/>
      <c r="D85" s="226"/>
      <c r="E85" s="22"/>
      <c r="F85" s="22"/>
      <c r="G85" s="22"/>
      <c r="H85" s="22"/>
      <c r="I85" s="22"/>
      <c r="J85" s="298"/>
      <c r="K85" s="298"/>
      <c r="L85" s="299"/>
      <c r="M85" s="250"/>
      <c r="N85" s="264"/>
      <c r="O85" s="264"/>
      <c r="P85" s="264"/>
      <c r="Q85" s="264"/>
      <c r="R85" s="54"/>
      <c r="S85" s="298"/>
      <c r="T85" s="298"/>
      <c r="U85" s="299"/>
      <c r="V85" s="252"/>
      <c r="W85" s="264"/>
      <c r="X85" s="264"/>
      <c r="Y85" s="264"/>
      <c r="Z85" s="264"/>
      <c r="AA85" s="54"/>
      <c r="AB85" s="298"/>
      <c r="AC85" s="298"/>
      <c r="AD85" s="299"/>
      <c r="AE85" s="252"/>
      <c r="AF85" s="264"/>
      <c r="AG85" s="264"/>
      <c r="AH85" s="264"/>
      <c r="AI85" s="264"/>
      <c r="AJ85" s="54"/>
      <c r="AK85" s="298"/>
      <c r="AL85" s="298"/>
      <c r="AM85" s="299"/>
      <c r="AN85" s="252"/>
      <c r="AO85" s="264"/>
      <c r="AP85" s="264"/>
      <c r="AQ85" s="264"/>
      <c r="AR85" s="264"/>
      <c r="AS85" s="54"/>
      <c r="AT85" s="298"/>
      <c r="AU85" s="298"/>
      <c r="AV85" s="299"/>
      <c r="AW85" s="252"/>
      <c r="AX85" s="264"/>
      <c r="AY85" s="264"/>
      <c r="AZ85" s="264"/>
      <c r="BA85" s="264"/>
      <c r="BB85" s="54"/>
      <c r="BC85" s="298"/>
      <c r="BD85" s="298"/>
      <c r="BE85" s="299"/>
      <c r="BF85" s="252"/>
      <c r="BG85" s="264"/>
      <c r="BH85" s="264"/>
      <c r="BI85" s="264"/>
      <c r="BJ85" s="264"/>
      <c r="BK85" s="54"/>
      <c r="BL85" s="298"/>
      <c r="BM85" s="298"/>
      <c r="BN85" s="299"/>
      <c r="BO85" s="269"/>
      <c r="BP85" s="322">
        <f t="shared" si="50"/>
        <v>0</v>
      </c>
      <c r="BQ85" s="323"/>
      <c r="BR85" s="1"/>
      <c r="BS85" s="2">
        <f t="shared" si="51"/>
        <v>0</v>
      </c>
      <c r="BT85" s="188">
        <f t="shared" si="52"/>
        <v>0</v>
      </c>
      <c r="BU85" s="188">
        <f t="shared" si="53"/>
        <v>0</v>
      </c>
      <c r="BV85" s="188">
        <f t="shared" si="54"/>
        <v>0</v>
      </c>
      <c r="BW85" s="188">
        <f t="shared" si="55"/>
        <v>0</v>
      </c>
      <c r="BX85" s="188">
        <f t="shared" si="56"/>
        <v>0</v>
      </c>
      <c r="BY85" s="188">
        <f t="shared" si="57"/>
        <v>0</v>
      </c>
      <c r="BZ85" s="188">
        <f t="shared" si="58"/>
        <v>0</v>
      </c>
      <c r="CA85" s="188">
        <f t="shared" si="59"/>
        <v>0</v>
      </c>
    </row>
    <row r="86" spans="1:79" ht="16.5" thickTop="1" thickBot="1" x14ac:dyDescent="0.3">
      <c r="A86" s="233" t="s">
        <v>57</v>
      </c>
      <c r="B86" s="234"/>
      <c r="C86" s="234"/>
      <c r="D86" s="226"/>
      <c r="E86" s="22"/>
      <c r="F86" s="22"/>
      <c r="G86" s="22"/>
      <c r="H86" s="22"/>
      <c r="I86" s="22"/>
      <c r="J86" s="373">
        <f>SUM(J66:L85)</f>
        <v>0</v>
      </c>
      <c r="K86" s="374"/>
      <c r="L86" s="374"/>
      <c r="M86" s="250"/>
      <c r="N86" s="264"/>
      <c r="O86" s="264"/>
      <c r="P86" s="264"/>
      <c r="Q86" s="264"/>
      <c r="R86" s="54"/>
      <c r="S86" s="373">
        <f>SUM(S66:U85)</f>
        <v>0</v>
      </c>
      <c r="T86" s="374"/>
      <c r="U86" s="374"/>
      <c r="V86" s="252"/>
      <c r="W86" s="264"/>
      <c r="X86" s="264"/>
      <c r="Y86" s="264"/>
      <c r="Z86" s="264"/>
      <c r="AA86" s="54"/>
      <c r="AB86" s="380">
        <f>SUM(AB66:AD85)</f>
        <v>0</v>
      </c>
      <c r="AC86" s="381"/>
      <c r="AD86" s="382"/>
      <c r="AE86" s="252"/>
      <c r="AF86" s="264"/>
      <c r="AG86" s="264"/>
      <c r="AH86" s="264"/>
      <c r="AI86" s="264"/>
      <c r="AJ86" s="54"/>
      <c r="AK86" s="380">
        <f>SUM(AK66:AM85)</f>
        <v>0</v>
      </c>
      <c r="AL86" s="381"/>
      <c r="AM86" s="382"/>
      <c r="AN86" s="252"/>
      <c r="AO86" s="264"/>
      <c r="AP86" s="264"/>
      <c r="AQ86" s="264"/>
      <c r="AR86" s="264"/>
      <c r="AS86" s="54"/>
      <c r="AT86" s="380">
        <f>SUM(AT66:AV85)</f>
        <v>0</v>
      </c>
      <c r="AU86" s="381"/>
      <c r="AV86" s="382"/>
      <c r="AW86" s="252"/>
      <c r="AX86" s="264"/>
      <c r="AY86" s="264"/>
      <c r="AZ86" s="264"/>
      <c r="BA86" s="264"/>
      <c r="BB86" s="54"/>
      <c r="BC86" s="380">
        <f>SUM(BC66:BE85)</f>
        <v>0</v>
      </c>
      <c r="BD86" s="381"/>
      <c r="BE86" s="382"/>
      <c r="BF86" s="252"/>
      <c r="BG86" s="264"/>
      <c r="BH86" s="264"/>
      <c r="BI86" s="264"/>
      <c r="BJ86" s="264"/>
      <c r="BK86" s="54"/>
      <c r="BL86" s="380">
        <f>SUM(BL66:BN85)</f>
        <v>0</v>
      </c>
      <c r="BM86" s="381"/>
      <c r="BN86" s="382"/>
      <c r="BO86" s="270"/>
      <c r="BP86" s="348">
        <f>J86+S86+AB86+AK86+AT86+BC86+BL86</f>
        <v>0</v>
      </c>
      <c r="BQ86" s="349"/>
      <c r="BR86" s="1"/>
      <c r="BS86" s="92"/>
      <c r="BT86" s="93"/>
      <c r="BU86" s="93"/>
      <c r="BV86" s="93"/>
      <c r="BW86" s="93"/>
      <c r="BX86" s="93"/>
      <c r="BY86" s="93"/>
      <c r="BZ86" s="93"/>
      <c r="CA86" s="94"/>
    </row>
    <row r="87" spans="1:79" ht="2.25" customHeight="1" thickTop="1" thickBot="1" x14ac:dyDescent="0.3">
      <c r="A87" s="366"/>
      <c r="B87" s="367"/>
      <c r="C87" s="367"/>
      <c r="D87" s="226"/>
      <c r="E87" s="366"/>
      <c r="F87" s="367"/>
      <c r="G87" s="367"/>
      <c r="H87" s="367"/>
      <c r="I87" s="276"/>
      <c r="J87" s="276"/>
      <c r="K87" s="276"/>
      <c r="L87" s="276"/>
      <c r="M87" s="250"/>
      <c r="N87" s="366"/>
      <c r="O87" s="367"/>
      <c r="P87" s="367"/>
      <c r="Q87" s="367"/>
      <c r="R87" s="367"/>
      <c r="S87" s="367"/>
      <c r="T87" s="367"/>
      <c r="U87" s="302"/>
      <c r="V87" s="252"/>
      <c r="W87" s="366"/>
      <c r="X87" s="367"/>
      <c r="Y87" s="367"/>
      <c r="Z87" s="367"/>
      <c r="AA87" s="367"/>
      <c r="AB87" s="367"/>
      <c r="AC87" s="367"/>
      <c r="AD87" s="302"/>
      <c r="AE87" s="252"/>
      <c r="AF87" s="366"/>
      <c r="AG87" s="367"/>
      <c r="AH87" s="367"/>
      <c r="AI87" s="367"/>
      <c r="AJ87" s="367"/>
      <c r="AK87" s="367"/>
      <c r="AL87" s="367"/>
      <c r="AM87" s="302"/>
      <c r="AN87" s="252"/>
      <c r="AO87" s="366"/>
      <c r="AP87" s="367"/>
      <c r="AQ87" s="367"/>
      <c r="AR87" s="367"/>
      <c r="AS87" s="367"/>
      <c r="AT87" s="367"/>
      <c r="AU87" s="367"/>
      <c r="AV87" s="302"/>
      <c r="AW87" s="252"/>
      <c r="AX87" s="366"/>
      <c r="AY87" s="367"/>
      <c r="AZ87" s="367"/>
      <c r="BA87" s="367"/>
      <c r="BB87" s="367"/>
      <c r="BC87" s="367"/>
      <c r="BD87" s="367"/>
      <c r="BE87" s="302"/>
      <c r="BF87" s="252"/>
      <c r="BG87" s="366"/>
      <c r="BH87" s="367"/>
      <c r="BI87" s="367"/>
      <c r="BJ87" s="367"/>
      <c r="BK87" s="367"/>
      <c r="BL87" s="367"/>
      <c r="BM87" s="367"/>
      <c r="BN87" s="302"/>
      <c r="BO87" s="418"/>
      <c r="BP87" s="276"/>
      <c r="BQ87" s="252"/>
      <c r="BR87" s="1"/>
      <c r="BS87" s="129"/>
      <c r="BT87" s="129"/>
      <c r="BU87" s="129"/>
      <c r="BV87" s="129"/>
      <c r="BW87" s="129"/>
      <c r="BX87" s="129"/>
      <c r="BY87" s="129"/>
      <c r="BZ87" s="129"/>
      <c r="CA87" s="129"/>
    </row>
    <row r="88" spans="1:79" ht="16.5" thickTop="1" thickBot="1" x14ac:dyDescent="0.3">
      <c r="A88" s="280" t="s">
        <v>58</v>
      </c>
      <c r="B88" s="281"/>
      <c r="C88" s="281"/>
      <c r="D88" s="226"/>
      <c r="E88" s="288"/>
      <c r="F88" s="289"/>
      <c r="G88" s="289"/>
      <c r="H88" s="289"/>
      <c r="I88" s="420"/>
      <c r="J88" s="303">
        <f>L44+J52+J56+J64+J86</f>
        <v>0</v>
      </c>
      <c r="K88" s="304"/>
      <c r="L88" s="304"/>
      <c r="M88" s="250"/>
      <c r="N88" s="283"/>
      <c r="O88" s="263"/>
      <c r="P88" s="263"/>
      <c r="Q88" s="263"/>
      <c r="R88" s="368"/>
      <c r="S88" s="303">
        <f>U44+S52+S56+S64+S86</f>
        <v>0</v>
      </c>
      <c r="T88" s="304"/>
      <c r="U88" s="304"/>
      <c r="V88" s="252"/>
      <c r="W88" s="283"/>
      <c r="X88" s="263"/>
      <c r="Y88" s="263"/>
      <c r="Z88" s="263"/>
      <c r="AA88" s="368"/>
      <c r="AB88" s="303">
        <f>AD44+AB52+AB56+AB64+AB86</f>
        <v>0</v>
      </c>
      <c r="AC88" s="304"/>
      <c r="AD88" s="317"/>
      <c r="AE88" s="252"/>
      <c r="AF88" s="283"/>
      <c r="AG88" s="263"/>
      <c r="AH88" s="263"/>
      <c r="AI88" s="263"/>
      <c r="AJ88" s="368"/>
      <c r="AK88" s="303">
        <f>AM44+AK52+AK56+AK64+AK86</f>
        <v>0</v>
      </c>
      <c r="AL88" s="304"/>
      <c r="AM88" s="317"/>
      <c r="AN88" s="252"/>
      <c r="AO88" s="283"/>
      <c r="AP88" s="263"/>
      <c r="AQ88" s="263"/>
      <c r="AR88" s="263"/>
      <c r="AS88" s="368"/>
      <c r="AT88" s="303">
        <f>AV44+AT52+AT56+AT64+AT86</f>
        <v>0</v>
      </c>
      <c r="AU88" s="304"/>
      <c r="AV88" s="317"/>
      <c r="AW88" s="252"/>
      <c r="AX88" s="283"/>
      <c r="AY88" s="263"/>
      <c r="AZ88" s="263"/>
      <c r="BA88" s="263"/>
      <c r="BB88" s="368"/>
      <c r="BC88" s="303">
        <f>BE44+BC52+BC56+BC64+BC86</f>
        <v>0</v>
      </c>
      <c r="BD88" s="304"/>
      <c r="BE88" s="317"/>
      <c r="BF88" s="252"/>
      <c r="BG88" s="283"/>
      <c r="BH88" s="263"/>
      <c r="BI88" s="263"/>
      <c r="BJ88" s="263"/>
      <c r="BK88" s="368"/>
      <c r="BL88" s="303">
        <f>BN44+BL52+BL56+BL64+BL86</f>
        <v>0</v>
      </c>
      <c r="BM88" s="304"/>
      <c r="BN88" s="317"/>
      <c r="BO88" s="350"/>
      <c r="BP88" s="348">
        <f>J88+S88+AB88+AK88+AT88+BC88+BL88</f>
        <v>0</v>
      </c>
      <c r="BQ88" s="349"/>
      <c r="BR88" s="1"/>
      <c r="BS88" s="2" t="s">
        <v>142</v>
      </c>
      <c r="BT88" s="50">
        <f>SUM(BT46:BT85)</f>
        <v>0</v>
      </c>
      <c r="BU88" s="50">
        <f t="shared" ref="BU88:BX88" si="60">SUM(BU46:BU85)</f>
        <v>0</v>
      </c>
      <c r="BV88" s="50">
        <f t="shared" si="60"/>
        <v>0</v>
      </c>
      <c r="BW88" s="50">
        <f t="shared" si="60"/>
        <v>0</v>
      </c>
      <c r="BX88" s="50">
        <f t="shared" si="60"/>
        <v>0</v>
      </c>
      <c r="BY88" s="50">
        <f>SUM(BY46:BY85)</f>
        <v>0</v>
      </c>
      <c r="BZ88" s="50">
        <f>SUM(BZ46:BZ85)</f>
        <v>0</v>
      </c>
      <c r="CA88" s="188">
        <f>SUM(BT88:BZ88)</f>
        <v>0</v>
      </c>
    </row>
    <row r="89" spans="1:79" ht="15" customHeight="1" x14ac:dyDescent="0.25">
      <c r="A89" s="203" t="s">
        <v>59</v>
      </c>
      <c r="B89" s="327"/>
      <c r="C89" s="204"/>
      <c r="D89" s="226"/>
      <c r="E89" s="37"/>
      <c r="F89" s="37"/>
      <c r="G89" s="37"/>
      <c r="H89" s="37"/>
      <c r="I89" s="37"/>
      <c r="J89" s="359">
        <f>IF(J70&gt;25000,(25000),(J70))</f>
        <v>0</v>
      </c>
      <c r="K89" s="360"/>
      <c r="L89" s="361"/>
      <c r="M89" s="250"/>
      <c r="N89" s="22"/>
      <c r="O89" s="22"/>
      <c r="P89" s="22"/>
      <c r="Q89" s="22"/>
      <c r="R89" s="22"/>
      <c r="S89" s="359">
        <f>IF(J89&gt;25000,0,IF((J70+S70)&lt;25000,S70,(25000-J89)))</f>
        <v>0</v>
      </c>
      <c r="T89" s="360"/>
      <c r="U89" s="361"/>
      <c r="V89" s="252"/>
      <c r="W89" s="22"/>
      <c r="X89" s="22"/>
      <c r="Y89" s="22"/>
      <c r="Z89" s="22"/>
      <c r="AA89" s="22"/>
      <c r="AB89" s="362">
        <f>IF(J89+S89&gt;=25000,0,IF((J70+S70+AB70)&lt;25000,AB70,(25000-J70-S70)))</f>
        <v>0</v>
      </c>
      <c r="AC89" s="360"/>
      <c r="AD89" s="363"/>
      <c r="AE89" s="252"/>
      <c r="AF89" s="22"/>
      <c r="AG89" s="22"/>
      <c r="AH89" s="22"/>
      <c r="AI89" s="22"/>
      <c r="AJ89" s="22"/>
      <c r="AK89" s="359">
        <f>IF(J89+S89+AB89&gt;=25000,0,IF((J70+S70+AB70+AK70)&lt;25000,AK70,(25000-J89-S89-AB89)))</f>
        <v>0</v>
      </c>
      <c r="AL89" s="360"/>
      <c r="AM89" s="361"/>
      <c r="AN89" s="252"/>
      <c r="AO89" s="22"/>
      <c r="AP89" s="22"/>
      <c r="AQ89" s="22"/>
      <c r="AR89" s="22"/>
      <c r="AS89" s="22"/>
      <c r="AT89" s="359">
        <f>IF(J89+S89+AB89+AK89&gt;=25000,0,IF((J70+S70+AB70+AK70+AT70)&lt;25000,AT70,(25000-J89-S89-AB89-AK89)))</f>
        <v>0</v>
      </c>
      <c r="AU89" s="360"/>
      <c r="AV89" s="361"/>
      <c r="AW89" s="252"/>
      <c r="AX89" s="22"/>
      <c r="AY89" s="22"/>
      <c r="AZ89" s="22"/>
      <c r="BA89" s="22"/>
      <c r="BB89" s="22"/>
      <c r="BC89" s="359">
        <f>IF(S89+AB89+AK89+AT89&gt;=25000,0,IF((S70+AB70+AK70+AT70+BC70)&lt;25000,BC70,(25000-S89-AB89-AK89-AT89)))</f>
        <v>0</v>
      </c>
      <c r="BD89" s="360"/>
      <c r="BE89" s="361"/>
      <c r="BF89" s="252"/>
      <c r="BG89" s="22"/>
      <c r="BH89" s="22"/>
      <c r="BI89" s="22"/>
      <c r="BJ89" s="22"/>
      <c r="BK89" s="22"/>
      <c r="BL89" s="359">
        <f>IF(AB89+AK89+AT89+BC89&gt;=25000,0,IF((AB70+AK70+AT70+BC70+BL70)&lt;25000,BL70,(25000-AB89-AK89-AT89-BC89)))</f>
        <v>0</v>
      </c>
      <c r="BM89" s="360"/>
      <c r="BN89" s="361"/>
      <c r="BO89" s="284"/>
      <c r="BP89" s="322">
        <f t="shared" ref="BP89:BP94" si="61">J89+S89+AB89+AK89+AT89</f>
        <v>0</v>
      </c>
      <c r="BQ89" s="341"/>
      <c r="BR89" s="83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15" customHeight="1" x14ac:dyDescent="0.25">
      <c r="A90" s="203" t="s">
        <v>60</v>
      </c>
      <c r="B90" s="327"/>
      <c r="C90" s="204"/>
      <c r="D90" s="226"/>
      <c r="E90" s="37"/>
      <c r="F90" s="37"/>
      <c r="G90" s="37"/>
      <c r="H90" s="37"/>
      <c r="I90" s="37"/>
      <c r="J90" s="322">
        <f>IF(J71&gt;25000,(25000),(J71))</f>
        <v>0</v>
      </c>
      <c r="K90" s="340"/>
      <c r="L90" s="341"/>
      <c r="M90" s="250"/>
      <c r="N90" s="22"/>
      <c r="O90" s="22"/>
      <c r="P90" s="22"/>
      <c r="Q90" s="22"/>
      <c r="R90" s="22"/>
      <c r="S90" s="322">
        <f>IF(J90&gt;25000,0,IF((J71+S71)&lt;25000,S71,(25000-J90)))</f>
        <v>0</v>
      </c>
      <c r="T90" s="340"/>
      <c r="U90" s="341"/>
      <c r="V90" s="252"/>
      <c r="W90" s="22"/>
      <c r="X90" s="22"/>
      <c r="Y90" s="22"/>
      <c r="Z90" s="22"/>
      <c r="AA90" s="22"/>
      <c r="AB90" s="364">
        <f>IF(J90+S90&gt;=25000,0,IF((J71+S71+AB71)&lt;25000,AB71,(25000-J71-S71)))</f>
        <v>0</v>
      </c>
      <c r="AC90" s="340"/>
      <c r="AD90" s="365"/>
      <c r="AE90" s="252"/>
      <c r="AF90" s="22"/>
      <c r="AG90" s="22"/>
      <c r="AH90" s="22"/>
      <c r="AI90" s="22"/>
      <c r="AJ90" s="22"/>
      <c r="AK90" s="322">
        <f>IF(J90+S90+AB90&gt;=25000,0,IF((J71+S71+AB71+AK71)&lt;25000,AK71,(25000-J90-S90-AB90)))</f>
        <v>0</v>
      </c>
      <c r="AL90" s="340"/>
      <c r="AM90" s="341"/>
      <c r="AN90" s="252"/>
      <c r="AO90" s="22"/>
      <c r="AP90" s="22"/>
      <c r="AQ90" s="22"/>
      <c r="AR90" s="22"/>
      <c r="AS90" s="22"/>
      <c r="AT90" s="322">
        <f>IF(J90+S90+AB90+AK90&gt;=25000,0,IF((J71+S71+AB71+AK71+AT71)&lt;25000,AT71,(25000-J90-S90-AB90-AK90)))</f>
        <v>0</v>
      </c>
      <c r="AU90" s="340"/>
      <c r="AV90" s="341"/>
      <c r="AW90" s="252"/>
      <c r="AX90" s="22"/>
      <c r="AY90" s="22"/>
      <c r="AZ90" s="22"/>
      <c r="BA90" s="22"/>
      <c r="BB90" s="22"/>
      <c r="BC90" s="322">
        <f>IF(S90+AB90+AK90+AT90&gt;=25000,0,IF((S71+AB71+AK71+AT71+BC71)&lt;25000,BC71,(25000-S90-AB90-AK90-AT90)))</f>
        <v>0</v>
      </c>
      <c r="BD90" s="340"/>
      <c r="BE90" s="341"/>
      <c r="BF90" s="252"/>
      <c r="BG90" s="22"/>
      <c r="BH90" s="22"/>
      <c r="BI90" s="22"/>
      <c r="BJ90" s="22"/>
      <c r="BK90" s="22"/>
      <c r="BL90" s="322">
        <f>IF(AB90+AK90+AT90+BC90&gt;=25000,0,IF((AB71+AK71+AT71+BC71+BL71)&lt;25000,BL71,(25000-AB90-AK90-AT90-BC90)))</f>
        <v>0</v>
      </c>
      <c r="BM90" s="340"/>
      <c r="BN90" s="341"/>
      <c r="BO90" s="284"/>
      <c r="BP90" s="322">
        <f t="shared" si="61"/>
        <v>0</v>
      </c>
      <c r="BQ90" s="341"/>
      <c r="BR90" s="83"/>
      <c r="BS90" s="2"/>
      <c r="BT90" s="2"/>
      <c r="BU90" s="2"/>
      <c r="BV90" s="2"/>
      <c r="BW90" s="2"/>
      <c r="BX90" s="2"/>
      <c r="BY90" s="2"/>
      <c r="BZ90" s="2"/>
      <c r="CA90" s="2"/>
    </row>
    <row r="91" spans="1:79" ht="15" customHeight="1" x14ac:dyDescent="0.25">
      <c r="A91" s="203" t="s">
        <v>61</v>
      </c>
      <c r="B91" s="327"/>
      <c r="C91" s="204"/>
      <c r="D91" s="226"/>
      <c r="E91" s="37"/>
      <c r="F91" s="37"/>
      <c r="G91" s="37"/>
      <c r="H91" s="37"/>
      <c r="I91" s="37"/>
      <c r="J91" s="322">
        <f>IF(J72&gt;25000,(25000),(J72))</f>
        <v>0</v>
      </c>
      <c r="K91" s="340"/>
      <c r="L91" s="341"/>
      <c r="M91" s="250"/>
      <c r="N91" s="22"/>
      <c r="O91" s="22"/>
      <c r="P91" s="22"/>
      <c r="Q91" s="22"/>
      <c r="R91" s="22"/>
      <c r="S91" s="322">
        <f>IF(J91&gt;25000,0,IF((J72+S72)&lt;25000,S72,(25000-J91)))</f>
        <v>0</v>
      </c>
      <c r="T91" s="340"/>
      <c r="U91" s="341"/>
      <c r="V91" s="252"/>
      <c r="W91" s="22"/>
      <c r="X91" s="22"/>
      <c r="Y91" s="22"/>
      <c r="Z91" s="22"/>
      <c r="AA91" s="22"/>
      <c r="AB91" s="364">
        <f>IF(J91+S91&gt;=25000,0,IF((J72+S72+AB72)&lt;25000,AB72,(25000-J72-S72)))</f>
        <v>0</v>
      </c>
      <c r="AC91" s="340"/>
      <c r="AD91" s="365"/>
      <c r="AE91" s="252"/>
      <c r="AF91" s="22"/>
      <c r="AG91" s="22"/>
      <c r="AH91" s="22"/>
      <c r="AI91" s="22"/>
      <c r="AJ91" s="22"/>
      <c r="AK91" s="322">
        <f>IF(J91+S91+AB91&gt;=25000,0,IF((J72+S72+AB72+AK72)&lt;25000,AK72,(25000-J91-S91-AB91)))</f>
        <v>0</v>
      </c>
      <c r="AL91" s="340"/>
      <c r="AM91" s="341"/>
      <c r="AN91" s="252"/>
      <c r="AO91" s="22"/>
      <c r="AP91" s="22"/>
      <c r="AQ91" s="22"/>
      <c r="AR91" s="22"/>
      <c r="AS91" s="22"/>
      <c r="AT91" s="322">
        <f>IF(J91+S91+AB91+AK91&gt;=25000,0,IF((J72+S72+AB72+AK72+AT72)&lt;25000,AT72,(25000-J91-S91-AB91-AK91)))</f>
        <v>0</v>
      </c>
      <c r="AU91" s="340"/>
      <c r="AV91" s="341"/>
      <c r="AW91" s="252"/>
      <c r="AX91" s="22"/>
      <c r="AY91" s="22"/>
      <c r="AZ91" s="22"/>
      <c r="BA91" s="22"/>
      <c r="BB91" s="22"/>
      <c r="BC91" s="322">
        <f>IF(S91+AB91+AK91+AT91&gt;=25000,0,IF((S72+AB72+AK72+AT72+BC72)&lt;25000,BC72,(25000-S91-AB91-AK91-AT91)))</f>
        <v>0</v>
      </c>
      <c r="BD91" s="340"/>
      <c r="BE91" s="341"/>
      <c r="BF91" s="252"/>
      <c r="BG91" s="22"/>
      <c r="BH91" s="22"/>
      <c r="BI91" s="22"/>
      <c r="BJ91" s="22"/>
      <c r="BK91" s="22"/>
      <c r="BL91" s="322">
        <f>IF(AB91+AK91+AT91+BC91&gt;=25000,0,IF((AB72+AK72+AT72+BC72+BL72)&lt;25000,BL72,(25000-AB91-AK91-AT91-BC91)))</f>
        <v>0</v>
      </c>
      <c r="BM91" s="340"/>
      <c r="BN91" s="341"/>
      <c r="BO91" s="284"/>
      <c r="BP91" s="322">
        <f t="shared" si="61"/>
        <v>0</v>
      </c>
      <c r="BQ91" s="341"/>
      <c r="BR91" s="83"/>
      <c r="BS91" s="2"/>
      <c r="BT91" s="2"/>
      <c r="BU91" s="2"/>
      <c r="BV91" s="2"/>
      <c r="BW91" s="2"/>
      <c r="BX91" s="2"/>
      <c r="BY91" s="2"/>
      <c r="BZ91" s="2"/>
      <c r="CA91" s="2"/>
    </row>
    <row r="92" spans="1:79" ht="15" customHeight="1" x14ac:dyDescent="0.25">
      <c r="A92" s="203" t="s">
        <v>62</v>
      </c>
      <c r="B92" s="327"/>
      <c r="C92" s="204"/>
      <c r="D92" s="226"/>
      <c r="E92" s="37"/>
      <c r="F92" s="37"/>
      <c r="G92" s="37"/>
      <c r="H92" s="37"/>
      <c r="I92" s="37"/>
      <c r="J92" s="322">
        <f>IF(J73&gt;25000,(25000),(J73))</f>
        <v>0</v>
      </c>
      <c r="K92" s="340"/>
      <c r="L92" s="341"/>
      <c r="M92" s="250"/>
      <c r="N92" s="22"/>
      <c r="O92" s="22"/>
      <c r="P92" s="22"/>
      <c r="Q92" s="22"/>
      <c r="R92" s="22"/>
      <c r="S92" s="322">
        <f>IF(J92&gt;25000,0,IF((J73+S73)&lt;25000,S73,(25000-J92)))</f>
        <v>0</v>
      </c>
      <c r="T92" s="340"/>
      <c r="U92" s="341"/>
      <c r="V92" s="252"/>
      <c r="W92" s="22"/>
      <c r="X92" s="22"/>
      <c r="Y92" s="22"/>
      <c r="Z92" s="22"/>
      <c r="AA92" s="22"/>
      <c r="AB92" s="364">
        <f>IF(J92+S92&gt;=25000,0,IF((J73+S73+AB73)&lt;25000,AB73,(25000-J73-S73)))</f>
        <v>0</v>
      </c>
      <c r="AC92" s="340"/>
      <c r="AD92" s="365"/>
      <c r="AE92" s="252"/>
      <c r="AF92" s="22"/>
      <c r="AG92" s="22"/>
      <c r="AH92" s="22"/>
      <c r="AI92" s="22"/>
      <c r="AJ92" s="22"/>
      <c r="AK92" s="322">
        <f>IF(J92+S92+AB92&gt;=25000,0,IF((J73+S73+AB73+AK73)&lt;25000,AK73,(25000-J92-S92-AB92)))</f>
        <v>0</v>
      </c>
      <c r="AL92" s="340"/>
      <c r="AM92" s="341"/>
      <c r="AN92" s="252"/>
      <c r="AO92" s="22"/>
      <c r="AP92" s="22"/>
      <c r="AQ92" s="22"/>
      <c r="AR92" s="22"/>
      <c r="AS92" s="22"/>
      <c r="AT92" s="322">
        <f>IF(J92+S92+AB92+AK92&gt;=25000,0,IF((J73+S73+AB73+AK73+AT73)&lt;25000,AT73,(25000-J92-S92-AB92-AK92)))</f>
        <v>0</v>
      </c>
      <c r="AU92" s="340"/>
      <c r="AV92" s="341"/>
      <c r="AW92" s="252"/>
      <c r="AX92" s="22"/>
      <c r="AY92" s="22"/>
      <c r="AZ92" s="22"/>
      <c r="BA92" s="22"/>
      <c r="BB92" s="22"/>
      <c r="BC92" s="322">
        <f>IF(S92+AB92+AK92+AT92&gt;=25000,0,IF((S73+AB73+AK73+AT73+BC73)&lt;25000,BC73,(25000-S92-AB92-AK92-AT92)))</f>
        <v>0</v>
      </c>
      <c r="BD92" s="340"/>
      <c r="BE92" s="341"/>
      <c r="BF92" s="252"/>
      <c r="BG92" s="22"/>
      <c r="BH92" s="22"/>
      <c r="BI92" s="22"/>
      <c r="BJ92" s="22"/>
      <c r="BK92" s="22"/>
      <c r="BL92" s="322">
        <f>IF(AB92+AK92+AT92+BC92&gt;=25000,0,IF((AB73+AK73+AT73+BC73+BL73)&lt;25000,BL73,(25000-AB92-AK92-AT92-BC92)))</f>
        <v>0</v>
      </c>
      <c r="BM92" s="340"/>
      <c r="BN92" s="341"/>
      <c r="BO92" s="284"/>
      <c r="BP92" s="322">
        <f t="shared" si="61"/>
        <v>0</v>
      </c>
      <c r="BQ92" s="341"/>
      <c r="BR92" s="83"/>
      <c r="BS92" s="2"/>
      <c r="BT92" s="2"/>
      <c r="BU92" s="2"/>
      <c r="BV92" s="2"/>
      <c r="BW92" s="2"/>
      <c r="BX92" s="2"/>
      <c r="BY92" s="2"/>
      <c r="BZ92" s="2"/>
      <c r="CA92" s="2"/>
    </row>
    <row r="93" spans="1:79" ht="15" customHeight="1" x14ac:dyDescent="0.25">
      <c r="A93" s="203" t="s">
        <v>63</v>
      </c>
      <c r="B93" s="327"/>
      <c r="C93" s="204"/>
      <c r="D93" s="226"/>
      <c r="E93" s="37"/>
      <c r="F93" s="37"/>
      <c r="G93" s="37"/>
      <c r="H93" s="37"/>
      <c r="I93" s="37"/>
      <c r="J93" s="322">
        <f>IF(J74&gt;25000,(25000),(J74))</f>
        <v>0</v>
      </c>
      <c r="K93" s="340"/>
      <c r="L93" s="341"/>
      <c r="M93" s="250"/>
      <c r="N93" s="22"/>
      <c r="O93" s="22"/>
      <c r="P93" s="22"/>
      <c r="Q93" s="22"/>
      <c r="R93" s="22"/>
      <c r="S93" s="322">
        <f>IF(J93&gt;25000,0,IF((J74+S74)&lt;25000,S74,(25000-J93)))</f>
        <v>0</v>
      </c>
      <c r="T93" s="340"/>
      <c r="U93" s="341"/>
      <c r="V93" s="252"/>
      <c r="W93" s="22"/>
      <c r="X93" s="22"/>
      <c r="Y93" s="22"/>
      <c r="Z93" s="22"/>
      <c r="AA93" s="22"/>
      <c r="AB93" s="364">
        <f>IF(J93+S93&gt;=25000,0,IF((J74+S74+AB74)&lt;25000,AB74,(25000-J74-S74)))</f>
        <v>0</v>
      </c>
      <c r="AC93" s="340"/>
      <c r="AD93" s="365"/>
      <c r="AE93" s="252"/>
      <c r="AF93" s="22"/>
      <c r="AG93" s="22"/>
      <c r="AH93" s="22"/>
      <c r="AI93" s="22"/>
      <c r="AJ93" s="22"/>
      <c r="AK93" s="322">
        <f>IF(J93+S93+AB93&gt;=25000,0,IF((J74+S74+AB74+AK74)&lt;25000,AK74,(25000-J93-S93-AB93)))</f>
        <v>0</v>
      </c>
      <c r="AL93" s="340"/>
      <c r="AM93" s="341"/>
      <c r="AN93" s="252"/>
      <c r="AO93" s="22"/>
      <c r="AP93" s="22"/>
      <c r="AQ93" s="22"/>
      <c r="AR93" s="22"/>
      <c r="AS93" s="22"/>
      <c r="AT93" s="322">
        <f>IF(J93+S93+AB93+AK93&gt;=25000,0,IF((J74+S74+AB74+AK74+AT74)&lt;25000,AT74,(25000-J93-S93-AB93-AK93)))</f>
        <v>0</v>
      </c>
      <c r="AU93" s="340"/>
      <c r="AV93" s="341"/>
      <c r="AW93" s="252"/>
      <c r="AX93" s="22"/>
      <c r="AY93" s="22"/>
      <c r="AZ93" s="22"/>
      <c r="BA93" s="22"/>
      <c r="BB93" s="22"/>
      <c r="BC93" s="322">
        <f>IF(S93+AB93+AK93+AT93&gt;=25000,0,IF((S74+AB74+AK74+AT74+BC74)&lt;25000,BC74,(25000-S93-AB93-AK93-AT93)))</f>
        <v>0</v>
      </c>
      <c r="BD93" s="340"/>
      <c r="BE93" s="341"/>
      <c r="BF93" s="252"/>
      <c r="BG93" s="22"/>
      <c r="BH93" s="22"/>
      <c r="BI93" s="22"/>
      <c r="BJ93" s="22"/>
      <c r="BK93" s="22"/>
      <c r="BL93" s="322">
        <f>IF(AB93+AK93+AT93+BC93&gt;=25000,0,IF((AB74+AK74+AT74+BC74+BL74)&lt;25000,BL74,(25000-AB93-AK93-AT93-BC93)))</f>
        <v>0</v>
      </c>
      <c r="BM93" s="340"/>
      <c r="BN93" s="341"/>
      <c r="BO93" s="284"/>
      <c r="BP93" s="322">
        <f t="shared" si="61"/>
        <v>0</v>
      </c>
      <c r="BQ93" s="341"/>
      <c r="BR93" s="83"/>
      <c r="BS93" s="2"/>
      <c r="BT93" s="2"/>
      <c r="BU93" s="2"/>
      <c r="BV93" s="2"/>
      <c r="BW93" s="2"/>
      <c r="BX93" s="2"/>
      <c r="BY93" s="2"/>
      <c r="BZ93" s="2"/>
      <c r="CA93" s="2"/>
    </row>
    <row r="94" spans="1:79" ht="15" customHeight="1" thickBot="1" x14ac:dyDescent="0.3">
      <c r="A94" s="203" t="s">
        <v>64</v>
      </c>
      <c r="B94" s="327"/>
      <c r="C94" s="204"/>
      <c r="D94" s="226"/>
      <c r="E94" s="37"/>
      <c r="F94" s="37"/>
      <c r="G94" s="37"/>
      <c r="H94" s="37"/>
      <c r="I94" s="37"/>
      <c r="J94" s="342">
        <f>SUM(J89:L93)</f>
        <v>0</v>
      </c>
      <c r="K94" s="343"/>
      <c r="L94" s="344"/>
      <c r="M94" s="250"/>
      <c r="N94" s="22"/>
      <c r="O94" s="22"/>
      <c r="P94" s="22"/>
      <c r="Q94" s="22"/>
      <c r="R94" s="22"/>
      <c r="S94" s="342">
        <f>SUM(S89:U93)</f>
        <v>0</v>
      </c>
      <c r="T94" s="343"/>
      <c r="U94" s="344"/>
      <c r="V94" s="252"/>
      <c r="W94" s="22"/>
      <c r="X94" s="22"/>
      <c r="Y94" s="22"/>
      <c r="Z94" s="22"/>
      <c r="AA94" s="22"/>
      <c r="AB94" s="369">
        <f>SUM(AB89:AD93)</f>
        <v>0</v>
      </c>
      <c r="AC94" s="343"/>
      <c r="AD94" s="370"/>
      <c r="AE94" s="252"/>
      <c r="AF94" s="22"/>
      <c r="AG94" s="22"/>
      <c r="AH94" s="22"/>
      <c r="AI94" s="22"/>
      <c r="AJ94" s="22"/>
      <c r="AK94" s="342">
        <f>SUM(AK89:AM93)</f>
        <v>0</v>
      </c>
      <c r="AL94" s="343"/>
      <c r="AM94" s="344"/>
      <c r="AN94" s="252"/>
      <c r="AO94" s="22"/>
      <c r="AP94" s="22"/>
      <c r="AQ94" s="22"/>
      <c r="AR94" s="22"/>
      <c r="AS94" s="22"/>
      <c r="AT94" s="342">
        <f>SUM(AT89:AV93)</f>
        <v>0</v>
      </c>
      <c r="AU94" s="343"/>
      <c r="AV94" s="344"/>
      <c r="AW94" s="252"/>
      <c r="AX94" s="22"/>
      <c r="AY94" s="22"/>
      <c r="AZ94" s="22"/>
      <c r="BA94" s="22"/>
      <c r="BB94" s="22"/>
      <c r="BC94" s="342">
        <f>SUM(BC89:BE93)</f>
        <v>0</v>
      </c>
      <c r="BD94" s="343"/>
      <c r="BE94" s="344"/>
      <c r="BF94" s="252"/>
      <c r="BG94" s="22"/>
      <c r="BH94" s="22"/>
      <c r="BI94" s="22"/>
      <c r="BJ94" s="22"/>
      <c r="BK94" s="22"/>
      <c r="BL94" s="342">
        <f>SUM(BL89:BN93)</f>
        <v>0</v>
      </c>
      <c r="BM94" s="343"/>
      <c r="BN94" s="344"/>
      <c r="BO94" s="284"/>
      <c r="BP94" s="340">
        <f t="shared" si="61"/>
        <v>0</v>
      </c>
      <c r="BQ94" s="341"/>
      <c r="BR94" s="83"/>
      <c r="BS94" s="2"/>
      <c r="BT94" s="2"/>
      <c r="BU94" s="2"/>
      <c r="BV94" s="2"/>
      <c r="BW94" s="2"/>
      <c r="BX94" s="2"/>
      <c r="BY94" s="2"/>
      <c r="BZ94" s="2"/>
      <c r="CA94" s="2"/>
    </row>
    <row r="95" spans="1:79" ht="15.75" thickBot="1" x14ac:dyDescent="0.3">
      <c r="A95" s="280" t="s">
        <v>65</v>
      </c>
      <c r="B95" s="281"/>
      <c r="C95" s="282"/>
      <c r="D95" s="226"/>
      <c r="E95" s="414" cm="1">
        <f t="array" ref="E95">IF(AND(F$10&lt;'1.Salaries Rates Dates'!$B$41,K$10&lt;'1.Salaries Rates Dates'!$B$41),'1.Salaries Rates Dates'!$A$40,
IF(AND(F$10&lt;'1.Salaries Rates Dates'!$B$41,K$10&gt;='1.Salaries Rates Dates'!$B$41),
     ('1.Salaries Rates Dates'!$A$40*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+
     '1.Salaries Rates Dates'!$A$41*(IF(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=1,0,(DATEDIF(_xlfn.IFS(F$10&lt;=DATE(YEAR(F$10),7,1),("7/1/"&amp;YEAR(F$10)),(F$10&gt;DATE(YEAR(F$10),7,1)),("7/1/"&amp;YEAR(F$10)+1))-DAY(_xlfn.IFS(F$10&lt;=DATE(YEAR(F$10),7,1),("7/1/"&amp;YEAR(F$10)),(F$10&gt;DATE(YEAR(F$10),7,1)),("7/1/"&amp;YEAR(F$10)+1)))+1,K$10,"m")-1+(1+EOMONTH(_xlfn.IFS(F$10&lt;=DATE(YEAR(F$10),7,1),("7/1/"&amp;YEAR(F$10)),(F$10&gt;DATE(YEAR(F$10),7,1)),("7/1/"&amp;YEAR(F$10)+1)),0)-_xlfn.IFS(F$10&lt;=DATE(YEAR(F$10),7,1),("7/1/"&amp;YEAR(F$10)),(F$10&gt;DATE(YEAR(F$10),7,1)),("7/1/"&amp;YEAR(F$10)+1)))/DAY(DATE(YEAR(_xlfn.IFS(F$10&lt;=DATE(YEAR(F$10),7,1),("7/1/"&amp;YEAR(F$10)),(F$10&gt;DATE(YEAR(F$10),7,1)),("7/1/"&amp;YEAR(F$10)+1))),MONTH(_xlfn.IFS(F$10&lt;=DATE(YEAR(F$10),7,1),("7/1/"&amp;YEAR(F$10)),(F$10&gt;DATE(YEAR(F$10),7,1)),("7/1/"&amp;YEAR(F$10)+1)))+1,))+(K$10-EOMONTH(K$10,-1))/DAY(DATE(YEAR(K$10),MONTH(K$10)+1,)))/(DATEDIF(F$10-DAY(F$10)+1,K$10,"m")-1+(1+EOMONTH(F$10,0)-F$10)/DAY(DATE(YEAR(F$10),MONTH(F$10)+1,))+(K$10-EOMONTH(K$10,-1))/DAY(DATE(YEAR(K$10),MONTH(K$10)+1,)))))),
IF(F$10&gt;='1.Salaries Rates Dates'!$B$41,'1.Salaries Rates Dates'!$A$41)))</f>
        <v>0.52</v>
      </c>
      <c r="F95" s="415"/>
      <c r="G95" s="415"/>
      <c r="H95" s="415"/>
      <c r="I95" s="416"/>
      <c r="J95" s="305"/>
      <c r="K95" s="306"/>
      <c r="L95" s="307"/>
      <c r="M95" s="250"/>
      <c r="N95" s="414" cm="1">
        <f t="array" ref="N95">IF(AND(O$10&lt;'1.Salaries Rates Dates'!$B$41,T$10&lt;'1.Salaries Rates Dates'!$B$41),'1.Salaries Rates Dates'!$A$40,
IF(AND(O$10&lt;'1.Salaries Rates Dates'!$B$41,T$10&gt;='1.Salaries Rates Dates'!$B$41),
     ('1.Salaries Rates Dates'!$A$40*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+
     '1.Salaries Rates Dates'!$A$41*(IF(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=1,0,(DATEDIF(_xlfn.IFS(O$10&lt;=DATE(YEAR(O$10),7,1),("7/1/"&amp;YEAR(O$10)),(O$10&gt;DATE(YEAR(O$10),7,1)),("7/1/"&amp;YEAR(O$10)+1))-DAY(_xlfn.IFS(O$10&lt;=DATE(YEAR(O$10),7,1),("7/1/"&amp;YEAR(O$10)),(O$10&gt;DATE(YEAR(O$10),7,1)),("7/1/"&amp;YEAR(O$10)+1)))+1,T$10,"m")-1+(1+EOMONTH(_xlfn.IFS(O$10&lt;=DATE(YEAR(O$10),7,1),("7/1/"&amp;YEAR(O$10)),(O$10&gt;DATE(YEAR(O$10),7,1)),("7/1/"&amp;YEAR(O$10)+1)),0)-_xlfn.IFS(O$10&lt;=DATE(YEAR(O$10),7,1),("7/1/"&amp;YEAR(O$10)),(O$10&gt;DATE(YEAR(O$10),7,1)),("7/1/"&amp;YEAR(O$10)+1)))/DAY(DATE(YEAR(_xlfn.IFS(O$10&lt;=DATE(YEAR(O$10),7,1),("7/1/"&amp;YEAR(O$10)),(O$10&gt;DATE(YEAR(O$10),7,1)),("7/1/"&amp;YEAR(O$10)+1))),MONTH(_xlfn.IFS(O$10&lt;=DATE(YEAR(O$10),7,1),("7/1/"&amp;YEAR(O$10)),(O$10&gt;DATE(YEAR(O$10),7,1)),("7/1/"&amp;YEAR(O$10)+1)))+1,))+(T$10-EOMONTH(T$10,-1))/DAY(DATE(YEAR(T$10),MONTH(T$10)+1,)))/(DATEDIF(O$10-DAY(O$10)+1,T$10,"m")-1+(1+EOMONTH(O$10,0)-O$10)/DAY(DATE(YEAR(O$10),MONTH(O$10)+1,))+(T$10-EOMONTH(T$10,-1))/DAY(DATE(YEAR(T$10),MONTH(T$10)+1,)))))),
IF(O$10&gt;='1.Salaries Rates Dates'!$B$41,'1.Salaries Rates Dates'!$A$41)))</f>
        <v>0.52500000000000002</v>
      </c>
      <c r="O95" s="415"/>
      <c r="P95" s="415"/>
      <c r="Q95" s="415"/>
      <c r="R95" s="416"/>
      <c r="S95" s="305"/>
      <c r="T95" s="306"/>
      <c r="U95" s="307"/>
      <c r="V95" s="252"/>
      <c r="W95" s="414" cm="1">
        <f t="array" ref="W95">IF(AND(X$10&lt;'1.Salaries Rates Dates'!$B$41,AC$10&lt;'1.Salaries Rates Dates'!$B$41),'1.Salaries Rates Dates'!$A$40,
IF(AND(X$10&lt;'1.Salaries Rates Dates'!$B$41,AC$10&gt;='1.Salaries Rates Dates'!$B$41),
     ('1.Salaries Rates Dates'!$A$40*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+
     '1.Salaries Rates Dates'!$A$41*(IF(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=1,0,(DATEDIF(_xlfn.IFS(X$10&lt;=DATE(YEAR(X$10),7,1),("7/1/"&amp;YEAR(X$10)),(X$10&gt;DATE(YEAR(X$10),7,1)),("7/1/"&amp;YEAR(X$10)+1))-DAY(_xlfn.IFS(X$10&lt;=DATE(YEAR(X$10),7,1),("7/1/"&amp;YEAR(X$10)),(X$10&gt;DATE(YEAR(X$10),7,1)),("7/1/"&amp;YEAR(X$10)+1)))+1,AC$10,"m")-1+(1+EOMONTH(_xlfn.IFS(X$10&lt;=DATE(YEAR(X$10),7,1),("7/1/"&amp;YEAR(X$10)),(X$10&gt;DATE(YEAR(X$10),7,1)),("7/1/"&amp;YEAR(X$10)+1)),0)-_xlfn.IFS(X$10&lt;=DATE(YEAR(X$10),7,1),("7/1/"&amp;YEAR(X$10)),(X$10&gt;DATE(YEAR(X$10),7,1)),("7/1/"&amp;YEAR(X$10)+1)))/DAY(DATE(YEAR(_xlfn.IFS(X$10&lt;=DATE(YEAR(X$10),7,1),("7/1/"&amp;YEAR(X$10)),(X$10&gt;DATE(YEAR(X$10),7,1)),("7/1/"&amp;YEAR(X$10)+1))),MONTH(_xlfn.IFS(X$10&lt;=DATE(YEAR(X$10),7,1),("7/1/"&amp;YEAR(X$10)),(X$10&gt;DATE(YEAR(X$10),7,1)),("7/1/"&amp;YEAR(X$10)+1)))+1,))+(AC$10-EOMONTH(AC$10,-1))/DAY(DATE(YEAR(AC$10),MONTH(AC$10)+1,)))/(DATEDIF(X$10-DAY(X$10)+1,AC$10,"m")-1+(1+EOMONTH(X$10,0)-X$10)/DAY(DATE(YEAR(X$10),MONTH(X$10)+1,))+(AC$10-EOMONTH(AC$10,-1))/DAY(DATE(YEAR(AC$10),MONTH(AC$10)+1,)))))),
IF(X$10&gt;='1.Salaries Rates Dates'!$B$41,'1.Salaries Rates Dates'!$A$41)))</f>
        <v>0.52500000000000002</v>
      </c>
      <c r="X95" s="415"/>
      <c r="Y95" s="415"/>
      <c r="Z95" s="415"/>
      <c r="AA95" s="416"/>
      <c r="AB95" s="305"/>
      <c r="AC95" s="306"/>
      <c r="AD95" s="307"/>
      <c r="AE95" s="252"/>
      <c r="AF95" s="414" cm="1">
        <f t="array" ref="AF95">IF(AND(AG$10&lt;'1.Salaries Rates Dates'!$B$41,AL$10&lt;'1.Salaries Rates Dates'!$B$41),'1.Salaries Rates Dates'!$A$40,
IF(AND(AG$10&lt;'1.Salaries Rates Dates'!$B$41,AL$10&gt;='1.Salaries Rates Dates'!$B$41),
     ('1.Salaries Rates Dates'!$A$40*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+
     '1.Salaries Rates Dates'!$A$41*(IF(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=1,0,(DATEDIF(_xlfn.IFS(AG$10&lt;=DATE(YEAR(AG$10),7,1),("7/1/"&amp;YEAR(AG$10)),(AG$10&gt;DATE(YEAR(AG$10),7,1)),("7/1/"&amp;YEAR(AG$10)+1))-DAY(_xlfn.IFS(AG$10&lt;=DATE(YEAR(AG$10),7,1),("7/1/"&amp;YEAR(AG$10)),(AG$10&gt;DATE(YEAR(AG$10),7,1)),("7/1/"&amp;YEAR(AG$10)+1)))+1,AL$10,"m")-1+(1+EOMONTH(_xlfn.IFS(AG$10&lt;=DATE(YEAR(AG$10),7,1),("7/1/"&amp;YEAR(AG$10)),(AG$10&gt;DATE(YEAR(AG$10),7,1)),("7/1/"&amp;YEAR(AG$10)+1)),0)-_xlfn.IFS(AG$10&lt;=DATE(YEAR(AG$10),7,1),("7/1/"&amp;YEAR(AG$10)),(AG$10&gt;DATE(YEAR(AG$10),7,1)),("7/1/"&amp;YEAR(AG$10)+1)))/DAY(DATE(YEAR(_xlfn.IFS(AG$10&lt;=DATE(YEAR(AG$10),7,1),("7/1/"&amp;YEAR(AG$10)),(AG$10&gt;DATE(YEAR(AG$10),7,1)),("7/1/"&amp;YEAR(AG$10)+1))),MONTH(_xlfn.IFS(AG$10&lt;=DATE(YEAR(AG$10),7,1),("7/1/"&amp;YEAR(AG$10)),(AG$10&gt;DATE(YEAR(AG$10),7,1)),("7/1/"&amp;YEAR(AG$10)+1)))+1,))+(AL$10-EOMONTH(AL$10,-1))/DAY(DATE(YEAR(AL$10),MONTH(AL$10)+1,)))/(DATEDIF(AG$10-DAY(AG$10)+1,AL$10,"m")-1+(1+EOMONTH(AG$10,0)-AG$10)/DAY(DATE(YEAR(AG$10),MONTH(AG$10)+1,))+(AL$10-EOMONTH(AL$10,-1))/DAY(DATE(YEAR(AL$10),MONTH(AL$10)+1,)))))),
IF(AG$10&gt;='1.Salaries Rates Dates'!$B$41,'1.Salaries Rates Dates'!$A$41)))</f>
        <v>0.52500000000000002</v>
      </c>
      <c r="AG95" s="415"/>
      <c r="AH95" s="415"/>
      <c r="AI95" s="415"/>
      <c r="AJ95" s="416"/>
      <c r="AK95" s="305"/>
      <c r="AL95" s="306"/>
      <c r="AM95" s="307"/>
      <c r="AN95" s="252"/>
      <c r="AO95" s="414" cm="1">
        <f t="array" ref="AO95">IF(AND(AP$10&lt;'1.Salaries Rates Dates'!$B$41,AU$10&lt;'1.Salaries Rates Dates'!$B$41),'1.Salaries Rates Dates'!$A$40,
IF(AND(AP$10&lt;'1.Salaries Rates Dates'!$B$41,AU$10&gt;='1.Salaries Rates Dates'!$B$41),
     ('1.Salaries Rates Dates'!$A$40*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+
     '1.Salaries Rates Dates'!$A$41*(IF(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=1,0,(DATEDIF(_xlfn.IFS(AP$10&lt;=DATE(YEAR(AP$10),7,1),("7/1/"&amp;YEAR(AP$10)),(AP$10&gt;DATE(YEAR(AP$10),7,1)),("7/1/"&amp;YEAR(AP$10)+1))-DAY(_xlfn.IFS(AP$10&lt;=DATE(YEAR(AP$10),7,1),("7/1/"&amp;YEAR(AP$10)),(AP$10&gt;DATE(YEAR(AP$10),7,1)),("7/1/"&amp;YEAR(AP$10)+1)))+1,AU$10,"m")-1+(1+EOMONTH(_xlfn.IFS(AP$10&lt;=DATE(YEAR(AP$10),7,1),("7/1/"&amp;YEAR(AP$10)),(AP$10&gt;DATE(YEAR(AP$10),7,1)),("7/1/"&amp;YEAR(AP$10)+1)),0)-_xlfn.IFS(AP$10&lt;=DATE(YEAR(AP$10),7,1),("7/1/"&amp;YEAR(AP$10)),(AP$10&gt;DATE(YEAR(AP$10),7,1)),("7/1/"&amp;YEAR(AP$10)+1)))/DAY(DATE(YEAR(_xlfn.IFS(AP$10&lt;=DATE(YEAR(AP$10),7,1),("7/1/"&amp;YEAR(AP$10)),(AP$10&gt;DATE(YEAR(AP$10),7,1)),("7/1/"&amp;YEAR(AP$10)+1))),MONTH(_xlfn.IFS(AP$10&lt;=DATE(YEAR(AP$10),7,1),("7/1/"&amp;YEAR(AP$10)),(AP$10&gt;DATE(YEAR(AP$10),7,1)),("7/1/"&amp;YEAR(AP$10)+1)))+1,))+(AU$10-EOMONTH(AU$10,-1))/DAY(DATE(YEAR(AU$10),MONTH(AU$10)+1,)))/(DATEDIF(AP$10-DAY(AP$10)+1,AU$10,"m")-1+(1+EOMONTH(AP$10,0)-AP$10)/DAY(DATE(YEAR(AP$10),MONTH(AP$10)+1,))+(AU$10-EOMONTH(AU$10,-1))/DAY(DATE(YEAR(AU$10),MONTH(AU$10)+1,)))))),
IF(AP$10&gt;='1.Salaries Rates Dates'!$B$41,'1.Salaries Rates Dates'!$A$41)))</f>
        <v>0.52500000000000002</v>
      </c>
      <c r="AP95" s="415"/>
      <c r="AQ95" s="415"/>
      <c r="AR95" s="415"/>
      <c r="AS95" s="416"/>
      <c r="AT95" s="305"/>
      <c r="AU95" s="306"/>
      <c r="AV95" s="307"/>
      <c r="AW95" s="252"/>
      <c r="AX95" s="414" cm="1">
        <f t="array" ref="AX95">IF(AND(AY$10&lt;'1.Salaries Rates Dates'!$B$41,BD$10&lt;'1.Salaries Rates Dates'!$B$41),'1.Salaries Rates Dates'!$A$40,
IF(AND(AY$10&lt;'1.Salaries Rates Dates'!$B$41,BD$10&gt;='1.Salaries Rates Dates'!$B$41),
     ('1.Salaries Rates Dates'!$A$40*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+
     '1.Salaries Rates Dates'!$A$41*(IF(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=1,0,(DATEDIF(_xlfn.IFS(AY$10&lt;=DATE(YEAR(AY$10),7,1),("7/1/"&amp;YEAR(AY$10)),(AY$10&gt;DATE(YEAR(AY$10),7,1)),("7/1/"&amp;YEAR(AY$10)+1))-DAY(_xlfn.IFS(AY$10&lt;=DATE(YEAR(AY$10),7,1),("7/1/"&amp;YEAR(AY$10)),(AY$10&gt;DATE(YEAR(AY$10),7,1)),("7/1/"&amp;YEAR(AY$10)+1)))+1,BD$10,"m")-1+(1+EOMONTH(_xlfn.IFS(AY$10&lt;=DATE(YEAR(AY$10),7,1),("7/1/"&amp;YEAR(AY$10)),(AY$10&gt;DATE(YEAR(AY$10),7,1)),("7/1/"&amp;YEAR(AY$10)+1)),0)-_xlfn.IFS(AY$10&lt;=DATE(YEAR(AY$10),7,1),("7/1/"&amp;YEAR(AY$10)),(AY$10&gt;DATE(YEAR(AY$10),7,1)),("7/1/"&amp;YEAR(AY$10)+1)))/DAY(DATE(YEAR(_xlfn.IFS(AY$10&lt;=DATE(YEAR(AY$10),7,1),("7/1/"&amp;YEAR(AY$10)),(AY$10&gt;DATE(YEAR(AY$10),7,1)),("7/1/"&amp;YEAR(AY$10)+1))),MONTH(_xlfn.IFS(AY$10&lt;=DATE(YEAR(AY$10),7,1),("7/1/"&amp;YEAR(AY$10)),(AY$10&gt;DATE(YEAR(AY$10),7,1)),("7/1/"&amp;YEAR(AY$10)+1)))+1,))+(BD$10-EOMONTH(BD$10,-1))/DAY(DATE(YEAR(BD$10),MONTH(BD$10)+1,)))/(DATEDIF(AY$10-DAY(AY$10)+1,BD$10,"m")-1+(1+EOMONTH(AY$10,0)-AY$10)/DAY(DATE(YEAR(AY$10),MONTH(AY$10)+1,))+(BD$10-EOMONTH(BD$10,-1))/DAY(DATE(YEAR(BD$10),MONTH(BD$10)+1,)))))),
IF(AY$10&gt;='1.Salaries Rates Dates'!$B$41,'1.Salaries Rates Dates'!$A$41)))</f>
        <v>0.52500000000000002</v>
      </c>
      <c r="AY95" s="415"/>
      <c r="AZ95" s="415"/>
      <c r="BA95" s="415"/>
      <c r="BB95" s="416"/>
      <c r="BC95" s="305"/>
      <c r="BD95" s="306"/>
      <c r="BE95" s="307"/>
      <c r="BF95" s="252"/>
      <c r="BG95" s="414" cm="1">
        <f t="array" ref="BG95">IF(AND(BH$10&lt;'1.Salaries Rates Dates'!$B$41,BM$10&lt;'1.Salaries Rates Dates'!$B$41),'1.Salaries Rates Dates'!$A$40,
IF(AND(BH$10&lt;'1.Salaries Rates Dates'!$B$41,BM$10&gt;='1.Salaries Rates Dates'!$B$41),
     ('1.Salaries Rates Dates'!$A$40*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+
     '1.Salaries Rates Dates'!$A$41*(IF(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=1,0,(DATEDIF(_xlfn.IFS(BH$10&lt;=DATE(YEAR(BH$10),7,1),("7/1/"&amp;YEAR(BH$10)),(BH$10&gt;DATE(YEAR(BH$10),7,1)),("7/1/"&amp;YEAR(BH$10)+1))-DAY(_xlfn.IFS(BH$10&lt;=DATE(YEAR(BH$10),7,1),("7/1/"&amp;YEAR(BH$10)),(BH$10&gt;DATE(YEAR(BH$10),7,1)),("7/1/"&amp;YEAR(BH$10)+1)))+1,BM$10,"m")-1+(1+EOMONTH(_xlfn.IFS(BH$10&lt;=DATE(YEAR(BH$10),7,1),("7/1/"&amp;YEAR(BH$10)),(BH$10&gt;DATE(YEAR(BH$10),7,1)),("7/1/"&amp;YEAR(BH$10)+1)),0)-_xlfn.IFS(BH$10&lt;=DATE(YEAR(BH$10),7,1),("7/1/"&amp;YEAR(BH$10)),(BH$10&gt;DATE(YEAR(BH$10),7,1)),("7/1/"&amp;YEAR(BH$10)+1)))/DAY(DATE(YEAR(_xlfn.IFS(BH$10&lt;=DATE(YEAR(BH$10),7,1),("7/1/"&amp;YEAR(BH$10)),(BH$10&gt;DATE(YEAR(BH$10),7,1)),("7/1/"&amp;YEAR(BH$10)+1))),MONTH(_xlfn.IFS(BH$10&lt;=DATE(YEAR(BH$10),7,1),("7/1/"&amp;YEAR(BH$10)),(BH$10&gt;DATE(YEAR(BH$10),7,1)),("7/1/"&amp;YEAR(BH$10)+1)))+1,))+(BM$10-EOMONTH(BM$10,-1))/DAY(DATE(YEAR(BM$10),MONTH(BM$10)+1,)))/(DATEDIF(BH$10-DAY(BH$10)+1,BM$10,"m")-1+(1+EOMONTH(BH$10,0)-BH$10)/DAY(DATE(YEAR(BH$10),MONTH(BH$10)+1,))+(BM$10-EOMONTH(BM$10,-1))/DAY(DATE(YEAR(BM$10),MONTH(BM$10)+1,)))))),
IF(BH$10&gt;='1.Salaries Rates Dates'!$B$41,'1.Salaries Rates Dates'!$A$41)))</f>
        <v>0.52500000000000002</v>
      </c>
      <c r="BH95" s="415"/>
      <c r="BI95" s="415"/>
      <c r="BJ95" s="415"/>
      <c r="BK95" s="416"/>
      <c r="BL95" s="305"/>
      <c r="BM95" s="306"/>
      <c r="BN95" s="307"/>
      <c r="BO95" s="284"/>
      <c r="BP95" s="265"/>
      <c r="BQ95" s="353"/>
      <c r="BR95" s="1"/>
      <c r="BS95" s="92"/>
      <c r="BT95" s="93"/>
      <c r="BU95" s="93"/>
      <c r="BV95" s="93"/>
      <c r="BW95" s="93"/>
      <c r="BX95" s="93"/>
      <c r="BY95" s="93"/>
      <c r="BZ95" s="93"/>
      <c r="CA95" s="94"/>
    </row>
    <row r="96" spans="1:79" ht="15.75" customHeight="1" thickTop="1" thickBot="1" x14ac:dyDescent="0.3">
      <c r="A96" s="280" t="s">
        <v>66</v>
      </c>
      <c r="B96" s="281"/>
      <c r="C96" s="281"/>
      <c r="D96" s="226"/>
      <c r="E96" s="290" t="s">
        <v>67</v>
      </c>
      <c r="F96" s="291"/>
      <c r="G96" s="291"/>
      <c r="H96" s="291"/>
      <c r="I96" s="419"/>
      <c r="J96" s="274">
        <f>SUM(L44,J56,J63,J66:L69,J75,J77:L85,J94)</f>
        <v>0</v>
      </c>
      <c r="K96" s="308"/>
      <c r="L96" s="309"/>
      <c r="M96" s="250"/>
      <c r="N96" s="284"/>
      <c r="O96" s="264"/>
      <c r="P96" s="264"/>
      <c r="Q96" s="264"/>
      <c r="R96" s="417"/>
      <c r="S96" s="274">
        <f>SUM(U44,S56,S63,S66:U69,S75,S77:U85,S94)</f>
        <v>0</v>
      </c>
      <c r="T96" s="308"/>
      <c r="U96" s="309"/>
      <c r="V96" s="252"/>
      <c r="W96" s="284"/>
      <c r="X96" s="264"/>
      <c r="Y96" s="264"/>
      <c r="Z96" s="264"/>
      <c r="AA96" s="417"/>
      <c r="AB96" s="274">
        <f>SUM(AD44,AB56,AB63,AB66:AD69,AB75,AB77:AD85,AB94)</f>
        <v>0</v>
      </c>
      <c r="AC96" s="308"/>
      <c r="AD96" s="309"/>
      <c r="AE96" s="252"/>
      <c r="AF96" s="284"/>
      <c r="AG96" s="264"/>
      <c r="AH96" s="264"/>
      <c r="AI96" s="264"/>
      <c r="AJ96" s="417"/>
      <c r="AK96" s="274">
        <f>SUM(AM44,AK56,AK63,AK66:AM69,AK75,AK77:AM85,AK94)</f>
        <v>0</v>
      </c>
      <c r="AL96" s="308"/>
      <c r="AM96" s="309"/>
      <c r="AN96" s="252"/>
      <c r="AO96" s="284"/>
      <c r="AP96" s="264"/>
      <c r="AQ96" s="264"/>
      <c r="AR96" s="264"/>
      <c r="AS96" s="417"/>
      <c r="AT96" s="274">
        <f>SUM(AV44,AT56,AT63,AT66:AV69,AT75,AT77:AV85,AT94)</f>
        <v>0</v>
      </c>
      <c r="AU96" s="308"/>
      <c r="AV96" s="309"/>
      <c r="AW96" s="252"/>
      <c r="AX96" s="284"/>
      <c r="AY96" s="264"/>
      <c r="AZ96" s="264"/>
      <c r="BA96" s="264"/>
      <c r="BB96" s="417"/>
      <c r="BC96" s="274">
        <f>SUM(BE44,BC56,BC63,BC66:BE69,BC75,BC77:BE85,BC94)</f>
        <v>0</v>
      </c>
      <c r="BD96" s="308"/>
      <c r="BE96" s="309"/>
      <c r="BF96" s="252"/>
      <c r="BG96" s="284"/>
      <c r="BH96" s="264"/>
      <c r="BI96" s="264"/>
      <c r="BJ96" s="264"/>
      <c r="BK96" s="417"/>
      <c r="BL96" s="274">
        <f>SUM(BN44,BL56,BL63,BL66:BN69,BL75,BL77:BN85,BL94)</f>
        <v>0</v>
      </c>
      <c r="BM96" s="308"/>
      <c r="BN96" s="309"/>
      <c r="BO96" s="351"/>
      <c r="BP96" s="348">
        <f>J96+S96+AB96+AK96+AT96+BC96+BL96</f>
        <v>0</v>
      </c>
      <c r="BQ96" s="349"/>
      <c r="BR96" s="1"/>
      <c r="BS96" s="92"/>
      <c r="BT96" s="93"/>
      <c r="BU96" s="93"/>
      <c r="BV96" s="93"/>
      <c r="BW96" s="93"/>
      <c r="BX96" s="93"/>
      <c r="BY96" s="93"/>
      <c r="BZ96" s="93"/>
      <c r="CA96" s="94"/>
    </row>
    <row r="97" spans="1:79" ht="16.5" thickTop="1" thickBot="1" x14ac:dyDescent="0.3">
      <c r="A97" s="280" t="s">
        <v>68</v>
      </c>
      <c r="B97" s="281"/>
      <c r="C97" s="281"/>
      <c r="D97" s="226"/>
      <c r="E97" s="290"/>
      <c r="F97" s="291"/>
      <c r="G97" s="291"/>
      <c r="H97" s="291"/>
      <c r="I97" s="419"/>
      <c r="J97" s="274">
        <f>J96*E95</f>
        <v>0</v>
      </c>
      <c r="K97" s="308"/>
      <c r="L97" s="309"/>
      <c r="M97" s="250"/>
      <c r="N97" s="284"/>
      <c r="O97" s="264"/>
      <c r="P97" s="264"/>
      <c r="Q97" s="264"/>
      <c r="R97" s="417"/>
      <c r="S97" s="274">
        <f>S96*N95</f>
        <v>0</v>
      </c>
      <c r="T97" s="308"/>
      <c r="U97" s="309"/>
      <c r="V97" s="252"/>
      <c r="W97" s="284"/>
      <c r="X97" s="264"/>
      <c r="Y97" s="264"/>
      <c r="Z97" s="264"/>
      <c r="AA97" s="417"/>
      <c r="AB97" s="274">
        <f>AB96*W95</f>
        <v>0</v>
      </c>
      <c r="AC97" s="308"/>
      <c r="AD97" s="318"/>
      <c r="AE97" s="252"/>
      <c r="AF97" s="284"/>
      <c r="AG97" s="264"/>
      <c r="AH97" s="264"/>
      <c r="AI97" s="264"/>
      <c r="AJ97" s="417"/>
      <c r="AK97" s="274">
        <f>AK96*AF95</f>
        <v>0</v>
      </c>
      <c r="AL97" s="308"/>
      <c r="AM97" s="318"/>
      <c r="AN97" s="252"/>
      <c r="AO97" s="284"/>
      <c r="AP97" s="264"/>
      <c r="AQ97" s="264"/>
      <c r="AR97" s="264"/>
      <c r="AS97" s="417"/>
      <c r="AT97" s="274">
        <f>AT96*AO95</f>
        <v>0</v>
      </c>
      <c r="AU97" s="308"/>
      <c r="AV97" s="318"/>
      <c r="AW97" s="252"/>
      <c r="AX97" s="284"/>
      <c r="AY97" s="264"/>
      <c r="AZ97" s="264"/>
      <c r="BA97" s="264"/>
      <c r="BB97" s="417"/>
      <c r="BC97" s="274">
        <f>BC96*AX95</f>
        <v>0</v>
      </c>
      <c r="BD97" s="308"/>
      <c r="BE97" s="318"/>
      <c r="BF97" s="252"/>
      <c r="BG97" s="284"/>
      <c r="BH97" s="264"/>
      <c r="BI97" s="264"/>
      <c r="BJ97" s="264"/>
      <c r="BK97" s="417"/>
      <c r="BL97" s="274">
        <f>BL96*BG95</f>
        <v>0</v>
      </c>
      <c r="BM97" s="308"/>
      <c r="BN97" s="318"/>
      <c r="BO97" s="351"/>
      <c r="BP97" s="348">
        <f>J97+S97+AB97+AK97+AT97+BC97+BL97</f>
        <v>0</v>
      </c>
      <c r="BQ97" s="349"/>
      <c r="BR97" s="1"/>
      <c r="BS97" s="113">
        <v>7001</v>
      </c>
      <c r="BT97" s="188">
        <f>J97</f>
        <v>0</v>
      </c>
      <c r="BU97" s="188">
        <f>S97</f>
        <v>0</v>
      </c>
      <c r="BV97" s="188">
        <f>AB97</f>
        <v>0</v>
      </c>
      <c r="BW97" s="188">
        <f>AK97</f>
        <v>0</v>
      </c>
      <c r="BX97" s="188">
        <f>AT97</f>
        <v>0</v>
      </c>
      <c r="BY97" s="188">
        <f>BC97</f>
        <v>0</v>
      </c>
      <c r="BZ97" s="188">
        <f>BL97</f>
        <v>0</v>
      </c>
      <c r="CA97" s="188">
        <f>SUM(BT97:BZ97)</f>
        <v>0</v>
      </c>
    </row>
    <row r="98" spans="1:79" ht="16.5" thickTop="1" thickBot="1" x14ac:dyDescent="0.3">
      <c r="A98" s="371" t="s">
        <v>69</v>
      </c>
      <c r="B98" s="372"/>
      <c r="C98" s="372"/>
      <c r="D98" s="227"/>
      <c r="E98" s="290"/>
      <c r="F98" s="291"/>
      <c r="G98" s="291"/>
      <c r="H98" s="291"/>
      <c r="I98" s="419"/>
      <c r="J98" s="314">
        <f>J88+J97</f>
        <v>0</v>
      </c>
      <c r="K98" s="315"/>
      <c r="L98" s="316"/>
      <c r="M98" s="251"/>
      <c r="N98" s="284"/>
      <c r="O98" s="264"/>
      <c r="P98" s="264"/>
      <c r="Q98" s="264"/>
      <c r="R98" s="417"/>
      <c r="S98" s="314">
        <f>S88+S97</f>
        <v>0</v>
      </c>
      <c r="T98" s="315"/>
      <c r="U98" s="316"/>
      <c r="V98" s="253"/>
      <c r="W98" s="284"/>
      <c r="X98" s="264"/>
      <c r="Y98" s="264"/>
      <c r="Z98" s="264"/>
      <c r="AA98" s="417"/>
      <c r="AB98" s="314">
        <f>AB88+AB97</f>
        <v>0</v>
      </c>
      <c r="AC98" s="315"/>
      <c r="AD98" s="319"/>
      <c r="AE98" s="253"/>
      <c r="AF98" s="284"/>
      <c r="AG98" s="264"/>
      <c r="AH98" s="264"/>
      <c r="AI98" s="264"/>
      <c r="AJ98" s="417"/>
      <c r="AK98" s="314">
        <f>AK88+AK97</f>
        <v>0</v>
      </c>
      <c r="AL98" s="315"/>
      <c r="AM98" s="319"/>
      <c r="AN98" s="253"/>
      <c r="AO98" s="284"/>
      <c r="AP98" s="264"/>
      <c r="AQ98" s="264"/>
      <c r="AR98" s="264"/>
      <c r="AS98" s="417"/>
      <c r="AT98" s="314">
        <f>AT88+AT97</f>
        <v>0</v>
      </c>
      <c r="AU98" s="315"/>
      <c r="AV98" s="319"/>
      <c r="AW98" s="253"/>
      <c r="AX98" s="284"/>
      <c r="AY98" s="264"/>
      <c r="AZ98" s="264"/>
      <c r="BA98" s="264"/>
      <c r="BB98" s="417"/>
      <c r="BC98" s="314">
        <f>BC88+BC97</f>
        <v>0</v>
      </c>
      <c r="BD98" s="315"/>
      <c r="BE98" s="319"/>
      <c r="BF98" s="253"/>
      <c r="BG98" s="284"/>
      <c r="BH98" s="264"/>
      <c r="BI98" s="264"/>
      <c r="BJ98" s="264"/>
      <c r="BK98" s="417"/>
      <c r="BL98" s="314">
        <f>BL88+BL97</f>
        <v>0</v>
      </c>
      <c r="BM98" s="315"/>
      <c r="BN98" s="319"/>
      <c r="BO98" s="352"/>
      <c r="BP98" s="348">
        <f>J98+S98+AB98+AK98+AT98+BC98+BL98</f>
        <v>0</v>
      </c>
      <c r="BQ98" s="349"/>
      <c r="BR98" s="1"/>
      <c r="BS98" s="2" t="s">
        <v>143</v>
      </c>
      <c r="BT98" s="188">
        <f>BT88+BT97</f>
        <v>0</v>
      </c>
      <c r="BU98" s="188">
        <f>BU88+BU97</f>
        <v>0</v>
      </c>
      <c r="BV98" s="188">
        <f>BV88+BV97</f>
        <v>0</v>
      </c>
      <c r="BW98" s="188">
        <f t="shared" ref="BW98:BY98" si="62">BW88+BW97</f>
        <v>0</v>
      </c>
      <c r="BX98" s="188">
        <f t="shared" si="62"/>
        <v>0</v>
      </c>
      <c r="BY98" s="188">
        <f t="shared" si="62"/>
        <v>0</v>
      </c>
      <c r="BZ98" s="188">
        <f>BZ88+BZ97</f>
        <v>0</v>
      </c>
      <c r="CA98" s="188">
        <f>SUM(BT98:BZ98)</f>
        <v>0</v>
      </c>
    </row>
    <row r="99" spans="1:79" ht="15.75" thickTop="1" x14ac:dyDescent="0.25">
      <c r="J99" s="41"/>
      <c r="K99" s="42" t="str">
        <f>IF(L99&lt;0,"Over:",IF(L99&gt;0,"Under:",IF(L99=0,"Over/Under:")))</f>
        <v>Over/Under:</v>
      </c>
      <c r="L99" s="43">
        <f>'Compiled Budget'!$L$27</f>
        <v>0</v>
      </c>
      <c r="S99" s="41"/>
      <c r="T99" s="42" t="str">
        <f>IF(U99&lt;0,"Over:",IF(U99&gt;0,"Under:",IF(U99=0,"Over/Under:")))</f>
        <v>Over/Under:</v>
      </c>
      <c r="U99" s="43">
        <f>'Compiled Budget'!$U$27</f>
        <v>0</v>
      </c>
      <c r="AB99" s="41"/>
      <c r="AC99" s="42" t="str">
        <f>IF(AD99&lt;0,"Over:",IF(AD99&gt;0,"Under:",IF(AD99=0,"Over/Under:")))</f>
        <v>Over/Under:</v>
      </c>
      <c r="AD99" s="43">
        <f>'Compiled Budget'!$AD$27</f>
        <v>0</v>
      </c>
      <c r="AK99" s="41"/>
      <c r="AL99" s="42" t="str">
        <f>IF(AM99&lt;0,"Over:",IF(AM99&gt;0,"Under:",IF(AM99=0,"Over/Under:")))</f>
        <v>Over/Under:</v>
      </c>
      <c r="AM99" s="43">
        <f>'Compiled Budget'!$AM$27</f>
        <v>0</v>
      </c>
      <c r="AT99" s="41"/>
      <c r="AU99" s="42" t="str">
        <f>IF(AV99&lt;0,"Over:",IF(AV99&gt;0,"Under:",IF(AV99=0,"Over/Under:")))</f>
        <v>Over/Under:</v>
      </c>
      <c r="AV99" s="43">
        <f>'Compiled Budget'!$AV$27</f>
        <v>0</v>
      </c>
      <c r="BC99" s="41"/>
      <c r="BD99" s="42" t="str">
        <f>IF(BE99&lt;0,"Over:",IF(BE99&gt;0,"Under:",IF(BE99=0,"Over/Under:")))</f>
        <v>Over/Under:</v>
      </c>
      <c r="BE99" s="43">
        <f>'Compiled Budget'!$BE$27</f>
        <v>0</v>
      </c>
      <c r="BL99" s="41"/>
      <c r="BM99" s="42" t="str">
        <f>IF(BN99&lt;0,"Over:",IF(BN99&gt;0,"Under:",IF(BN99=0,"Over/Under:")))</f>
        <v>Over/Under:</v>
      </c>
      <c r="BN99" s="43">
        <f>'Compiled Budget'!$BN$27</f>
        <v>0</v>
      </c>
    </row>
    <row r="101" spans="1:79" x14ac:dyDescent="0.25">
      <c r="B101" s="40"/>
    </row>
  </sheetData>
  <mergeCells count="607">
    <mergeCell ref="BG95:BK95"/>
    <mergeCell ref="BL95:BN95"/>
    <mergeCell ref="BG96:BK98"/>
    <mergeCell ref="BL96:BN96"/>
    <mergeCell ref="BL97:BN97"/>
    <mergeCell ref="BL98:BN98"/>
    <mergeCell ref="BL85:BN85"/>
    <mergeCell ref="BL86:BN86"/>
    <mergeCell ref="BG87:BN87"/>
    <mergeCell ref="BG88:BK88"/>
    <mergeCell ref="BL88:BN88"/>
    <mergeCell ref="BL89:BN89"/>
    <mergeCell ref="BL90:BN90"/>
    <mergeCell ref="BL91:BN91"/>
    <mergeCell ref="BL92:BN92"/>
    <mergeCell ref="BL76:BN76"/>
    <mergeCell ref="BL77:BN77"/>
    <mergeCell ref="BL78:BN78"/>
    <mergeCell ref="BL79:BN79"/>
    <mergeCell ref="BL80:BN80"/>
    <mergeCell ref="BL81:BN81"/>
    <mergeCell ref="BL82:BN82"/>
    <mergeCell ref="BL83:BN83"/>
    <mergeCell ref="BL84:BN84"/>
    <mergeCell ref="BL67:BN67"/>
    <mergeCell ref="BL68:BN68"/>
    <mergeCell ref="BL69:BN69"/>
    <mergeCell ref="BL70:BN70"/>
    <mergeCell ref="BL71:BN71"/>
    <mergeCell ref="BL72:BN72"/>
    <mergeCell ref="BL73:BN73"/>
    <mergeCell ref="BL74:BN74"/>
    <mergeCell ref="BL75:BN75"/>
    <mergeCell ref="BL58:BN58"/>
    <mergeCell ref="BL59:BN59"/>
    <mergeCell ref="BL60:BN60"/>
    <mergeCell ref="BL61:BN61"/>
    <mergeCell ref="BL62:BN62"/>
    <mergeCell ref="BL63:BN63"/>
    <mergeCell ref="BL64:BN64"/>
    <mergeCell ref="BL65:BN65"/>
    <mergeCell ref="BL66:BN66"/>
    <mergeCell ref="BL49:BN49"/>
    <mergeCell ref="BL50:BN50"/>
    <mergeCell ref="BL51:BN51"/>
    <mergeCell ref="BL52:BN52"/>
    <mergeCell ref="BL53:BN53"/>
    <mergeCell ref="BL54:BN54"/>
    <mergeCell ref="BL55:BN55"/>
    <mergeCell ref="BL56:BN56"/>
    <mergeCell ref="BL57:BN57"/>
    <mergeCell ref="AX95:BB95"/>
    <mergeCell ref="BC95:BE95"/>
    <mergeCell ref="AX96:BB98"/>
    <mergeCell ref="BC96:BE96"/>
    <mergeCell ref="BC97:BE97"/>
    <mergeCell ref="BC98:BE98"/>
    <mergeCell ref="BG9:BN9"/>
    <mergeCell ref="BH10:BJ10"/>
    <mergeCell ref="BK10:BL10"/>
    <mergeCell ref="BM10:BN10"/>
    <mergeCell ref="BG11:BG12"/>
    <mergeCell ref="BH11:BJ11"/>
    <mergeCell ref="BK11:BK12"/>
    <mergeCell ref="BL11:BL12"/>
    <mergeCell ref="BM11:BM12"/>
    <mergeCell ref="BN11:BN12"/>
    <mergeCell ref="BI27:BJ36"/>
    <mergeCell ref="BG37:BN37"/>
    <mergeCell ref="BI39:BJ43"/>
    <mergeCell ref="BM39:BM43"/>
    <mergeCell ref="BG44:BJ44"/>
    <mergeCell ref="BG45:BN45"/>
    <mergeCell ref="BG46:BJ86"/>
    <mergeCell ref="BL46:BN48"/>
    <mergeCell ref="BC85:BE85"/>
    <mergeCell ref="BC86:BE86"/>
    <mergeCell ref="AX87:BE87"/>
    <mergeCell ref="AX88:BB88"/>
    <mergeCell ref="BC88:BE88"/>
    <mergeCell ref="BC89:BE89"/>
    <mergeCell ref="BC90:BE90"/>
    <mergeCell ref="BC91:BE91"/>
    <mergeCell ref="BC92:BE92"/>
    <mergeCell ref="BC76:BE76"/>
    <mergeCell ref="BC77:BE77"/>
    <mergeCell ref="BC78:BE78"/>
    <mergeCell ref="BC79:BE79"/>
    <mergeCell ref="BC80:BE80"/>
    <mergeCell ref="BC81:BE81"/>
    <mergeCell ref="BC82:BE82"/>
    <mergeCell ref="BC83:BE83"/>
    <mergeCell ref="BC84:BE84"/>
    <mergeCell ref="BC67:BE67"/>
    <mergeCell ref="BC68:BE68"/>
    <mergeCell ref="BC69:BE69"/>
    <mergeCell ref="BC70:BE70"/>
    <mergeCell ref="BC71:BE71"/>
    <mergeCell ref="BC72:BE72"/>
    <mergeCell ref="BC73:BE73"/>
    <mergeCell ref="BC74:BE74"/>
    <mergeCell ref="BC75:BE75"/>
    <mergeCell ref="BC58:BE58"/>
    <mergeCell ref="BC59:BE59"/>
    <mergeCell ref="BC60:BE60"/>
    <mergeCell ref="BC61:BE61"/>
    <mergeCell ref="BC62:BE62"/>
    <mergeCell ref="BC63:BE63"/>
    <mergeCell ref="BC64:BE64"/>
    <mergeCell ref="BC65:BE65"/>
    <mergeCell ref="BC66:BE66"/>
    <mergeCell ref="AX9:BE9"/>
    <mergeCell ref="BF9:BF98"/>
    <mergeCell ref="AY10:BA10"/>
    <mergeCell ref="BB10:BC10"/>
    <mergeCell ref="BD10:BE10"/>
    <mergeCell ref="AX11:AX12"/>
    <mergeCell ref="AY11:BA11"/>
    <mergeCell ref="BB11:BB12"/>
    <mergeCell ref="BC11:BC12"/>
    <mergeCell ref="BD11:BD12"/>
    <mergeCell ref="BE11:BE12"/>
    <mergeCell ref="AZ27:BA36"/>
    <mergeCell ref="AX37:BE37"/>
    <mergeCell ref="AZ39:BA43"/>
    <mergeCell ref="BD39:BD43"/>
    <mergeCell ref="AX44:BA44"/>
    <mergeCell ref="AX45:BE45"/>
    <mergeCell ref="AX46:BA86"/>
    <mergeCell ref="BC46:BE48"/>
    <mergeCell ref="BC49:BE49"/>
    <mergeCell ref="BC50:BE50"/>
    <mergeCell ref="BC51:BE51"/>
    <mergeCell ref="BC52:BE52"/>
    <mergeCell ref="BC53:BE53"/>
    <mergeCell ref="AF95:AJ95"/>
    <mergeCell ref="AF96:AJ98"/>
    <mergeCell ref="AO88:AS88"/>
    <mergeCell ref="AO95:AS95"/>
    <mergeCell ref="AO96:AS98"/>
    <mergeCell ref="S69:U69"/>
    <mergeCell ref="BO87:BQ87"/>
    <mergeCell ref="BP65:BQ65"/>
    <mergeCell ref="E95:I95"/>
    <mergeCell ref="E96:I98"/>
    <mergeCell ref="N95:R95"/>
    <mergeCell ref="N96:R98"/>
    <mergeCell ref="W95:AA95"/>
    <mergeCell ref="E88:I88"/>
    <mergeCell ref="N88:R88"/>
    <mergeCell ref="W88:AA88"/>
    <mergeCell ref="W96:AA98"/>
    <mergeCell ref="BP66:BQ66"/>
    <mergeCell ref="AT96:AV96"/>
    <mergeCell ref="AT97:AV97"/>
    <mergeCell ref="AT98:AV98"/>
    <mergeCell ref="AT86:AV86"/>
    <mergeCell ref="BP73:BQ73"/>
    <mergeCell ref="BP74:BQ74"/>
    <mergeCell ref="P27:Q36"/>
    <mergeCell ref="Y27:Z36"/>
    <mergeCell ref="AH27:AI36"/>
    <mergeCell ref="AQ27:AR36"/>
    <mergeCell ref="A9:B10"/>
    <mergeCell ref="V9:V98"/>
    <mergeCell ref="I10:J10"/>
    <mergeCell ref="R10:S10"/>
    <mergeCell ref="AA10:AB10"/>
    <mergeCell ref="AJ10:AK10"/>
    <mergeCell ref="O11:Q11"/>
    <mergeCell ref="J97:L97"/>
    <mergeCell ref="J98:L98"/>
    <mergeCell ref="S76:U76"/>
    <mergeCell ref="S75:U75"/>
    <mergeCell ref="S85:U85"/>
    <mergeCell ref="M9:M98"/>
    <mergeCell ref="S86:U86"/>
    <mergeCell ref="S46:U48"/>
    <mergeCell ref="S49:U49"/>
    <mergeCell ref="S54:U54"/>
    <mergeCell ref="S55:U55"/>
    <mergeCell ref="S68:U68"/>
    <mergeCell ref="W46:Z86"/>
    <mergeCell ref="A3:J3"/>
    <mergeCell ref="A6:J6"/>
    <mergeCell ref="J63:L63"/>
    <mergeCell ref="S63:U63"/>
    <mergeCell ref="AB63:AD63"/>
    <mergeCell ref="BV26:BX26"/>
    <mergeCell ref="AT63:AV63"/>
    <mergeCell ref="BS9:CA12"/>
    <mergeCell ref="A12:B12"/>
    <mergeCell ref="C10:C12"/>
    <mergeCell ref="AK63:AM63"/>
    <mergeCell ref="BS26:BU26"/>
    <mergeCell ref="AC39:AC43"/>
    <mergeCell ref="AL39:AL43"/>
    <mergeCell ref="AU39:AU43"/>
    <mergeCell ref="T11:T12"/>
    <mergeCell ref="I11:I12"/>
    <mergeCell ref="U11:U12"/>
    <mergeCell ref="R11:R12"/>
    <mergeCell ref="S11:S12"/>
    <mergeCell ref="N44:Q44"/>
    <mergeCell ref="K39:K43"/>
    <mergeCell ref="T39:T43"/>
    <mergeCell ref="S62:U62"/>
    <mergeCell ref="J71:L71"/>
    <mergeCell ref="J72:L72"/>
    <mergeCell ref="J73:L73"/>
    <mergeCell ref="J74:L74"/>
    <mergeCell ref="J64:L64"/>
    <mergeCell ref="W44:Z44"/>
    <mergeCell ref="S52:U52"/>
    <mergeCell ref="S53:U53"/>
    <mergeCell ref="J62:L62"/>
    <mergeCell ref="J66:L66"/>
    <mergeCell ref="J67:L67"/>
    <mergeCell ref="J68:L68"/>
    <mergeCell ref="N46:Q86"/>
    <mergeCell ref="J83:L83"/>
    <mergeCell ref="S83:U83"/>
    <mergeCell ref="J69:L69"/>
    <mergeCell ref="J70:L70"/>
    <mergeCell ref="J46:L48"/>
    <mergeCell ref="S77:U77"/>
    <mergeCell ref="S58:U58"/>
    <mergeCell ref="S79:U79"/>
    <mergeCell ref="S59:U59"/>
    <mergeCell ref="J84:L84"/>
    <mergeCell ref="S64:U64"/>
    <mergeCell ref="A13:C13"/>
    <mergeCell ref="B14:C14"/>
    <mergeCell ref="A37:C37"/>
    <mergeCell ref="E37:L37"/>
    <mergeCell ref="F10:H10"/>
    <mergeCell ref="K10:L10"/>
    <mergeCell ref="G27:H36"/>
    <mergeCell ref="A95:C95"/>
    <mergeCell ref="N87:U87"/>
    <mergeCell ref="A52:C52"/>
    <mergeCell ref="N37:U37"/>
    <mergeCell ref="P39:Q43"/>
    <mergeCell ref="A46:C46"/>
    <mergeCell ref="A47:C47"/>
    <mergeCell ref="J49:L49"/>
    <mergeCell ref="J50:L50"/>
    <mergeCell ref="J51:L51"/>
    <mergeCell ref="J54:L54"/>
    <mergeCell ref="J81:L81"/>
    <mergeCell ref="S82:U82"/>
    <mergeCell ref="S80:U80"/>
    <mergeCell ref="S60:U60"/>
    <mergeCell ref="J65:L65"/>
    <mergeCell ref="S81:U81"/>
    <mergeCell ref="AF87:AM87"/>
    <mergeCell ref="AO87:AV87"/>
    <mergeCell ref="N45:U45"/>
    <mergeCell ref="J91:L91"/>
    <mergeCell ref="J92:L92"/>
    <mergeCell ref="J93:L93"/>
    <mergeCell ref="AB75:AD75"/>
    <mergeCell ref="AB85:AD85"/>
    <mergeCell ref="AB67:AD67"/>
    <mergeCell ref="AB68:AD68"/>
    <mergeCell ref="AB69:AD69"/>
    <mergeCell ref="AB59:AD59"/>
    <mergeCell ref="AB60:AD60"/>
    <mergeCell ref="AB80:AD80"/>
    <mergeCell ref="J55:L55"/>
    <mergeCell ref="J58:L58"/>
    <mergeCell ref="J52:L52"/>
    <mergeCell ref="S84:U84"/>
    <mergeCell ref="S50:U50"/>
    <mergeCell ref="S51:U51"/>
    <mergeCell ref="AT85:AV85"/>
    <mergeCell ref="AT67:AV67"/>
    <mergeCell ref="AT68:AV68"/>
    <mergeCell ref="AT69:AV69"/>
    <mergeCell ref="W37:AD37"/>
    <mergeCell ref="AF37:AM37"/>
    <mergeCell ref="AO37:AV37"/>
    <mergeCell ref="AK95:AM95"/>
    <mergeCell ref="AF46:AI86"/>
    <mergeCell ref="A25:C25"/>
    <mergeCell ref="F11:H11"/>
    <mergeCell ref="N9:U9"/>
    <mergeCell ref="O10:Q10"/>
    <mergeCell ref="T10:U10"/>
    <mergeCell ref="N11:N12"/>
    <mergeCell ref="E9:L9"/>
    <mergeCell ref="AU10:AV10"/>
    <mergeCell ref="AO11:AO12"/>
    <mergeCell ref="AP11:AR11"/>
    <mergeCell ref="AT11:AT12"/>
    <mergeCell ref="AU11:AU12"/>
    <mergeCell ref="AV11:AV12"/>
    <mergeCell ref="AS11:AS12"/>
    <mergeCell ref="AB86:AD86"/>
    <mergeCell ref="AB79:AD79"/>
    <mergeCell ref="AB73:AD73"/>
    <mergeCell ref="AB74:AD74"/>
    <mergeCell ref="G39:H43"/>
    <mergeCell ref="BO45:BQ45"/>
    <mergeCell ref="AB56:AD56"/>
    <mergeCell ref="AB57:AD57"/>
    <mergeCell ref="AB58:AD58"/>
    <mergeCell ref="AB64:AD64"/>
    <mergeCell ref="AB65:AD65"/>
    <mergeCell ref="AB61:AD61"/>
    <mergeCell ref="AB62:AD62"/>
    <mergeCell ref="AB72:AD72"/>
    <mergeCell ref="BP72:BQ72"/>
    <mergeCell ref="BP55:BQ55"/>
    <mergeCell ref="BP56:BQ56"/>
    <mergeCell ref="BP57:BQ57"/>
    <mergeCell ref="BP58:BQ58"/>
    <mergeCell ref="BP59:BQ59"/>
    <mergeCell ref="BP60:BQ60"/>
    <mergeCell ref="BP61:BQ61"/>
    <mergeCell ref="BP62:BQ62"/>
    <mergeCell ref="BP64:BQ64"/>
    <mergeCell ref="BP63:BQ63"/>
    <mergeCell ref="BC54:BE54"/>
    <mergeCell ref="BC55:BE55"/>
    <mergeCell ref="BC56:BE56"/>
    <mergeCell ref="BC57:BE57"/>
    <mergeCell ref="BP69:BQ69"/>
    <mergeCell ref="BP70:BQ70"/>
    <mergeCell ref="BP76:BQ76"/>
    <mergeCell ref="BP94:BQ94"/>
    <mergeCell ref="BP89:BQ89"/>
    <mergeCell ref="BP90:BQ90"/>
    <mergeCell ref="BP91:BQ91"/>
    <mergeCell ref="BP92:BQ92"/>
    <mergeCell ref="BP93:BQ93"/>
    <mergeCell ref="AK98:AM98"/>
    <mergeCell ref="AK46:AM48"/>
    <mergeCell ref="AK49:AM49"/>
    <mergeCell ref="AK50:AM50"/>
    <mergeCell ref="AK51:AM51"/>
    <mergeCell ref="AK52:AM52"/>
    <mergeCell ref="AK53:AM53"/>
    <mergeCell ref="AK54:AM54"/>
    <mergeCell ref="AK55:AM55"/>
    <mergeCell ref="AK56:AM56"/>
    <mergeCell ref="AK57:AM57"/>
    <mergeCell ref="AK58:AM58"/>
    <mergeCell ref="AK59:AM59"/>
    <mergeCell ref="AK60:AM60"/>
    <mergeCell ref="AK61:AM61"/>
    <mergeCell ref="AK76:AM76"/>
    <mergeCell ref="AK72:AM72"/>
    <mergeCell ref="AK73:AM73"/>
    <mergeCell ref="AK74:AM74"/>
    <mergeCell ref="AK75:AM75"/>
    <mergeCell ref="AK85:AM85"/>
    <mergeCell ref="AK67:AM67"/>
    <mergeCell ref="AK86:AM86"/>
    <mergeCell ref="AK88:AM88"/>
    <mergeCell ref="BQ10:BQ12"/>
    <mergeCell ref="BO9:BQ9"/>
    <mergeCell ref="AF9:AM9"/>
    <mergeCell ref="AG10:AI10"/>
    <mergeCell ref="AL10:AM10"/>
    <mergeCell ref="AF11:AF12"/>
    <mergeCell ref="AG11:AI11"/>
    <mergeCell ref="AK11:AK12"/>
    <mergeCell ref="AL11:AL12"/>
    <mergeCell ref="AM11:AM12"/>
    <mergeCell ref="AJ11:AJ12"/>
    <mergeCell ref="AS10:AT10"/>
    <mergeCell ref="AO9:AV9"/>
    <mergeCell ref="AP10:AR10"/>
    <mergeCell ref="BO10:BO12"/>
    <mergeCell ref="BP10:BP12"/>
    <mergeCell ref="AN9:AN98"/>
    <mergeCell ref="AW9:AW98"/>
    <mergeCell ref="AT88:AV88"/>
    <mergeCell ref="AT95:AV95"/>
    <mergeCell ref="AF45:AM45"/>
    <mergeCell ref="AK96:AM96"/>
    <mergeCell ref="AK97:AM97"/>
    <mergeCell ref="BP85:BQ85"/>
    <mergeCell ref="L11:L12"/>
    <mergeCell ref="A45:C45"/>
    <mergeCell ref="AT61:AV61"/>
    <mergeCell ref="AT56:AV56"/>
    <mergeCell ref="AO44:AR44"/>
    <mergeCell ref="AT76:AV76"/>
    <mergeCell ref="AO45:AV45"/>
    <mergeCell ref="W9:AD9"/>
    <mergeCell ref="X10:Z10"/>
    <mergeCell ref="AC10:AD10"/>
    <mergeCell ref="W11:W12"/>
    <mergeCell ref="X11:Z11"/>
    <mergeCell ref="AB11:AB12"/>
    <mergeCell ref="AC11:AC12"/>
    <mergeCell ref="AD11:AD12"/>
    <mergeCell ref="AA11:AA12"/>
    <mergeCell ref="AT53:AV53"/>
    <mergeCell ref="AT54:AV54"/>
    <mergeCell ref="AT55:AV55"/>
    <mergeCell ref="AT72:AV72"/>
    <mergeCell ref="AT73:AV73"/>
    <mergeCell ref="AT74:AV74"/>
    <mergeCell ref="AT75:AV75"/>
    <mergeCell ref="Y39:Z43"/>
    <mergeCell ref="J86:L86"/>
    <mergeCell ref="A64:C64"/>
    <mergeCell ref="A2:J2"/>
    <mergeCell ref="B26:C26"/>
    <mergeCell ref="E87:L87"/>
    <mergeCell ref="A96:C96"/>
    <mergeCell ref="A86:C86"/>
    <mergeCell ref="J76:L76"/>
    <mergeCell ref="A87:C87"/>
    <mergeCell ref="A91:C91"/>
    <mergeCell ref="A93:C93"/>
    <mergeCell ref="A92:C92"/>
    <mergeCell ref="J89:L89"/>
    <mergeCell ref="J90:L90"/>
    <mergeCell ref="J53:L53"/>
    <mergeCell ref="E45:L45"/>
    <mergeCell ref="D9:D98"/>
    <mergeCell ref="J95:L95"/>
    <mergeCell ref="J96:L96"/>
    <mergeCell ref="A44:C44"/>
    <mergeCell ref="E44:H44"/>
    <mergeCell ref="E11:E12"/>
    <mergeCell ref="J11:J12"/>
    <mergeCell ref="K11:K12"/>
    <mergeCell ref="AK94:AM94"/>
    <mergeCell ref="AT94:AV94"/>
    <mergeCell ref="F70:I70"/>
    <mergeCell ref="F71:I71"/>
    <mergeCell ref="F72:I72"/>
    <mergeCell ref="F73:I73"/>
    <mergeCell ref="F74:I74"/>
    <mergeCell ref="A98:C98"/>
    <mergeCell ref="A56:C56"/>
    <mergeCell ref="J56:L56"/>
    <mergeCell ref="J57:L57"/>
    <mergeCell ref="A88:C88"/>
    <mergeCell ref="A97:C97"/>
    <mergeCell ref="J59:L59"/>
    <mergeCell ref="J60:L60"/>
    <mergeCell ref="J61:L61"/>
    <mergeCell ref="A89:C89"/>
    <mergeCell ref="A90:C90"/>
    <mergeCell ref="J82:L82"/>
    <mergeCell ref="J79:L79"/>
    <mergeCell ref="J78:L78"/>
    <mergeCell ref="J77:L77"/>
    <mergeCell ref="J80:L80"/>
    <mergeCell ref="J85:L85"/>
    <mergeCell ref="S94:U94"/>
    <mergeCell ref="W87:AD87"/>
    <mergeCell ref="A94:C94"/>
    <mergeCell ref="J94:L94"/>
    <mergeCell ref="J88:L88"/>
    <mergeCell ref="J75:L75"/>
    <mergeCell ref="AF88:AJ88"/>
    <mergeCell ref="AT60:AV60"/>
    <mergeCell ref="AK62:AM62"/>
    <mergeCell ref="AT64:AV64"/>
    <mergeCell ref="AT65:AV65"/>
    <mergeCell ref="AT66:AV66"/>
    <mergeCell ref="AK64:AM64"/>
    <mergeCell ref="AK65:AM65"/>
    <mergeCell ref="AK66:AM66"/>
    <mergeCell ref="AK78:AM78"/>
    <mergeCell ref="AT78:AV78"/>
    <mergeCell ref="AO46:AR86"/>
    <mergeCell ref="AT46:AV48"/>
    <mergeCell ref="AT49:AV49"/>
    <mergeCell ref="AT50:AV50"/>
    <mergeCell ref="AT51:AV51"/>
    <mergeCell ref="AT52:AV52"/>
    <mergeCell ref="AB94:AD94"/>
    <mergeCell ref="S89:U89"/>
    <mergeCell ref="S90:U90"/>
    <mergeCell ref="S91:U91"/>
    <mergeCell ref="S92:U92"/>
    <mergeCell ref="S93:U93"/>
    <mergeCell ref="AB89:AD89"/>
    <mergeCell ref="AB90:AD90"/>
    <mergeCell ref="AB91:AD91"/>
    <mergeCell ref="AB92:AD92"/>
    <mergeCell ref="AB93:AD93"/>
    <mergeCell ref="AK89:AM89"/>
    <mergeCell ref="AK90:AM90"/>
    <mergeCell ref="AK91:AM91"/>
    <mergeCell ref="AK92:AM92"/>
    <mergeCell ref="AK93:AM93"/>
    <mergeCell ref="AT89:AV89"/>
    <mergeCell ref="AT90:AV90"/>
    <mergeCell ref="AT91:AV91"/>
    <mergeCell ref="AT92:AV92"/>
    <mergeCell ref="AT93:AV93"/>
    <mergeCell ref="BC93:BE93"/>
    <mergeCell ref="BC94:BE94"/>
    <mergeCell ref="BL93:BN93"/>
    <mergeCell ref="BL94:BN94"/>
    <mergeCell ref="BO13:BQ13"/>
    <mergeCell ref="BO14:BQ14"/>
    <mergeCell ref="BP86:BQ86"/>
    <mergeCell ref="BO88:BO98"/>
    <mergeCell ref="BP88:BQ88"/>
    <mergeCell ref="BP95:BQ95"/>
    <mergeCell ref="BP96:BQ96"/>
    <mergeCell ref="BP97:BQ97"/>
    <mergeCell ref="BP98:BQ98"/>
    <mergeCell ref="BO46:BO86"/>
    <mergeCell ref="BP46:BQ48"/>
    <mergeCell ref="BP49:BQ49"/>
    <mergeCell ref="BP50:BQ50"/>
    <mergeCell ref="BP51:BQ51"/>
    <mergeCell ref="BP52:BQ52"/>
    <mergeCell ref="BP53:BQ53"/>
    <mergeCell ref="BP71:BQ71"/>
    <mergeCell ref="BP75:BQ75"/>
    <mergeCell ref="BP54:BQ54"/>
    <mergeCell ref="BP67:BQ67"/>
    <mergeCell ref="AK84:AM84"/>
    <mergeCell ref="AT84:AV84"/>
    <mergeCell ref="BP84:BQ84"/>
    <mergeCell ref="AB81:AD81"/>
    <mergeCell ref="AK81:AM81"/>
    <mergeCell ref="AT81:AV81"/>
    <mergeCell ref="BP81:BQ81"/>
    <mergeCell ref="AB82:AD82"/>
    <mergeCell ref="AK82:AM82"/>
    <mergeCell ref="AT82:AV82"/>
    <mergeCell ref="BP82:BQ82"/>
    <mergeCell ref="AT80:AV80"/>
    <mergeCell ref="BO37:BQ37"/>
    <mergeCell ref="BO38:BQ38"/>
    <mergeCell ref="AB77:AD77"/>
    <mergeCell ref="AK77:AM77"/>
    <mergeCell ref="AF44:AI44"/>
    <mergeCell ref="AB52:AD52"/>
    <mergeCell ref="AK68:AM68"/>
    <mergeCell ref="AK69:AM69"/>
    <mergeCell ref="BP77:BQ77"/>
    <mergeCell ref="BP80:BQ80"/>
    <mergeCell ref="AT70:AV70"/>
    <mergeCell ref="AT71:AV71"/>
    <mergeCell ref="AT58:AV58"/>
    <mergeCell ref="AT59:AV59"/>
    <mergeCell ref="AT79:AV79"/>
    <mergeCell ref="BP79:BQ79"/>
    <mergeCell ref="AT77:AV77"/>
    <mergeCell ref="AK70:AM70"/>
    <mergeCell ref="AB76:AD76"/>
    <mergeCell ref="W45:AD45"/>
    <mergeCell ref="AH39:AI43"/>
    <mergeCell ref="AQ39:AR43"/>
    <mergeCell ref="BP68:BQ68"/>
    <mergeCell ref="AB66:AD66"/>
    <mergeCell ref="AB70:AD70"/>
    <mergeCell ref="AB71:AD71"/>
    <mergeCell ref="BS13:CA13"/>
    <mergeCell ref="AB83:AD83"/>
    <mergeCell ref="AK83:AM83"/>
    <mergeCell ref="AT83:AV83"/>
    <mergeCell ref="BP83:BQ83"/>
    <mergeCell ref="AB54:AD54"/>
    <mergeCell ref="AB55:AD55"/>
    <mergeCell ref="AT62:AV62"/>
    <mergeCell ref="AK79:AM79"/>
    <mergeCell ref="AB78:AD78"/>
    <mergeCell ref="AK71:AM71"/>
    <mergeCell ref="AB46:AD48"/>
    <mergeCell ref="AB49:AD49"/>
    <mergeCell ref="AB50:AD50"/>
    <mergeCell ref="AB51:AD51"/>
    <mergeCell ref="AB53:AD53"/>
    <mergeCell ref="BP78:BQ78"/>
    <mergeCell ref="AT57:AV57"/>
    <mergeCell ref="BO25:BQ25"/>
    <mergeCell ref="BO26:BQ26"/>
    <mergeCell ref="AK80:AM80"/>
    <mergeCell ref="S78:U78"/>
    <mergeCell ref="S61:U61"/>
    <mergeCell ref="AE9:AE98"/>
    <mergeCell ref="S88:U88"/>
    <mergeCell ref="S95:U95"/>
    <mergeCell ref="S96:U96"/>
    <mergeCell ref="S65:U65"/>
    <mergeCell ref="S66:U66"/>
    <mergeCell ref="S67:U67"/>
    <mergeCell ref="S70:U70"/>
    <mergeCell ref="S71:U71"/>
    <mergeCell ref="S72:U72"/>
    <mergeCell ref="AB84:AD84"/>
    <mergeCell ref="S97:U97"/>
    <mergeCell ref="S98:U98"/>
    <mergeCell ref="AB88:AD88"/>
    <mergeCell ref="AB95:AD95"/>
    <mergeCell ref="AB96:AD96"/>
    <mergeCell ref="AB97:AD97"/>
    <mergeCell ref="AB98:AD98"/>
    <mergeCell ref="S73:U73"/>
    <mergeCell ref="S74:U74"/>
    <mergeCell ref="S56:U56"/>
    <mergeCell ref="S57:U57"/>
  </mergeCells>
  <conditionalFormatting sqref="L99">
    <cfRule type="cellIs" dxfId="49" priority="2" operator="lessThan">
      <formula>0</formula>
    </cfRule>
  </conditionalFormatting>
  <conditionalFormatting sqref="U99">
    <cfRule type="cellIs" dxfId="48" priority="1" operator="lessThan">
      <formula>0</formula>
    </cfRule>
  </conditionalFormatting>
  <conditionalFormatting sqref="AD99 AM99 AV99">
    <cfRule type="cellIs" dxfId="47" priority="5" operator="lessThan">
      <formula>0</formula>
    </cfRule>
  </conditionalFormatting>
  <conditionalFormatting sqref="BE99">
    <cfRule type="cellIs" dxfId="46" priority="4" operator="lessThan">
      <formula>0</formula>
    </cfRule>
  </conditionalFormatting>
  <conditionalFormatting sqref="BN99">
    <cfRule type="cellIs" dxfId="45" priority="3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9020DC-DCEF-4FA9-8A0B-DB8921882901}">
          <x14:formula1>
            <xm:f>Sheet1!$A$18:$A$21</xm:f>
          </x14:formula1>
          <xm:sqref>B39:B43</xm:sqref>
        </x14:dataValidation>
        <x14:dataValidation type="list" allowBlank="1" showInputMessage="1" showErrorMessage="1" xr:uid="{208E3517-031E-47AD-92D1-B9CE8A71E467}">
          <x14:formula1>
            <xm:f>Sheet1!$A$2:$A$7</xm:f>
          </x14:formula1>
          <xm:sqref>C15:C24 C27:C36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EBC5-60DE-4B9A-90E4-277C1921E63B}">
  <sheetPr>
    <pageSetUpPr fitToPage="1"/>
  </sheetPr>
  <dimension ref="A1:CA101"/>
  <sheetViews>
    <sheetView tabSelected="1" topLeftCell="A48" workbookViewId="0">
      <selection activeCell="S76" sqref="S76:U76"/>
    </sheetView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7" width="6.42578125" customWidth="1"/>
    <col min="8" max="8" width="5.28515625" customWidth="1"/>
    <col min="9" max="9" width="11.140625" customWidth="1"/>
    <col min="10" max="10" width="13.7109375" customWidth="1"/>
    <col min="11" max="12" width="8.7109375" customWidth="1"/>
    <col min="13" max="13" width="0.42578125" customWidth="1"/>
    <col min="14" max="14" width="10.28515625" customWidth="1"/>
    <col min="15" max="15" width="6.7109375" customWidth="1"/>
    <col min="16" max="16" width="6.42578125" customWidth="1"/>
    <col min="17" max="17" width="5.28515625" customWidth="1"/>
    <col min="18" max="18" width="10" customWidth="1"/>
    <col min="19" max="19" width="13.7109375" customWidth="1"/>
    <col min="20" max="20" width="8.7109375" customWidth="1"/>
    <col min="21" max="21" width="9.85546875" customWidth="1"/>
    <col min="22" max="22" width="0.28515625" customWidth="1"/>
    <col min="23" max="23" width="10.28515625" customWidth="1"/>
    <col min="24" max="25" width="6.42578125" customWidth="1"/>
    <col min="26" max="26" width="5.28515625" customWidth="1"/>
    <col min="27" max="27" width="9.7109375" customWidth="1"/>
    <col min="28" max="28" width="13.7109375" customWidth="1"/>
    <col min="29" max="29" width="10.7109375" customWidth="1"/>
    <col min="30" max="30" width="9.85546875" customWidth="1"/>
    <col min="31" max="31" width="0.28515625" customWidth="1"/>
    <col min="32" max="32" width="11" customWidth="1"/>
    <col min="33" max="34" width="6.42578125" customWidth="1"/>
    <col min="35" max="35" width="5.28515625" customWidth="1"/>
    <col min="36" max="36" width="9.42578125" customWidth="1"/>
    <col min="37" max="37" width="13.7109375" customWidth="1"/>
    <col min="38" max="38" width="8.7109375" customWidth="1"/>
    <col min="39" max="39" width="9.85546875" customWidth="1"/>
    <col min="40" max="40" width="0.28515625" customWidth="1"/>
    <col min="41" max="41" width="11" customWidth="1"/>
    <col min="42" max="43" width="6.42578125" customWidth="1"/>
    <col min="44" max="44" width="5.28515625" customWidth="1"/>
    <col min="45" max="45" width="9.5703125" customWidth="1"/>
    <col min="46" max="46" width="13.7109375" customWidth="1"/>
    <col min="47" max="47" width="8.7109375" customWidth="1"/>
    <col min="48" max="48" width="9.85546875" customWidth="1"/>
    <col min="49" max="49" width="0.28515625" customWidth="1"/>
    <col min="50" max="50" width="11" customWidth="1"/>
    <col min="51" max="52" width="6.42578125" customWidth="1"/>
    <col min="53" max="53" width="5.28515625" customWidth="1"/>
    <col min="54" max="54" width="9.5703125" customWidth="1"/>
    <col min="55" max="55" width="13.7109375" customWidth="1"/>
    <col min="56" max="56" width="8.7109375" customWidth="1"/>
    <col min="57" max="57" width="9.85546875" customWidth="1"/>
    <col min="58" max="58" width="0.28515625" customWidth="1"/>
    <col min="59" max="59" width="11" customWidth="1"/>
    <col min="60" max="61" width="6.42578125" customWidth="1"/>
    <col min="62" max="62" width="5.28515625" customWidth="1"/>
    <col min="63" max="63" width="9.5703125" customWidth="1"/>
    <col min="64" max="64" width="13.7109375" customWidth="1"/>
    <col min="65" max="65" width="8.7109375" customWidth="1"/>
    <col min="66" max="70" width="9.85546875" customWidth="1"/>
    <col min="71" max="71" width="16.42578125" bestFit="1" customWidth="1"/>
    <col min="72" max="72" width="11.7109375" customWidth="1"/>
    <col min="73" max="78" width="11.5703125" customWidth="1"/>
    <col min="79" max="79" width="11.5703125" bestFit="1" customWidth="1"/>
  </cols>
  <sheetData>
    <row r="1" spans="1:79" s="13" customFormat="1" ht="15.75" customHeight="1" thickBot="1" x14ac:dyDescent="0.25">
      <c r="A1" s="97"/>
      <c r="B1" s="97"/>
      <c r="C1" s="98"/>
      <c r="D1" s="98"/>
      <c r="E1" s="98"/>
      <c r="F1" s="98"/>
      <c r="G1" s="98"/>
      <c r="K1" s="39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79" s="13" customFormat="1" ht="20.25" customHeight="1" thickTop="1" x14ac:dyDescent="0.2">
      <c r="A2" s="211" t="s">
        <v>82</v>
      </c>
      <c r="B2" s="212"/>
      <c r="C2" s="212"/>
      <c r="D2" s="212"/>
      <c r="E2" s="212"/>
      <c r="F2" s="212"/>
      <c r="G2" s="212"/>
      <c r="H2" s="212"/>
      <c r="I2" s="212"/>
      <c r="J2" s="375"/>
      <c r="K2" s="39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79" s="13" customFormat="1" ht="20.25" customHeight="1" x14ac:dyDescent="0.2">
      <c r="A3" s="214" t="s">
        <v>127</v>
      </c>
      <c r="B3" s="196"/>
      <c r="C3" s="196"/>
      <c r="D3" s="196"/>
      <c r="E3" s="196"/>
      <c r="F3" s="196"/>
      <c r="G3" s="196"/>
      <c r="H3" s="196"/>
      <c r="I3" s="196"/>
      <c r="J3" s="402"/>
      <c r="K3" s="39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79" s="13" customFormat="1" ht="20.25" customHeight="1" x14ac:dyDescent="0.2">
      <c r="A4" s="99" t="s">
        <v>128</v>
      </c>
      <c r="B4" s="69"/>
      <c r="C4" s="69"/>
      <c r="D4" s="69"/>
      <c r="E4" s="69"/>
      <c r="F4" s="69"/>
      <c r="G4" s="69"/>
      <c r="H4" s="69"/>
      <c r="I4" s="69"/>
      <c r="J4" s="132"/>
      <c r="K4" s="39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79" s="13" customFormat="1" ht="20.25" customHeight="1" x14ac:dyDescent="0.2">
      <c r="A5" s="100" t="s">
        <v>129</v>
      </c>
      <c r="B5" s="101"/>
      <c r="C5" s="101"/>
      <c r="D5" s="101"/>
      <c r="E5" s="101"/>
      <c r="F5" s="102"/>
      <c r="G5" s="101"/>
      <c r="H5" s="101"/>
      <c r="I5" s="103"/>
      <c r="J5" s="133"/>
      <c r="K5" s="39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79" s="13" customFormat="1" ht="20.25" customHeight="1" x14ac:dyDescent="0.2">
      <c r="A6" s="216" t="s">
        <v>83</v>
      </c>
      <c r="B6" s="217"/>
      <c r="C6" s="217"/>
      <c r="D6" s="217"/>
      <c r="E6" s="217"/>
      <c r="F6" s="217"/>
      <c r="G6" s="217"/>
      <c r="H6" s="217"/>
      <c r="I6" s="217"/>
      <c r="J6" s="217"/>
      <c r="K6" s="134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79" s="13" customFormat="1" ht="20.25" customHeight="1" thickBot="1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31"/>
      <c r="K7" s="39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79" ht="15.75" thickTop="1" x14ac:dyDescent="0.25">
      <c r="J8" s="108"/>
      <c r="K8" s="110"/>
      <c r="S8" s="108"/>
      <c r="T8" s="110"/>
      <c r="AB8" s="108"/>
      <c r="AC8" s="110"/>
      <c r="AK8" s="108"/>
      <c r="AL8" s="110"/>
      <c r="AT8" s="108"/>
      <c r="AU8" s="110"/>
      <c r="BC8" s="108"/>
      <c r="BD8" s="110"/>
      <c r="BL8" s="108"/>
      <c r="BM8" s="110"/>
    </row>
    <row r="9" spans="1:79" ht="14.45" customHeight="1" x14ac:dyDescent="0.25">
      <c r="A9" s="219" t="s">
        <v>14</v>
      </c>
      <c r="B9" s="412"/>
      <c r="C9" s="139"/>
      <c r="D9" s="225"/>
      <c r="E9" s="230" t="s">
        <v>15</v>
      </c>
      <c r="F9" s="387"/>
      <c r="G9" s="387"/>
      <c r="H9" s="387"/>
      <c r="I9" s="387"/>
      <c r="J9" s="387"/>
      <c r="K9" s="387"/>
      <c r="L9" s="228"/>
      <c r="M9" s="250"/>
      <c r="N9" s="228" t="s">
        <v>16</v>
      </c>
      <c r="O9" s="229"/>
      <c r="P9" s="229"/>
      <c r="Q9" s="229"/>
      <c r="R9" s="229"/>
      <c r="S9" s="229"/>
      <c r="T9" s="229"/>
      <c r="U9" s="230"/>
      <c r="V9" s="252"/>
      <c r="W9" s="228" t="s">
        <v>17</v>
      </c>
      <c r="X9" s="229"/>
      <c r="Y9" s="229"/>
      <c r="Z9" s="229"/>
      <c r="AA9" s="229"/>
      <c r="AB9" s="229"/>
      <c r="AC9" s="229"/>
      <c r="AD9" s="230"/>
      <c r="AE9" s="302"/>
      <c r="AF9" s="228" t="s">
        <v>18</v>
      </c>
      <c r="AG9" s="229"/>
      <c r="AH9" s="229"/>
      <c r="AI9" s="229"/>
      <c r="AJ9" s="229"/>
      <c r="AK9" s="229"/>
      <c r="AL9" s="229"/>
      <c r="AM9" s="230"/>
      <c r="AN9" s="252"/>
      <c r="AO9" s="228" t="s">
        <v>19</v>
      </c>
      <c r="AP9" s="229"/>
      <c r="AQ9" s="229"/>
      <c r="AR9" s="229"/>
      <c r="AS9" s="229"/>
      <c r="AT9" s="229"/>
      <c r="AU9" s="229"/>
      <c r="AV9" s="230"/>
      <c r="AW9" s="302" t="s">
        <v>222</v>
      </c>
      <c r="AX9" s="228" t="s">
        <v>216</v>
      </c>
      <c r="AY9" s="229"/>
      <c r="AZ9" s="229"/>
      <c r="BA9" s="229"/>
      <c r="BB9" s="229"/>
      <c r="BC9" s="229"/>
      <c r="BD9" s="229"/>
      <c r="BE9" s="230"/>
      <c r="BF9" s="302"/>
      <c r="BG9" s="228" t="s">
        <v>217</v>
      </c>
      <c r="BH9" s="229"/>
      <c r="BI9" s="229"/>
      <c r="BJ9" s="229"/>
      <c r="BK9" s="229"/>
      <c r="BL9" s="229"/>
      <c r="BM9" s="229"/>
      <c r="BN9" s="230"/>
      <c r="BO9" s="266" t="s">
        <v>20</v>
      </c>
      <c r="BP9" s="266"/>
      <c r="BQ9" s="266"/>
      <c r="BR9" s="79"/>
      <c r="BS9" s="403" t="s">
        <v>122</v>
      </c>
      <c r="BT9" s="404"/>
      <c r="BU9" s="404"/>
      <c r="BV9" s="404"/>
      <c r="BW9" s="404"/>
      <c r="BX9" s="404"/>
      <c r="BY9" s="404"/>
      <c r="BZ9" s="404"/>
      <c r="CA9" s="405"/>
    </row>
    <row r="10" spans="1:79" ht="30" customHeight="1" x14ac:dyDescent="0.25">
      <c r="A10" s="223"/>
      <c r="B10" s="413"/>
      <c r="C10" s="237" t="s">
        <v>21</v>
      </c>
      <c r="D10" s="226"/>
      <c r="E10" s="24" t="s">
        <v>12</v>
      </c>
      <c r="F10" s="391">
        <f>'1.Salaries Rates Dates'!$B$30</f>
        <v>45839</v>
      </c>
      <c r="G10" s="392"/>
      <c r="H10" s="393"/>
      <c r="I10" s="231" t="s">
        <v>13</v>
      </c>
      <c r="J10" s="232"/>
      <c r="K10" s="240">
        <f>'1.Salaries Rates Dates'!$C$30</f>
        <v>46203</v>
      </c>
      <c r="L10" s="254"/>
      <c r="M10" s="250"/>
      <c r="N10" s="24" t="s">
        <v>12</v>
      </c>
      <c r="O10" s="240">
        <f>'1.Salaries Rates Dates'!$B$31</f>
        <v>46204</v>
      </c>
      <c r="P10" s="241"/>
      <c r="Q10" s="241"/>
      <c r="R10" s="231" t="s">
        <v>13</v>
      </c>
      <c r="S10" s="232"/>
      <c r="T10" s="240">
        <f>'1.Salaries Rates Dates'!$C$31</f>
        <v>46568</v>
      </c>
      <c r="U10" s="254"/>
      <c r="V10" s="252"/>
      <c r="W10" s="24" t="s">
        <v>12</v>
      </c>
      <c r="X10" s="240">
        <f>'1.Salaries Rates Dates'!$B$32</f>
        <v>46569</v>
      </c>
      <c r="Y10" s="241"/>
      <c r="Z10" s="241"/>
      <c r="AA10" s="247" t="s">
        <v>13</v>
      </c>
      <c r="AB10" s="379"/>
      <c r="AC10" s="240">
        <f>'1.Salaries Rates Dates'!$C$32</f>
        <v>46934</v>
      </c>
      <c r="AD10" s="254"/>
      <c r="AE10" s="252"/>
      <c r="AF10" s="24" t="s">
        <v>12</v>
      </c>
      <c r="AG10" s="240">
        <f>'1.Salaries Rates Dates'!$B$33</f>
        <v>46935</v>
      </c>
      <c r="AH10" s="241"/>
      <c r="AI10" s="241"/>
      <c r="AJ10" s="247" t="s">
        <v>13</v>
      </c>
      <c r="AK10" s="379"/>
      <c r="AL10" s="240">
        <f>'1.Salaries Rates Dates'!$C$33</f>
        <v>47299</v>
      </c>
      <c r="AM10" s="254"/>
      <c r="AN10" s="252"/>
      <c r="AO10" s="24" t="s">
        <v>12</v>
      </c>
      <c r="AP10" s="240">
        <f>'1.Salaries Rates Dates'!$B$34</f>
        <v>47300</v>
      </c>
      <c r="AQ10" s="241"/>
      <c r="AR10" s="241"/>
      <c r="AS10" s="247" t="s">
        <v>13</v>
      </c>
      <c r="AT10" s="379"/>
      <c r="AU10" s="240">
        <f>'1.Salaries Rates Dates'!$C$34</f>
        <v>47664</v>
      </c>
      <c r="AV10" s="254"/>
      <c r="AW10" s="252"/>
      <c r="AX10" s="24" t="s">
        <v>12</v>
      </c>
      <c r="AY10" s="240">
        <f>'1.Salaries Rates Dates'!$B$35</f>
        <v>47665</v>
      </c>
      <c r="AZ10" s="241"/>
      <c r="BA10" s="241"/>
      <c r="BB10" s="247" t="s">
        <v>13</v>
      </c>
      <c r="BC10" s="379"/>
      <c r="BD10" s="240">
        <f>'1.Salaries Rates Dates'!$C$35</f>
        <v>48029</v>
      </c>
      <c r="BE10" s="254"/>
      <c r="BF10" s="252"/>
      <c r="BG10" s="24" t="s">
        <v>12</v>
      </c>
      <c r="BH10" s="240">
        <f>'1.Salaries Rates Dates'!$B$36</f>
        <v>48030</v>
      </c>
      <c r="BI10" s="241"/>
      <c r="BJ10" s="241"/>
      <c r="BK10" s="247" t="s">
        <v>13</v>
      </c>
      <c r="BL10" s="379"/>
      <c r="BM10" s="240">
        <f>'1.Salaries Rates Dates'!$C$36</f>
        <v>48395</v>
      </c>
      <c r="BN10" s="254"/>
      <c r="BO10" s="256" t="s">
        <v>22</v>
      </c>
      <c r="BP10" s="256" t="s">
        <v>23</v>
      </c>
      <c r="BQ10" s="256" t="s">
        <v>24</v>
      </c>
      <c r="BR10" s="80"/>
      <c r="BS10" s="406"/>
      <c r="BT10" s="407"/>
      <c r="BU10" s="407"/>
      <c r="BV10" s="407"/>
      <c r="BW10" s="407"/>
      <c r="BX10" s="407"/>
      <c r="BY10" s="407"/>
      <c r="BZ10" s="407"/>
      <c r="CA10" s="408"/>
    </row>
    <row r="11" spans="1:79" ht="13.35" customHeight="1" x14ac:dyDescent="0.25">
      <c r="A11" s="137" t="s">
        <v>150</v>
      </c>
      <c r="B11" s="138">
        <f>'1.Salaries Rates Dates'!E4</f>
        <v>0</v>
      </c>
      <c r="C11" s="238"/>
      <c r="D11" s="226"/>
      <c r="E11" s="232" t="s">
        <v>10</v>
      </c>
      <c r="F11" s="260"/>
      <c r="G11" s="260"/>
      <c r="H11" s="260"/>
      <c r="I11" s="256" t="s">
        <v>84</v>
      </c>
      <c r="J11" s="255" t="s">
        <v>22</v>
      </c>
      <c r="K11" s="255" t="s">
        <v>25</v>
      </c>
      <c r="L11" s="257" t="s">
        <v>24</v>
      </c>
      <c r="M11" s="250"/>
      <c r="N11" s="232" t="s">
        <v>10</v>
      </c>
      <c r="O11" s="260" t="s">
        <v>79</v>
      </c>
      <c r="P11" s="260"/>
      <c r="Q11" s="260"/>
      <c r="R11" s="256" t="s">
        <v>84</v>
      </c>
      <c r="S11" s="255" t="s">
        <v>22</v>
      </c>
      <c r="T11" s="255" t="s">
        <v>25</v>
      </c>
      <c r="U11" s="257" t="s">
        <v>3</v>
      </c>
      <c r="V11" s="252"/>
      <c r="W11" s="232" t="s">
        <v>10</v>
      </c>
      <c r="X11" s="260" t="s">
        <v>79</v>
      </c>
      <c r="Y11" s="260"/>
      <c r="Z11" s="260"/>
      <c r="AA11" s="256" t="s">
        <v>84</v>
      </c>
      <c r="AB11" s="255" t="s">
        <v>22</v>
      </c>
      <c r="AC11" s="255" t="s">
        <v>25</v>
      </c>
      <c r="AD11" s="257" t="s">
        <v>24</v>
      </c>
      <c r="AE11" s="252"/>
      <c r="AF11" s="232" t="s">
        <v>10</v>
      </c>
      <c r="AG11" s="260" t="s">
        <v>79</v>
      </c>
      <c r="AH11" s="260"/>
      <c r="AI11" s="260"/>
      <c r="AJ11" s="256" t="s">
        <v>84</v>
      </c>
      <c r="AK11" s="255" t="s">
        <v>22</v>
      </c>
      <c r="AL11" s="255" t="s">
        <v>25</v>
      </c>
      <c r="AM11" s="257" t="s">
        <v>24</v>
      </c>
      <c r="AN11" s="252"/>
      <c r="AO11" s="232" t="s">
        <v>10</v>
      </c>
      <c r="AP11" s="260" t="s">
        <v>79</v>
      </c>
      <c r="AQ11" s="260"/>
      <c r="AR11" s="260"/>
      <c r="AS11" s="256" t="s">
        <v>84</v>
      </c>
      <c r="AT11" s="255" t="s">
        <v>22</v>
      </c>
      <c r="AU11" s="255" t="s">
        <v>25</v>
      </c>
      <c r="AV11" s="257" t="s">
        <v>24</v>
      </c>
      <c r="AW11" s="252"/>
      <c r="AX11" s="232" t="s">
        <v>10</v>
      </c>
      <c r="AY11" s="260" t="s">
        <v>79</v>
      </c>
      <c r="AZ11" s="260"/>
      <c r="BA11" s="260"/>
      <c r="BB11" s="256" t="s">
        <v>84</v>
      </c>
      <c r="BC11" s="255" t="s">
        <v>22</v>
      </c>
      <c r="BD11" s="255" t="s">
        <v>25</v>
      </c>
      <c r="BE11" s="257" t="s">
        <v>24</v>
      </c>
      <c r="BF11" s="252"/>
      <c r="BG11" s="232" t="s">
        <v>10</v>
      </c>
      <c r="BH11" s="260" t="s">
        <v>79</v>
      </c>
      <c r="BI11" s="260"/>
      <c r="BJ11" s="260"/>
      <c r="BK11" s="256" t="s">
        <v>84</v>
      </c>
      <c r="BL11" s="255" t="s">
        <v>22</v>
      </c>
      <c r="BM11" s="255" t="s">
        <v>25</v>
      </c>
      <c r="BN11" s="257" t="s">
        <v>24</v>
      </c>
      <c r="BO11" s="259"/>
      <c r="BP11" s="259"/>
      <c r="BQ11" s="259"/>
      <c r="BR11" s="80"/>
      <c r="BS11" s="406"/>
      <c r="BT11" s="407"/>
      <c r="BU11" s="407"/>
      <c r="BV11" s="407"/>
      <c r="BW11" s="407"/>
      <c r="BX11" s="407"/>
      <c r="BY11" s="407"/>
      <c r="BZ11" s="407"/>
      <c r="CA11" s="408"/>
    </row>
    <row r="12" spans="1:79" x14ac:dyDescent="0.25">
      <c r="A12" s="245" t="s">
        <v>26</v>
      </c>
      <c r="B12" s="246"/>
      <c r="C12" s="239"/>
      <c r="D12" s="226"/>
      <c r="E12" s="232"/>
      <c r="F12" s="12" t="s">
        <v>27</v>
      </c>
      <c r="G12" s="18" t="s">
        <v>28</v>
      </c>
      <c r="H12" s="18" t="s">
        <v>29</v>
      </c>
      <c r="I12" s="378"/>
      <c r="J12" s="255"/>
      <c r="K12" s="255"/>
      <c r="L12" s="257"/>
      <c r="M12" s="250"/>
      <c r="N12" s="232"/>
      <c r="O12" s="11" t="s">
        <v>27</v>
      </c>
      <c r="P12" s="17" t="s">
        <v>28</v>
      </c>
      <c r="Q12" s="18" t="s">
        <v>29</v>
      </c>
      <c r="R12" s="378"/>
      <c r="S12" s="255"/>
      <c r="T12" s="255"/>
      <c r="U12" s="257"/>
      <c r="V12" s="252"/>
      <c r="W12" s="232"/>
      <c r="X12" s="11" t="s">
        <v>27</v>
      </c>
      <c r="Y12" s="17" t="s">
        <v>28</v>
      </c>
      <c r="Z12" s="18" t="s">
        <v>29</v>
      </c>
      <c r="AA12" s="378"/>
      <c r="AB12" s="255"/>
      <c r="AC12" s="255"/>
      <c r="AD12" s="257"/>
      <c r="AE12" s="252"/>
      <c r="AF12" s="232"/>
      <c r="AG12" s="11" t="s">
        <v>27</v>
      </c>
      <c r="AH12" s="17" t="s">
        <v>28</v>
      </c>
      <c r="AI12" s="18" t="s">
        <v>29</v>
      </c>
      <c r="AJ12" s="378"/>
      <c r="AK12" s="255"/>
      <c r="AL12" s="255"/>
      <c r="AM12" s="257"/>
      <c r="AN12" s="252"/>
      <c r="AO12" s="232"/>
      <c r="AP12" s="11" t="s">
        <v>27</v>
      </c>
      <c r="AQ12" s="17" t="s">
        <v>28</v>
      </c>
      <c r="AR12" s="12" t="s">
        <v>29</v>
      </c>
      <c r="AS12" s="378"/>
      <c r="AT12" s="255"/>
      <c r="AU12" s="255"/>
      <c r="AV12" s="257"/>
      <c r="AW12" s="252"/>
      <c r="AX12" s="232"/>
      <c r="AY12" s="11" t="s">
        <v>27</v>
      </c>
      <c r="AZ12" s="17" t="s">
        <v>28</v>
      </c>
      <c r="BA12" s="12" t="s">
        <v>29</v>
      </c>
      <c r="BB12" s="378"/>
      <c r="BC12" s="255"/>
      <c r="BD12" s="255"/>
      <c r="BE12" s="257"/>
      <c r="BF12" s="252"/>
      <c r="BG12" s="232"/>
      <c r="BH12" s="11" t="s">
        <v>27</v>
      </c>
      <c r="BI12" s="17" t="s">
        <v>28</v>
      </c>
      <c r="BJ12" s="12" t="s">
        <v>29</v>
      </c>
      <c r="BK12" s="378"/>
      <c r="BL12" s="255"/>
      <c r="BM12" s="255"/>
      <c r="BN12" s="257"/>
      <c r="BO12" s="378"/>
      <c r="BP12" s="378"/>
      <c r="BQ12" s="378"/>
      <c r="BR12" s="80"/>
      <c r="BS12" s="406"/>
      <c r="BT12" s="407"/>
      <c r="BU12" s="407"/>
      <c r="BV12" s="407"/>
      <c r="BW12" s="407"/>
      <c r="BX12" s="407"/>
      <c r="BY12" s="407"/>
      <c r="BZ12" s="407"/>
      <c r="CA12" s="408"/>
    </row>
    <row r="13" spans="1:79" x14ac:dyDescent="0.25">
      <c r="A13" s="388" t="s">
        <v>30</v>
      </c>
      <c r="B13" s="389"/>
      <c r="C13" s="390"/>
      <c r="D13" s="226"/>
      <c r="E13" s="5"/>
      <c r="F13" s="5"/>
      <c r="G13" s="5"/>
      <c r="H13" s="5"/>
      <c r="I13" s="5"/>
      <c r="J13" s="5"/>
      <c r="K13" s="5"/>
      <c r="L13" s="5"/>
      <c r="M13" s="250"/>
      <c r="N13" s="5"/>
      <c r="O13" s="5"/>
      <c r="P13" s="5"/>
      <c r="Q13" s="5"/>
      <c r="R13" s="5"/>
      <c r="S13" s="5"/>
      <c r="T13" s="5"/>
      <c r="U13" s="5"/>
      <c r="V13" s="252"/>
      <c r="W13" s="5"/>
      <c r="X13" s="5"/>
      <c r="Y13" s="5"/>
      <c r="Z13" s="5"/>
      <c r="AA13" s="5"/>
      <c r="AB13" s="5"/>
      <c r="AC13" s="5"/>
      <c r="AD13" s="5"/>
      <c r="AE13" s="252"/>
      <c r="AF13" s="5"/>
      <c r="AG13" s="5"/>
      <c r="AH13" s="5"/>
      <c r="AI13" s="5"/>
      <c r="AJ13" s="5"/>
      <c r="AK13" s="5"/>
      <c r="AL13" s="5"/>
      <c r="AM13" s="5"/>
      <c r="AN13" s="252"/>
      <c r="AO13" s="5"/>
      <c r="AP13" s="5"/>
      <c r="AQ13" s="5"/>
      <c r="AR13" s="5"/>
      <c r="AS13" s="5"/>
      <c r="AT13" s="5"/>
      <c r="AU13" s="5"/>
      <c r="AV13" s="5"/>
      <c r="AW13" s="252"/>
      <c r="AX13" s="5"/>
      <c r="AY13" s="5"/>
      <c r="AZ13" s="5"/>
      <c r="BA13" s="5"/>
      <c r="BB13" s="5"/>
      <c r="BC13" s="5"/>
      <c r="BD13" s="5"/>
      <c r="BE13" s="5"/>
      <c r="BF13" s="252"/>
      <c r="BG13" s="5"/>
      <c r="BH13" s="5"/>
      <c r="BI13" s="5"/>
      <c r="BJ13" s="5"/>
      <c r="BK13" s="5"/>
      <c r="BL13" s="5"/>
      <c r="BM13" s="5"/>
      <c r="BN13" s="5"/>
      <c r="BO13" s="345"/>
      <c r="BP13" s="346"/>
      <c r="BQ13" s="347"/>
      <c r="BR13" s="79"/>
      <c r="BS13" s="205"/>
      <c r="BT13" s="206"/>
      <c r="BU13" s="206"/>
      <c r="BV13" s="206"/>
      <c r="BW13" s="206"/>
      <c r="BX13" s="206"/>
      <c r="BY13" s="206"/>
      <c r="BZ13" s="206"/>
      <c r="CA13" s="207"/>
    </row>
    <row r="14" spans="1:79" x14ac:dyDescent="0.25">
      <c r="A14" s="3" t="s">
        <v>4</v>
      </c>
      <c r="B14" s="376" t="s">
        <v>5</v>
      </c>
      <c r="C14" s="377"/>
      <c r="D14" s="226"/>
      <c r="E14" s="7"/>
      <c r="F14" s="7"/>
      <c r="G14" s="7"/>
      <c r="H14" s="7"/>
      <c r="I14" s="7"/>
      <c r="J14" s="7"/>
      <c r="K14" s="7"/>
      <c r="L14" s="7"/>
      <c r="M14" s="250"/>
      <c r="N14" s="7"/>
      <c r="O14" s="7"/>
      <c r="P14" s="7"/>
      <c r="Q14" s="7"/>
      <c r="R14" s="7"/>
      <c r="S14" s="7"/>
      <c r="T14" s="7"/>
      <c r="U14" s="7"/>
      <c r="V14" s="252"/>
      <c r="W14" s="7"/>
      <c r="X14" s="7"/>
      <c r="Y14" s="7"/>
      <c r="Z14" s="7"/>
      <c r="AA14" s="7"/>
      <c r="AB14" s="7"/>
      <c r="AC14" s="7"/>
      <c r="AD14" s="7"/>
      <c r="AE14" s="252"/>
      <c r="AF14" s="7"/>
      <c r="AG14" s="7"/>
      <c r="AH14" s="7"/>
      <c r="AI14" s="7"/>
      <c r="AJ14" s="7"/>
      <c r="AK14" s="7"/>
      <c r="AL14" s="7"/>
      <c r="AM14" s="7"/>
      <c r="AN14" s="252"/>
      <c r="AO14" s="7"/>
      <c r="AP14" s="7"/>
      <c r="AQ14" s="7"/>
      <c r="AR14" s="7"/>
      <c r="AS14" s="7"/>
      <c r="AT14" s="7"/>
      <c r="AU14" s="7"/>
      <c r="AV14" s="7"/>
      <c r="AW14" s="252"/>
      <c r="AX14" s="7"/>
      <c r="AY14" s="7"/>
      <c r="AZ14" s="7"/>
      <c r="BA14" s="7"/>
      <c r="BB14" s="7"/>
      <c r="BC14" s="7"/>
      <c r="BD14" s="7"/>
      <c r="BE14" s="7"/>
      <c r="BF14" s="252"/>
      <c r="BG14" s="7"/>
      <c r="BH14" s="7"/>
      <c r="BI14" s="7"/>
      <c r="BJ14" s="7"/>
      <c r="BK14" s="7"/>
      <c r="BL14" s="7"/>
      <c r="BM14" s="7"/>
      <c r="BN14" s="7"/>
      <c r="BO14" s="345"/>
      <c r="BP14" s="346"/>
      <c r="BQ14" s="347"/>
      <c r="BR14" s="79"/>
      <c r="BS14" s="2" t="s">
        <v>107</v>
      </c>
      <c r="BT14" s="115" t="s">
        <v>110</v>
      </c>
      <c r="BU14" s="55" t="s">
        <v>111</v>
      </c>
      <c r="BV14" s="55" t="s">
        <v>112</v>
      </c>
      <c r="BW14" s="55" t="s">
        <v>113</v>
      </c>
      <c r="BX14" s="55" t="s">
        <v>114</v>
      </c>
      <c r="BY14" s="55" t="s">
        <v>220</v>
      </c>
      <c r="BZ14" s="55" t="s">
        <v>221</v>
      </c>
      <c r="CA14" s="113" t="s">
        <v>24</v>
      </c>
    </row>
    <row r="15" spans="1:79" ht="23.25" hidden="1" customHeight="1" x14ac:dyDescent="0.25">
      <c r="A15" s="15">
        <v>1</v>
      </c>
      <c r="B15" s="71">
        <f>'1.Salaries Rates Dates'!C4</f>
        <v>0</v>
      </c>
      <c r="C15" s="30" t="s">
        <v>31</v>
      </c>
      <c r="D15" s="226"/>
      <c r="E15" s="25">
        <f>'1.Salaries Rates Dates'!Z4</f>
        <v>0</v>
      </c>
      <c r="F15" s="47"/>
      <c r="G15" s="47"/>
      <c r="H15" s="47"/>
      <c r="I15" s="48" t="str">
        <f>IF(F15&gt;0,('1.Salaries Rates Dates'!$D$30*F15),(G15*(ROUND(YEARFRAC(F$10,K$10),2)*'1.Salaries Rates Dates'!$F$30)&amp;" / "&amp;H15*(ROUND(YEARFRAC(F$10,K$10),2)*'1.Salaries Rates Dates'!$E$30)))</f>
        <v>0 / 0</v>
      </c>
      <c r="J15" s="51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Dates'!$B$49))))+
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Dates'!$B$49)))))</f>
        <v>0</v>
      </c>
      <c r="K15" s="128">
        <f>IF($C15="FT",J15*'1.Salaries Rates Dates'!$B$44,
IF($C15="PT",J15*'1.Salaries Rates Dates'!$B$45,
IF($C15="Clinical",J15*'1.Salaries Rates Dates'!$B$44,
IF($C15="ANSFT",J15*'1.Salaries Rates Dates'!$B$46,
IF($C15="ANSPT",J15*'1.Salaries Rates Dates'!$B$47)))))</f>
        <v>0</v>
      </c>
      <c r="L15" s="28">
        <f>J15+K15</f>
        <v>0</v>
      </c>
      <c r="M15" s="250"/>
      <c r="N15" s="25">
        <f>E15*(1+'1.Salaries Rates Dates'!B49)</f>
        <v>0</v>
      </c>
      <c r="O15" s="47"/>
      <c r="P15" s="47"/>
      <c r="Q15" s="47"/>
      <c r="R15" s="48" t="str">
        <f>IF(O15&gt;0,('1.Salaries Rates Dates'!$D$31*O15),(P15*(ROUND(YEARFRAC(O$10,T$10),2)*'1.Salaries Rates Dates'!$F$31)&amp;" / "&amp;Q15*(ROUND(YEARFRAC(O$10,T$10),2)*'1.Salaries Rates Dates'!$E$31)))</f>
        <v>0 / 0</v>
      </c>
      <c r="S15" s="51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Dates'!$B$49))))+
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Dates'!$B$49)))))</f>
        <v>0</v>
      </c>
      <c r="T15" s="128">
        <f>IF($C15="FT",S15*'1.Salaries Rates Dates'!$B$44,
IF($C15="PT",S15*'1.Salaries Rates Dates'!$B$45,
IF($C15="Clinical",S15*'1.Salaries Rates Dates'!$B$44,
IF($C15="ANSFT",S15*'1.Salaries Rates Dates'!$B$46,
IF($C15="ANSPT",S15*'1.Salaries Rates Dates'!$B$47)))))</f>
        <v>0</v>
      </c>
      <c r="U15" s="28">
        <f t="shared" ref="U15:U24" si="0">S15+T15</f>
        <v>0</v>
      </c>
      <c r="V15" s="252"/>
      <c r="W15" s="25">
        <f>N15*(1+'1.Salaries Rates Dates'!B49)</f>
        <v>0</v>
      </c>
      <c r="X15" s="47"/>
      <c r="Y15" s="47"/>
      <c r="Z15" s="47"/>
      <c r="AA15" s="48" t="str">
        <f>IF(X15&gt;0,('1.Salaries Rates Dates'!$D$32*X15),(Y15*(ROUND(YEARFRAC(X$10,AC$10),2)*'1.Salaries Rates Dates'!$F$32)&amp;" / "&amp;Z15*(ROUND(YEARFRAC(X$10,AC$10),2)*'1.Salaries Rates Dates'!$E$32)))</f>
        <v>0 / 0</v>
      </c>
      <c r="AB15" s="51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Dates'!$B$49))))+
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Dates'!$B$49)))))</f>
        <v>0</v>
      </c>
      <c r="AC15" s="128">
        <f>IF($C15="FT",AB15*'1.Salaries Rates Dates'!$B$44,
IF($C15="PT",AB15*'1.Salaries Rates Dates'!$B$45,
IF($C15="Clinical",AB15*'1.Salaries Rates Dates'!$B$44,
IF($C15="ANSFT",AB15*'1.Salaries Rates Dates'!$B$46,
IF($C15="ANSPT",AB15*'1.Salaries Rates Dates'!$B$47)))))</f>
        <v>0</v>
      </c>
      <c r="AD15" s="28">
        <f t="shared" ref="AD15:AD24" si="1">AB15+AC15</f>
        <v>0</v>
      </c>
      <c r="AE15" s="252"/>
      <c r="AF15" s="25">
        <f>W15*(1+'1.Salaries Rates Dates'!B49)</f>
        <v>0</v>
      </c>
      <c r="AG15" s="47"/>
      <c r="AH15" s="47"/>
      <c r="AI15" s="47"/>
      <c r="AJ15" s="48" t="str">
        <f>IF(AG15&gt;0,('1.Salaries Rates Dates'!$D$33*AG15),(AH15*(ROUND(YEARFRAC(AG$10,AL$10),2)*'1.Salaries Rates Dates'!$F$33)&amp;" / "&amp;AI15*(ROUND(YEARFRAC(AG$10,AL$10),2)*'1.Salaries Rates Dates'!$E$33)))</f>
        <v>0 / 0</v>
      </c>
      <c r="AK15" s="51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Dates'!$B$49))))+
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Dates'!$B$49)))))</f>
        <v>0</v>
      </c>
      <c r="AL15" s="128">
        <f>IF($C15="FT",AK15*'1.Salaries Rates Dates'!$B$44,
IF($C15="PT",AK15*'1.Salaries Rates Dates'!$B$45,
IF($C15="Clinical",AK15*'1.Salaries Rates Dates'!$B$44,
IF($C15="ANSFT",AK15*'1.Salaries Rates Dates'!$B$46,
IF($C15="ANSPT",AK15*'1.Salaries Rates Dates'!$B$47)))))</f>
        <v>0</v>
      </c>
      <c r="AM15" s="28">
        <f t="shared" ref="AM15:AM24" si="2">AK15+AL15</f>
        <v>0</v>
      </c>
      <c r="AN15" s="252"/>
      <c r="AO15" s="25">
        <f>AF15*(1+'1.Salaries Rates Dates'!B49)</f>
        <v>0</v>
      </c>
      <c r="AP15" s="47"/>
      <c r="AQ15" s="47"/>
      <c r="AR15" s="47"/>
      <c r="AS15" s="48" t="str">
        <f>IF(AP15&gt;0,('1.Salaries Rates Dates'!$D$34*AP15),(AQ15*(ROUND(YEARFRAC(AP$10,AU$10),2)*'1.Salaries Rates Dates'!$F$34)&amp;" / "&amp;AR15*(ROUND(YEARFRAC(AP$10,AU$10),2)*'1.Salaries Rates Dates'!$E$34)))</f>
        <v>0 / 0</v>
      </c>
      <c r="AT15" s="51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Dates'!$B$49))))+
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Dates'!$B$49)))))</f>
        <v>0</v>
      </c>
      <c r="AU15" s="128">
        <f>IF($C15="FT",AT15*'1.Salaries Rates Dates'!$B$44,
IF($C15="PT",AT15*'1.Salaries Rates Dates'!$B$45,
IF($C15="Clinical",AT15*'1.Salaries Rates Dates'!$B$44,
IF($C15="ANSFT",AT15*'1.Salaries Rates Dates'!$B$46,
IF($C15="ANSPT",AT15*'1.Salaries Rates Dates'!$B$47)))))</f>
        <v>0</v>
      </c>
      <c r="AV15" s="28">
        <f t="shared" ref="AV15:AV24" si="3">AT15+AU15</f>
        <v>0</v>
      </c>
      <c r="AW15" s="252"/>
      <c r="AX15" s="25">
        <f>AO15*(1+'1.Salaries Rates Dates'!K52)</f>
        <v>0</v>
      </c>
      <c r="AY15" s="47"/>
      <c r="AZ15" s="47"/>
      <c r="BA15" s="47"/>
      <c r="BB15" s="48" t="str">
        <f>IF(AY15&gt;0,('1.Salaries Rates Dates'!$D$35*AY15),(AZ15*(ROUND(YEARFRAC(AY$10,BD$10),2)*'1.Salaries Rates Dates'!$F$35)&amp;" / "&amp;BA15*(ROUND(YEARFRAC(AY$10,BD$10),2)*'1.Salaries Rates Dates'!$E$35)))</f>
        <v>0 / 0</v>
      </c>
      <c r="BC15" s="51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Dates'!$B$49))))+
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Dates'!$B$49)))))</f>
        <v>0</v>
      </c>
      <c r="BD15" s="128">
        <f>IF($C15="FT",BC15*'1.Salaries Rates Dates'!$B$44,
IF($C15="PT",BC15*'1.Salaries Rates Dates'!$B$45,
IF($C15="Clinical",BC15*'1.Salaries Rates Dates'!$B$44,
IF($C15="ANSFT",BC15*'1.Salaries Rates Dates'!$B$46,
IF($C15="ANSPT",BC15*'1.Salaries Rates Dates'!$B$47)))))</f>
        <v>0</v>
      </c>
      <c r="BE15" s="28">
        <f t="shared" ref="BE15:BE24" si="4">BC15+BD15</f>
        <v>0</v>
      </c>
      <c r="BF15" s="252"/>
      <c r="BG15" s="25">
        <f>AX15*(1+'1.Salaries Rates Dates'!T52)</f>
        <v>0</v>
      </c>
      <c r="BH15" s="47"/>
      <c r="BI15" s="47"/>
      <c r="BJ15" s="47"/>
      <c r="BK15" s="48" t="str">
        <f>IF(BH15&gt;0,('1.Salaries Rates Dates'!$D$36*BH15),(BI15*(ROUND(YEARFRAC(BH$10,BM$10),2)*'1.Salaries Rates Dates'!$F$36)&amp;" / "&amp;BJ15*(ROUND(YEARFRAC(BH$10,BM$10),2)*'1.Salaries Rates Dates'!$E$36)))</f>
        <v>0 / 0</v>
      </c>
      <c r="BL15" s="51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Dates'!$B$49))))+
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Dates'!$B$49)))))</f>
        <v>0</v>
      </c>
      <c r="BM15" s="128">
        <f>IF($C15="FT",BL15*'1.Salaries Rates Dates'!$B$44,
IF($C15="PT",BL15*'1.Salaries Rates Dates'!$B$45,
IF($C15="Clinical",BL15*'1.Salaries Rates Dates'!$B$44,
IF($C15="ANSFT",BL15*'1.Salaries Rates Dates'!$B$46,
IF($C15="ANSPT",BL15*'1.Salaries Rates Dates'!$B$47)))))</f>
        <v>0</v>
      </c>
      <c r="BN15" s="28">
        <f t="shared" ref="BN15:BN24" si="5">BL15+BM15</f>
        <v>0</v>
      </c>
      <c r="BO15" s="14">
        <f>J15+S15+AB15+AK15+AT15+BC15+BL15</f>
        <v>0</v>
      </c>
      <c r="BP15" s="14">
        <f>K15+T15+AC15+AL15+AU15+BD15+BM15</f>
        <v>0</v>
      </c>
      <c r="BQ15" s="14">
        <f>L15+U15+AD15+AM15+AV15+BE15+BN15</f>
        <v>0</v>
      </c>
      <c r="BR15" s="82"/>
      <c r="BS15" s="55">
        <f>'1.Salaries Rates Dates'!$D$4</f>
        <v>0</v>
      </c>
      <c r="BT15" s="187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Dates'!$B$49)))))</f>
        <v>0</v>
      </c>
      <c r="BU15" s="187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Dates'!$B$49)))))</f>
        <v>0</v>
      </c>
      <c r="BV15" s="187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Dates'!$B$49)))))</f>
        <v>0</v>
      </c>
      <c r="BW15" s="187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Dates'!$B$49)))))</f>
        <v>0</v>
      </c>
      <c r="BX15" s="187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Dates'!$B$49)))))</f>
        <v>0</v>
      </c>
      <c r="BY15" s="187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Dates'!$B$49)))))</f>
        <v>0</v>
      </c>
      <c r="BZ15" s="187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Dates'!$B$49)))))</f>
        <v>0</v>
      </c>
      <c r="CA15" s="188">
        <f>SUM(BT15:BZ15)</f>
        <v>0</v>
      </c>
    </row>
    <row r="16" spans="1:79" x14ac:dyDescent="0.25">
      <c r="A16" s="15">
        <v>2</v>
      </c>
      <c r="B16" s="71">
        <f>'1.Salaries Rates Dates'!C5</f>
        <v>0</v>
      </c>
      <c r="C16" s="30" t="s">
        <v>31</v>
      </c>
      <c r="D16" s="226"/>
      <c r="E16" s="25">
        <f>'1.Salaries Rates Dates'!Z5</f>
        <v>0</v>
      </c>
      <c r="F16" s="47"/>
      <c r="G16" s="47"/>
      <c r="H16" s="47"/>
      <c r="I16" s="48" t="str">
        <f>IF(F16&gt;0,('1.Salaries Rates Dates'!$D$30*F16),(G16*(ROUND(YEARFRAC(F$10,K$10),2)*'1.Salaries Rates Dates'!$F$30)&amp;" / "&amp;H16*(ROUND(YEARFRAC(F$10,K$10),2)*'1.Salaries Rates Dates'!$E$30)))</f>
        <v>0 / 0</v>
      </c>
      <c r="J16" s="51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Dates'!$B$49)))))</f>
        <v>0</v>
      </c>
      <c r="K16" s="128">
        <f>IF($C16="FT",J16*'1.Salaries Rates Dates'!$B$44,
IF($C16="PT",J16*'1.Salaries Rates Dates'!$B$45,
IF($C16="Clinical",J16*'1.Salaries Rates Dates'!$B$44,
IF($C16="ANSFT",J16*'1.Salaries Rates Dates'!$B$46,
IF($C16="ANSPT",J16*'1.Salaries Rates Dates'!$B$47)))))</f>
        <v>0</v>
      </c>
      <c r="L16" s="28">
        <f t="shared" ref="L16:L23" si="6">J16+K16</f>
        <v>0</v>
      </c>
      <c r="M16" s="250"/>
      <c r="N16" s="25">
        <f>E16*(1+'1.Salaries Rates Dates'!$B$49)</f>
        <v>0</v>
      </c>
      <c r="O16" s="47"/>
      <c r="P16" s="47"/>
      <c r="Q16" s="47"/>
      <c r="R16" s="48" t="str">
        <f>IF(O16&gt;0,('1.Salaries Rates Dates'!$D$31*O16),(P16*(ROUND(YEARFRAC(O$10,T$10),2)*'1.Salaries Rates Dates'!$F$31)&amp;" / "&amp;Q16*(ROUND(YEARFRAC(O$10,T$10),2)*'1.Salaries Rates Dates'!$E$31)))</f>
        <v>0 / 0</v>
      </c>
      <c r="S16" s="51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Dates'!$B$49)))))</f>
        <v>0</v>
      </c>
      <c r="T16" s="128">
        <f>IF($C16="FT",S16*'1.Salaries Rates Dates'!$B$44,
IF($C16="PT",S16*'1.Salaries Rates Dates'!$B$45,
IF($C16="Clinical",S16*'1.Salaries Rates Dates'!$B$44,
IF($C16="ANSFT",S16*'1.Salaries Rates Dates'!$B$46,
IF($C16="ANSPT",S16*'1.Salaries Rates Dates'!$B$47)))))</f>
        <v>0</v>
      </c>
      <c r="U16" s="28">
        <f t="shared" si="0"/>
        <v>0</v>
      </c>
      <c r="V16" s="252"/>
      <c r="W16" s="25">
        <f>N16*(1+'1.Salaries Rates Dates'!$B$49)</f>
        <v>0</v>
      </c>
      <c r="X16" s="47"/>
      <c r="Y16" s="47"/>
      <c r="Z16" s="47"/>
      <c r="AA16" s="48" t="str">
        <f>IF(X16&gt;0,('1.Salaries Rates Dates'!$D$32*X16),(Y16*(ROUND(YEARFRAC(X$10,AC$10),2)*'1.Salaries Rates Dates'!$F$32)&amp;" / "&amp;Z16*(ROUND(YEARFRAC(X$10,AC$10),2)*'1.Salaries Rates Dates'!$E$32)))</f>
        <v>0 / 0</v>
      </c>
      <c r="AB16" s="51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Dates'!$B$49)))))</f>
        <v>0</v>
      </c>
      <c r="AC16" s="128">
        <f>IF($C16="FT",AB16*'1.Salaries Rates Dates'!$B$44,
IF($C16="PT",AB16*'1.Salaries Rates Dates'!$B$45,
IF($C16="Clinical",AB16*'1.Salaries Rates Dates'!$B$44,
IF($C16="ANSFT",AB16*'1.Salaries Rates Dates'!$B$46,
IF($C16="ANSPT",AB16*'1.Salaries Rates Dates'!$B$47)))))</f>
        <v>0</v>
      </c>
      <c r="AD16" s="28">
        <f t="shared" si="1"/>
        <v>0</v>
      </c>
      <c r="AE16" s="252"/>
      <c r="AF16" s="25">
        <f>W16*(1+'1.Salaries Rates Dates'!$B$49)</f>
        <v>0</v>
      </c>
      <c r="AG16" s="47"/>
      <c r="AH16" s="47"/>
      <c r="AI16" s="47"/>
      <c r="AJ16" s="48" t="str">
        <f>IF(AG16&gt;0,('1.Salaries Rates Dates'!$D$33*AG16),(AH16*(ROUND(YEARFRAC(AG$10,AL$10),2)*'1.Salaries Rates Dates'!$F$33)&amp;" / "&amp;AI16*(ROUND(YEARFRAC(AG$10,AL$10),2)*'1.Salaries Rates Dates'!$E$33)))</f>
        <v>0 / 0</v>
      </c>
      <c r="AK16" s="51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Dates'!$B$49)))))</f>
        <v>0</v>
      </c>
      <c r="AL16" s="128">
        <f>IF($C16="FT",AK16*'1.Salaries Rates Dates'!$B$44,
IF($C16="PT",AK16*'1.Salaries Rates Dates'!$B$45,
IF($C16="Clinical",AK16*'1.Salaries Rates Dates'!$B$44,
IF($C16="ANSFT",AK16*'1.Salaries Rates Dates'!$B$46,
IF($C16="ANSPT",AK16*'1.Salaries Rates Dates'!$B$47)))))</f>
        <v>0</v>
      </c>
      <c r="AM16" s="28">
        <f t="shared" si="2"/>
        <v>0</v>
      </c>
      <c r="AN16" s="252"/>
      <c r="AO16" s="25">
        <f>AF16*(1+'1.Salaries Rates Dates'!$B$49)</f>
        <v>0</v>
      </c>
      <c r="AP16" s="47"/>
      <c r="AQ16" s="47"/>
      <c r="AR16" s="47"/>
      <c r="AS16" s="48" t="str">
        <f>IF(AP16&gt;0,('1.Salaries Rates Dates'!$D$34*AP16),(AQ16*(ROUND(YEARFRAC(AP$10,AU$10),2)*'1.Salaries Rates Dates'!$F$34)&amp;" / "&amp;AR16*(ROUND(YEARFRAC(AP$10,AU$10),2)*'1.Salaries Rates Dates'!$E$34)))</f>
        <v>0 / 0</v>
      </c>
      <c r="AT16" s="51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Dates'!$B$49)))))</f>
        <v>0</v>
      </c>
      <c r="AU16" s="128">
        <f>IF($C16="FT",AT16*'1.Salaries Rates Dates'!$B$44,
IF($C16="PT",AT16*'1.Salaries Rates Dates'!$B$45,
IF($C16="Clinical",AT16*'1.Salaries Rates Dates'!$B$44,
IF($C16="ANSFT",AT16*'1.Salaries Rates Dates'!$B$46,
IF($C16="ANSPT",AT16*'1.Salaries Rates Dates'!$B$47)))))</f>
        <v>0</v>
      </c>
      <c r="AV16" s="28">
        <f t="shared" si="3"/>
        <v>0</v>
      </c>
      <c r="AW16" s="252"/>
      <c r="AX16" s="25">
        <f>AO16*(1+'1.Salaries Rates Dates'!$B$49)</f>
        <v>0</v>
      </c>
      <c r="AY16" s="47"/>
      <c r="AZ16" s="47"/>
      <c r="BA16" s="47"/>
      <c r="BB16" s="48" t="str">
        <f>IF(AY16&gt;0,('1.Salaries Rates Dates'!$D$35*AY16),(AZ16*(ROUND(YEARFRAC(AY$10,BD$10),2)*'1.Salaries Rates Dates'!$F$35)&amp;" / "&amp;BA16*(ROUND(YEARFRAC(AY$10,BD$10),2)*'1.Salaries Rates Dates'!$E$35)))</f>
        <v>0 / 0</v>
      </c>
      <c r="BC16" s="51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Dates'!$B$49)))))</f>
        <v>0</v>
      </c>
      <c r="BD16" s="128">
        <f>IF($C16="FT",BC16*'1.Salaries Rates Dates'!$B$44,
IF($C16="PT",BC16*'1.Salaries Rates Dates'!$B$45,
IF($C16="Clinical",BC16*'1.Salaries Rates Dates'!$B$44,
IF($C16="ANSFT",BC16*'1.Salaries Rates Dates'!$B$46,
IF($C16="ANSPT",BC16*'1.Salaries Rates Dates'!$B$47)))))</f>
        <v>0</v>
      </c>
      <c r="BE16" s="28">
        <f t="shared" si="4"/>
        <v>0</v>
      </c>
      <c r="BF16" s="252"/>
      <c r="BG16" s="25">
        <f>AX16*(1+'1.Salaries Rates Dates'!$B$49)</f>
        <v>0</v>
      </c>
      <c r="BH16" s="47"/>
      <c r="BI16" s="47"/>
      <c r="BJ16" s="47"/>
      <c r="BK16" s="48" t="str">
        <f>IF(BH16&gt;0,('1.Salaries Rates Dates'!$D$36*BH16),(BI16*(ROUND(YEARFRAC(BH$10,BM$10),2)*'1.Salaries Rates Dates'!$F$36)&amp;" / "&amp;BJ16*(ROUND(YEARFRAC(BH$10,BM$10),2)*'1.Salaries Rates Dates'!$E$36)))</f>
        <v>0 / 0</v>
      </c>
      <c r="BL16" s="51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Dates'!$B$49)))))</f>
        <v>0</v>
      </c>
      <c r="BM16" s="128">
        <f>IF($C16="FT",BL16*'1.Salaries Rates Dates'!$B$44,
IF($C16="PT",BL16*'1.Salaries Rates Dates'!$B$45,
IF($C16="Clinical",BL16*'1.Salaries Rates Dates'!$B$44,
IF($C16="ANSFT",BL16*'1.Salaries Rates Dates'!$B$46,
IF($C16="ANSPT",BL16*'1.Salaries Rates Dates'!$B$47)))))</f>
        <v>0</v>
      </c>
      <c r="BN16" s="28">
        <f t="shared" si="5"/>
        <v>0</v>
      </c>
      <c r="BO16" s="14">
        <f t="shared" ref="BO16:BQ24" si="7">J16+S16+AB16+AK16+AT16+BC16+BL16</f>
        <v>0</v>
      </c>
      <c r="BP16" s="14">
        <f t="shared" si="7"/>
        <v>0</v>
      </c>
      <c r="BQ16" s="14">
        <f t="shared" si="7"/>
        <v>0</v>
      </c>
      <c r="BR16" s="82"/>
      <c r="BS16" s="55">
        <f>'1.Salaries Rates Dates'!$D$5</f>
        <v>0</v>
      </c>
      <c r="BT16" s="187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Dates'!$B$49)))))</f>
        <v>0</v>
      </c>
      <c r="BU16" s="187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Dates'!$B$49)))))</f>
        <v>0</v>
      </c>
      <c r="BV16" s="187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Dates'!$B$49)))))</f>
        <v>0</v>
      </c>
      <c r="BW16" s="187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Dates'!$B$49)))))</f>
        <v>0</v>
      </c>
      <c r="BX16" s="187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Dates'!$B$49)))))</f>
        <v>0</v>
      </c>
      <c r="BY16" s="187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Dates'!$B$49)))))</f>
        <v>0</v>
      </c>
      <c r="BZ16" s="187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Dates'!$B$49)))))</f>
        <v>0</v>
      </c>
      <c r="CA16" s="188">
        <f t="shared" ref="CA16:CA24" si="8">SUM(BT16:BZ16)</f>
        <v>0</v>
      </c>
    </row>
    <row r="17" spans="1:79" hidden="1" x14ac:dyDescent="0.25">
      <c r="A17" s="15">
        <v>3</v>
      </c>
      <c r="B17" s="71">
        <f>'1.Salaries Rates Dates'!C6</f>
        <v>0</v>
      </c>
      <c r="C17" s="30" t="s">
        <v>31</v>
      </c>
      <c r="D17" s="226"/>
      <c r="E17" s="25">
        <f>'1.Salaries Rates Dates'!Z6</f>
        <v>0</v>
      </c>
      <c r="F17" s="47"/>
      <c r="G17" s="47"/>
      <c r="H17" s="47"/>
      <c r="I17" s="48" t="str">
        <f>IF(F17&gt;0,('1.Salaries Rates Dates'!$D$30*F17),(G17*(ROUND(YEARFRAC(F$10,K$10),2)*'1.Salaries Rates Dates'!$F$30)&amp;" / "&amp;H17*(ROUND(YEARFRAC(F$10,K$10),2)*'1.Salaries Rates Dates'!$E$30)))</f>
        <v>0 / 0</v>
      </c>
      <c r="J17" s="51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Dates'!$B$49)))))</f>
        <v>0</v>
      </c>
      <c r="K17" s="128">
        <f>IF($C17="FT",J17*'1.Salaries Rates Dates'!$B$44,
IF($C17="PT",J17*'1.Salaries Rates Dates'!$B$45,
IF($C17="Clinical",J17*'1.Salaries Rates Dates'!$B$44,
IF($C17="ANSFT",J17*'1.Salaries Rates Dates'!$B$46,
IF($C17="ANSPT",J17*'1.Salaries Rates Dates'!$B$47)))))</f>
        <v>0</v>
      </c>
      <c r="L17" s="28">
        <f t="shared" si="6"/>
        <v>0</v>
      </c>
      <c r="M17" s="250"/>
      <c r="N17" s="25">
        <f>E17*(1+'1.Salaries Rates Dates'!B49)</f>
        <v>0</v>
      </c>
      <c r="O17" s="47"/>
      <c r="P17" s="47"/>
      <c r="Q17" s="47"/>
      <c r="R17" s="48" t="str">
        <f>IF(O17&gt;0,('1.Salaries Rates Dates'!$D$31*O17),(P17*(ROUND(YEARFRAC(O$10,T$10),2)*'1.Salaries Rates Dates'!$F$31)&amp;" / "&amp;Q17*(ROUND(YEARFRAC(O$10,T$10),2)*'1.Salaries Rates Dates'!$E$31)))</f>
        <v>0 / 0</v>
      </c>
      <c r="S17" s="51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Dates'!$B$49)))))</f>
        <v>0</v>
      </c>
      <c r="T17" s="128">
        <f>IF($C17="FT",S17*'1.Salaries Rates Dates'!$B$44,
IF($C17="PT",S17*'1.Salaries Rates Dates'!$B$45,
IF($C17="Clinical",S17*'1.Salaries Rates Dates'!$B$44,
IF($C17="ANSFT",S17*'1.Salaries Rates Dates'!$B$46,
IF($C17="ANSPT",S17*'1.Salaries Rates Dates'!$B$47)))))</f>
        <v>0</v>
      </c>
      <c r="U17" s="28">
        <f t="shared" si="0"/>
        <v>0</v>
      </c>
      <c r="V17" s="252"/>
      <c r="W17" s="25">
        <f>N17*(1+'1.Salaries Rates Dates'!B49)</f>
        <v>0</v>
      </c>
      <c r="X17" s="47"/>
      <c r="Y17" s="47"/>
      <c r="Z17" s="47"/>
      <c r="AA17" s="48" t="str">
        <f>IF(X17&gt;0,('1.Salaries Rates Dates'!$D$32*X17),(Y17*(ROUND(YEARFRAC(X$10,AC$10),2)*'1.Salaries Rates Dates'!$F$32)&amp;" / "&amp;Z17*(ROUND(YEARFRAC(X$10,AC$10),2)*'1.Salaries Rates Dates'!$E$32)))</f>
        <v>0 / 0</v>
      </c>
      <c r="AB17" s="51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Dates'!$B$49)))))</f>
        <v>0</v>
      </c>
      <c r="AC17" s="128">
        <f>IF($C17="FT",AB17*'1.Salaries Rates Dates'!$B$44,
IF($C17="PT",AB17*'1.Salaries Rates Dates'!$B$45,
IF($C17="Clinical",AB17*'1.Salaries Rates Dates'!$B$44,
IF($C17="ANSFT",AB17*'1.Salaries Rates Dates'!$B$46,
IF($C17="ANSPT",AB17*'1.Salaries Rates Dates'!$B$47)))))</f>
        <v>0</v>
      </c>
      <c r="AD17" s="28">
        <f t="shared" si="1"/>
        <v>0</v>
      </c>
      <c r="AE17" s="252"/>
      <c r="AF17" s="25">
        <f>W17*(1+'1.Salaries Rates Dates'!B49)</f>
        <v>0</v>
      </c>
      <c r="AG17" s="47"/>
      <c r="AH17" s="47"/>
      <c r="AI17" s="47"/>
      <c r="AJ17" s="48" t="str">
        <f>IF(AG17&gt;0,('1.Salaries Rates Dates'!$D$33*AG17),(AH17*(ROUND(YEARFRAC(AG$10,AL$10),2)*'1.Salaries Rates Dates'!$F$33)&amp;" / "&amp;AI17*(ROUND(YEARFRAC(AG$10,AL$10),2)*'1.Salaries Rates Dates'!$E$33)))</f>
        <v>0 / 0</v>
      </c>
      <c r="AK17" s="51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Dates'!$B$49)))))</f>
        <v>0</v>
      </c>
      <c r="AL17" s="128">
        <f>IF($C17="FT",AK17*'1.Salaries Rates Dates'!$B$44,
IF($C17="PT",AK17*'1.Salaries Rates Dates'!$B$45,
IF($C17="Clinical",AK17*'1.Salaries Rates Dates'!$B$44,
IF($C17="ANSFT",AK17*'1.Salaries Rates Dates'!$B$46,
IF($C17="ANSPT",AK17*'1.Salaries Rates Dates'!$B$47)))))</f>
        <v>0</v>
      </c>
      <c r="AM17" s="28">
        <f t="shared" si="2"/>
        <v>0</v>
      </c>
      <c r="AN17" s="252"/>
      <c r="AO17" s="25">
        <f>AF17*(1+'1.Salaries Rates Dates'!B49)</f>
        <v>0</v>
      </c>
      <c r="AP17" s="47"/>
      <c r="AQ17" s="47"/>
      <c r="AR17" s="47"/>
      <c r="AS17" s="48" t="str">
        <f>IF(AP17&gt;0,('1.Salaries Rates Dates'!$D$34*AP17),(AQ17*(ROUND(YEARFRAC(AP$10,AU$10),2)*'1.Salaries Rates Dates'!$F$34)&amp;" / "&amp;AR17*(ROUND(YEARFRAC(AP$10,AU$10),2)*'1.Salaries Rates Dates'!$E$34)))</f>
        <v>0 / 0</v>
      </c>
      <c r="AT17" s="51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Dates'!$B$49)))))</f>
        <v>0</v>
      </c>
      <c r="AU17" s="128">
        <f>IF($C17="FT",AT17*'1.Salaries Rates Dates'!$B$44,
IF($C17="PT",AT17*'1.Salaries Rates Dates'!$B$45,
IF($C17="Clinical",AT17*'1.Salaries Rates Dates'!$B$44,
IF($C17="ANSFT",AT17*'1.Salaries Rates Dates'!$B$46,
IF($C17="ANSPT",AT17*'1.Salaries Rates Dates'!$B$47)))))</f>
        <v>0</v>
      </c>
      <c r="AV17" s="28">
        <f t="shared" si="3"/>
        <v>0</v>
      </c>
      <c r="AW17" s="252"/>
      <c r="AX17" s="25">
        <f>AO17*(1+'1.Salaries Rates Dates'!K52)</f>
        <v>0</v>
      </c>
      <c r="AY17" s="47"/>
      <c r="AZ17" s="47"/>
      <c r="BA17" s="47"/>
      <c r="BB17" s="48" t="str">
        <f>IF(AY17&gt;0,('1.Salaries Rates Dates'!$D$35*AY17),(AZ17*(ROUND(YEARFRAC(AY$10,BD$10),2)*'1.Salaries Rates Dates'!$F$35)&amp;" / "&amp;BA17*(ROUND(YEARFRAC(AY$10,BD$10),2)*'1.Salaries Rates Dates'!$E$35)))</f>
        <v>0 / 0</v>
      </c>
      <c r="BC17" s="51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Dates'!$B$49)))))</f>
        <v>0</v>
      </c>
      <c r="BD17" s="128">
        <f>IF($C17="FT",BC17*'1.Salaries Rates Dates'!$B$44,
IF($C17="PT",BC17*'1.Salaries Rates Dates'!$B$45,
IF($C17="Clinical",BC17*'1.Salaries Rates Dates'!$B$44,
IF($C17="ANSFT",BC17*'1.Salaries Rates Dates'!$B$46,
IF($C17="ANSPT",BC17*'1.Salaries Rates Dates'!$B$47)))))</f>
        <v>0</v>
      </c>
      <c r="BE17" s="28">
        <f t="shared" si="4"/>
        <v>0</v>
      </c>
      <c r="BF17" s="252"/>
      <c r="BG17" s="25">
        <f>AX17*(1+'1.Salaries Rates Dates'!T52)</f>
        <v>0</v>
      </c>
      <c r="BH17" s="47"/>
      <c r="BI17" s="47"/>
      <c r="BJ17" s="47"/>
      <c r="BK17" s="48" t="str">
        <f>IF(BH17&gt;0,('1.Salaries Rates Dates'!$D$36*BH17),(BI17*(ROUND(YEARFRAC(BH$10,BM$10),2)*'1.Salaries Rates Dates'!$F$36)&amp;" / "&amp;BJ17*(ROUND(YEARFRAC(BH$10,BM$10),2)*'1.Salaries Rates Dates'!$E$36)))</f>
        <v>0 / 0</v>
      </c>
      <c r="BL17" s="51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Dates'!$B$49)))))</f>
        <v>0</v>
      </c>
      <c r="BM17" s="128">
        <f>IF($C17="FT",BL17*'1.Salaries Rates Dates'!$B$44,
IF($C17="PT",BL17*'1.Salaries Rates Dates'!$B$45,
IF($C17="Clinical",BL17*'1.Salaries Rates Dates'!$B$44,
IF($C17="ANSFT",BL17*'1.Salaries Rates Dates'!$B$46,
IF($C17="ANSPT",BL17*'1.Salaries Rates Dates'!$B$47)))))</f>
        <v>0</v>
      </c>
      <c r="BN17" s="28">
        <f t="shared" si="5"/>
        <v>0</v>
      </c>
      <c r="BO17" s="14">
        <f t="shared" si="7"/>
        <v>0</v>
      </c>
      <c r="BP17" s="14">
        <f t="shared" si="7"/>
        <v>0</v>
      </c>
      <c r="BQ17" s="14">
        <f t="shared" si="7"/>
        <v>0</v>
      </c>
      <c r="BR17" s="82"/>
      <c r="BS17" s="55">
        <f>'1.Salaries Rates Dates'!$D$6</f>
        <v>0</v>
      </c>
      <c r="BT17" s="187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Dates'!$B$49)))))</f>
        <v>0</v>
      </c>
      <c r="BU17" s="187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Dates'!$B$49)))))</f>
        <v>0</v>
      </c>
      <c r="BV17" s="187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Dates'!$B$49)))))</f>
        <v>0</v>
      </c>
      <c r="BW17" s="187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Dates'!$B$49)))))</f>
        <v>0</v>
      </c>
      <c r="BX17" s="187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Dates'!$B$49)))))</f>
        <v>0</v>
      </c>
      <c r="BY17" s="187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Dates'!$B$49)))))</f>
        <v>0</v>
      </c>
      <c r="BZ17" s="187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Dates'!$B$49)))))</f>
        <v>0</v>
      </c>
      <c r="CA17" s="188">
        <f t="shared" si="8"/>
        <v>0</v>
      </c>
    </row>
    <row r="18" spans="1:79" hidden="1" x14ac:dyDescent="0.25">
      <c r="A18" s="15">
        <v>4</v>
      </c>
      <c r="B18" s="71">
        <f>'1.Salaries Rates Dates'!C7</f>
        <v>0</v>
      </c>
      <c r="C18" s="30" t="s">
        <v>31</v>
      </c>
      <c r="D18" s="226"/>
      <c r="E18" s="25">
        <f>'1.Salaries Rates Dates'!Z7</f>
        <v>0</v>
      </c>
      <c r="F18" s="47"/>
      <c r="G18" s="47"/>
      <c r="H18" s="47"/>
      <c r="I18" s="48" t="str">
        <f>IF(F18&gt;0,('1.Salaries Rates Dates'!$D$30*F18),(G18*(ROUND(YEARFRAC(F$10,K$10),2)*'1.Salaries Rates Dates'!$F$30)&amp;" / "&amp;H18*(ROUND(YEARFRAC(F$10,K$10),2)*'1.Salaries Rates Dates'!$E$30)))</f>
        <v>0 / 0</v>
      </c>
      <c r="J18" s="51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Dates'!$B$49)))))</f>
        <v>0</v>
      </c>
      <c r="K18" s="128">
        <f>IF($C18="FT",J18*'1.Salaries Rates Dates'!$B$44,
IF($C18="PT",J18*'1.Salaries Rates Dates'!$B$45,
IF($C18="Clinical",J18*'1.Salaries Rates Dates'!$B$44,
IF($C18="ANSFT",J18*'1.Salaries Rates Dates'!$B$46,
IF($C18="ANSPT",J18*'1.Salaries Rates Dates'!$B$47)))))</f>
        <v>0</v>
      </c>
      <c r="L18" s="28">
        <f t="shared" si="6"/>
        <v>0</v>
      </c>
      <c r="M18" s="250"/>
      <c r="N18" s="25">
        <f>E18*(1+'1.Salaries Rates Dates'!B49)</f>
        <v>0</v>
      </c>
      <c r="O18" s="47"/>
      <c r="P18" s="47"/>
      <c r="Q18" s="47"/>
      <c r="R18" s="48" t="str">
        <f>IF(O18&gt;0,('1.Salaries Rates Dates'!$D$31*O18),(P18*(ROUND(YEARFRAC(O$10,T$10),2)*'1.Salaries Rates Dates'!$F$31)&amp;" / "&amp;Q18*(ROUND(YEARFRAC(O$10,T$10),2)*'1.Salaries Rates Dates'!$E$31)))</f>
        <v>0 / 0</v>
      </c>
      <c r="S18" s="51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Dates'!$B$49)))))</f>
        <v>0</v>
      </c>
      <c r="T18" s="128">
        <f>IF($C18="FT",S18*'1.Salaries Rates Dates'!$B$44,
IF($C18="PT",S18*'1.Salaries Rates Dates'!$B$45,
IF($C18="Clinical",S18*'1.Salaries Rates Dates'!$B$44,
IF($C18="ANSFT",S18*'1.Salaries Rates Dates'!$B$46,
IF($C18="ANSPT",S18*'1.Salaries Rates Dates'!$B$47)))))</f>
        <v>0</v>
      </c>
      <c r="U18" s="28">
        <f t="shared" si="0"/>
        <v>0</v>
      </c>
      <c r="V18" s="252"/>
      <c r="W18" s="25">
        <f>N18*(1+'1.Salaries Rates Dates'!B49)</f>
        <v>0</v>
      </c>
      <c r="X18" s="47"/>
      <c r="Y18" s="47"/>
      <c r="Z18" s="47"/>
      <c r="AA18" s="48" t="str">
        <f>IF(X18&gt;0,('1.Salaries Rates Dates'!$D$32*X18),(Y18*(ROUND(YEARFRAC(X$10,AC$10),2)*'1.Salaries Rates Dates'!$F$32)&amp;" / "&amp;Z18*(ROUND(YEARFRAC(X$10,AC$10),2)*'1.Salaries Rates Dates'!$E$32)))</f>
        <v>0 / 0</v>
      </c>
      <c r="AB18" s="51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Dates'!$B$49)))))</f>
        <v>0</v>
      </c>
      <c r="AC18" s="128">
        <f>IF($C18="FT",AB18*'1.Salaries Rates Dates'!$B$44,
IF($C18="PT",AB18*'1.Salaries Rates Dates'!$B$45,
IF($C18="Clinical",AB18*'1.Salaries Rates Dates'!$B$44,
IF($C18="ANSFT",AB18*'1.Salaries Rates Dates'!$B$46,
IF($C18="ANSPT",AB18*'1.Salaries Rates Dates'!$B$47)))))</f>
        <v>0</v>
      </c>
      <c r="AD18" s="28">
        <f t="shared" si="1"/>
        <v>0</v>
      </c>
      <c r="AE18" s="252"/>
      <c r="AF18" s="25">
        <f>W18*(1+'1.Salaries Rates Dates'!B49)</f>
        <v>0</v>
      </c>
      <c r="AG18" s="47"/>
      <c r="AH18" s="47"/>
      <c r="AI18" s="47"/>
      <c r="AJ18" s="48" t="str">
        <f>IF(AG18&gt;0,('1.Salaries Rates Dates'!$D$33*AG18),(AH18*(ROUND(YEARFRAC(AG$10,AL$10),2)*'1.Salaries Rates Dates'!$F$33)&amp;" / "&amp;AI18*(ROUND(YEARFRAC(AG$10,AL$10),2)*'1.Salaries Rates Dates'!$E$33)))</f>
        <v>0 / 0</v>
      </c>
      <c r="AK18" s="51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Dates'!$B$49)))))</f>
        <v>0</v>
      </c>
      <c r="AL18" s="128">
        <f>IF($C18="FT",AK18*'1.Salaries Rates Dates'!$B$44,
IF($C18="PT",AK18*'1.Salaries Rates Dates'!$B$45,
IF($C18="Clinical",AK18*'1.Salaries Rates Dates'!$B$44,
IF($C18="ANSFT",AK18*'1.Salaries Rates Dates'!$B$46,
IF($C18="ANSPT",AK18*'1.Salaries Rates Dates'!$B$47)))))</f>
        <v>0</v>
      </c>
      <c r="AM18" s="28">
        <f t="shared" si="2"/>
        <v>0</v>
      </c>
      <c r="AN18" s="252"/>
      <c r="AO18" s="25">
        <f>AF18*(1+'1.Salaries Rates Dates'!B49)</f>
        <v>0</v>
      </c>
      <c r="AP18" s="47"/>
      <c r="AQ18" s="47"/>
      <c r="AR18" s="47"/>
      <c r="AS18" s="48" t="str">
        <f>IF(AP18&gt;0,('1.Salaries Rates Dates'!$D$34*AP18),(AQ18*(ROUND(YEARFRAC(AP$10,AU$10),2)*'1.Salaries Rates Dates'!$F$34)&amp;" / "&amp;AR18*(ROUND(YEARFRAC(AP$10,AU$10),2)*'1.Salaries Rates Dates'!$E$34)))</f>
        <v>0 / 0</v>
      </c>
      <c r="AT18" s="51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Dates'!$B$49)))))</f>
        <v>0</v>
      </c>
      <c r="AU18" s="128">
        <f>IF($C18="FT",AT18*'1.Salaries Rates Dates'!$B$44,
IF($C18="PT",AT18*'1.Salaries Rates Dates'!$B$45,
IF($C18="Clinical",AT18*'1.Salaries Rates Dates'!$B$44,
IF($C18="ANSFT",AT18*'1.Salaries Rates Dates'!$B$46,
IF($C18="ANSPT",AT18*'1.Salaries Rates Dates'!$B$47)))))</f>
        <v>0</v>
      </c>
      <c r="AV18" s="28">
        <f t="shared" si="3"/>
        <v>0</v>
      </c>
      <c r="AW18" s="252"/>
      <c r="AX18" s="25">
        <f>AO18*(1+'1.Salaries Rates Dates'!K52)</f>
        <v>0</v>
      </c>
      <c r="AY18" s="47"/>
      <c r="AZ18" s="47"/>
      <c r="BA18" s="47"/>
      <c r="BB18" s="48" t="str">
        <f>IF(AY18&gt;0,('1.Salaries Rates Dates'!$D$35*AY18),(AZ18*(ROUND(YEARFRAC(AY$10,BD$10),2)*'1.Salaries Rates Dates'!$F$35)&amp;" / "&amp;BA18*(ROUND(YEARFRAC(AY$10,BD$10),2)*'1.Salaries Rates Dates'!$E$35)))</f>
        <v>0 / 0</v>
      </c>
      <c r="BC18" s="51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Dates'!$B$49)))))</f>
        <v>0</v>
      </c>
      <c r="BD18" s="128">
        <f>IF($C18="FT",BC18*'1.Salaries Rates Dates'!$B$44,
IF($C18="PT",BC18*'1.Salaries Rates Dates'!$B$45,
IF($C18="Clinical",BC18*'1.Salaries Rates Dates'!$B$44,
IF($C18="ANSFT",BC18*'1.Salaries Rates Dates'!$B$46,
IF($C18="ANSPT",BC18*'1.Salaries Rates Dates'!$B$47)))))</f>
        <v>0</v>
      </c>
      <c r="BE18" s="28">
        <f t="shared" si="4"/>
        <v>0</v>
      </c>
      <c r="BF18" s="252"/>
      <c r="BG18" s="25">
        <f>AX18*(1+'1.Salaries Rates Dates'!T52)</f>
        <v>0</v>
      </c>
      <c r="BH18" s="47"/>
      <c r="BI18" s="47"/>
      <c r="BJ18" s="47"/>
      <c r="BK18" s="48" t="str">
        <f>IF(BH18&gt;0,('1.Salaries Rates Dates'!$D$36*BH18),(BI18*(ROUND(YEARFRAC(BH$10,BM$10),2)*'1.Salaries Rates Dates'!$F$36)&amp;" / "&amp;BJ18*(ROUND(YEARFRAC(BH$10,BM$10),2)*'1.Salaries Rates Dates'!$E$36)))</f>
        <v>0 / 0</v>
      </c>
      <c r="BL18" s="51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Dates'!$B$49)))))</f>
        <v>0</v>
      </c>
      <c r="BM18" s="128">
        <f>IF($C18="FT",BL18*'1.Salaries Rates Dates'!$B$44,
IF($C18="PT",BL18*'1.Salaries Rates Dates'!$B$45,
IF($C18="Clinical",BL18*'1.Salaries Rates Dates'!$B$44,
IF($C18="ANSFT",BL18*'1.Salaries Rates Dates'!$B$46,
IF($C18="ANSPT",BL18*'1.Salaries Rates Dates'!$B$47)))))</f>
        <v>0</v>
      </c>
      <c r="BN18" s="28">
        <f t="shared" si="5"/>
        <v>0</v>
      </c>
      <c r="BO18" s="14">
        <f t="shared" si="7"/>
        <v>0</v>
      </c>
      <c r="BP18" s="14">
        <f t="shared" si="7"/>
        <v>0</v>
      </c>
      <c r="BQ18" s="14">
        <f t="shared" si="7"/>
        <v>0</v>
      </c>
      <c r="BR18" s="82"/>
      <c r="BS18" s="55">
        <f>'1.Salaries Rates Dates'!$D$7</f>
        <v>0</v>
      </c>
      <c r="BT18" s="187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Dates'!$B$49)))))</f>
        <v>0</v>
      </c>
      <c r="BU18" s="187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Dates'!$B$49)))))</f>
        <v>0</v>
      </c>
      <c r="BV18" s="187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Dates'!$B$49)))))</f>
        <v>0</v>
      </c>
      <c r="BW18" s="187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Dates'!$B$49)))))</f>
        <v>0</v>
      </c>
      <c r="BX18" s="187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Dates'!$B$49)))))</f>
        <v>0</v>
      </c>
      <c r="BY18" s="187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Dates'!$B$49)))))</f>
        <v>0</v>
      </c>
      <c r="BZ18" s="187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Dates'!$B$49)))))</f>
        <v>0</v>
      </c>
      <c r="CA18" s="188">
        <f t="shared" si="8"/>
        <v>0</v>
      </c>
    </row>
    <row r="19" spans="1:79" hidden="1" x14ac:dyDescent="0.25">
      <c r="A19" s="15">
        <v>5</v>
      </c>
      <c r="B19" s="71">
        <f>'1.Salaries Rates Dates'!C8</f>
        <v>0</v>
      </c>
      <c r="C19" s="30" t="s">
        <v>31</v>
      </c>
      <c r="D19" s="226"/>
      <c r="E19" s="25">
        <f>'1.Salaries Rates Dates'!Z8</f>
        <v>0</v>
      </c>
      <c r="F19" s="47"/>
      <c r="G19" s="47"/>
      <c r="H19" s="47"/>
      <c r="I19" s="48" t="str">
        <f>IF(F19&gt;0,('1.Salaries Rates Dates'!$D$30*F19),(G19*(ROUND(YEARFRAC(F$10,K$10),2)*'1.Salaries Rates Dates'!$F$30)&amp;" / "&amp;H19*(ROUND(YEARFRAC(F$10,K$10),2)*'1.Salaries Rates Dates'!$E$30)))</f>
        <v>0 / 0</v>
      </c>
      <c r="J19" s="51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Dates'!$B$49)))))</f>
        <v>0</v>
      </c>
      <c r="K19" s="128">
        <f>IF($C19="FT",J19*'1.Salaries Rates Dates'!$B$44,
IF($C19="PT",J19*'1.Salaries Rates Dates'!$B$45,
IF($C19="Clinical",J19*'1.Salaries Rates Dates'!$B$44,
IF($C19="ANSFT",J19*'1.Salaries Rates Dates'!$B$46,
IF($C19="ANSPT",J19*'1.Salaries Rates Dates'!$B$47)))))</f>
        <v>0</v>
      </c>
      <c r="L19" s="28">
        <f t="shared" si="6"/>
        <v>0</v>
      </c>
      <c r="M19" s="250"/>
      <c r="N19" s="25">
        <f>E19*(1+'1.Salaries Rates Dates'!B49)</f>
        <v>0</v>
      </c>
      <c r="O19" s="47"/>
      <c r="P19" s="47"/>
      <c r="Q19" s="47"/>
      <c r="R19" s="48" t="str">
        <f>IF(O19&gt;0,('1.Salaries Rates Dates'!$D$31*O19),(P19*(ROUND(YEARFRAC(O$10,T$10),2)*'1.Salaries Rates Dates'!$F$31)&amp;" / "&amp;Q19*(ROUND(YEARFRAC(O$10,T$10),2)*'1.Salaries Rates Dates'!$E$31)))</f>
        <v>0 / 0</v>
      </c>
      <c r="S19" s="51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Dates'!$B$49)))))</f>
        <v>0</v>
      </c>
      <c r="T19" s="128">
        <f>IF($C19="FT",S19*'1.Salaries Rates Dates'!$B$44,
IF($C19="PT",S19*'1.Salaries Rates Dates'!$B$45,
IF($C19="Clinical",S19*'1.Salaries Rates Dates'!$B$44,
IF($C19="ANSFT",S19*'1.Salaries Rates Dates'!$B$46,
IF($C19="ANSPT",S19*'1.Salaries Rates Dates'!$B$47)))))</f>
        <v>0</v>
      </c>
      <c r="U19" s="28">
        <f t="shared" si="0"/>
        <v>0</v>
      </c>
      <c r="V19" s="252"/>
      <c r="W19" s="25">
        <f>N19*(1+'1.Salaries Rates Dates'!B49)</f>
        <v>0</v>
      </c>
      <c r="X19" s="47"/>
      <c r="Y19" s="47"/>
      <c r="Z19" s="47"/>
      <c r="AA19" s="48" t="str">
        <f>IF(X19&gt;0,('1.Salaries Rates Dates'!$D$32*X19),(Y19*(ROUND(YEARFRAC(X$10,AC$10),2)*'1.Salaries Rates Dates'!$F$32)&amp;" / "&amp;Z19*(ROUND(YEARFRAC(X$10,AC$10),2)*'1.Salaries Rates Dates'!$E$32)))</f>
        <v>0 / 0</v>
      </c>
      <c r="AB19" s="51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Dates'!$B$49)))))</f>
        <v>0</v>
      </c>
      <c r="AC19" s="128">
        <f>IF($C19="FT",AB19*'1.Salaries Rates Dates'!$B$44,
IF($C19="PT",AB19*'1.Salaries Rates Dates'!$B$45,
IF($C19="Clinical",AB19*'1.Salaries Rates Dates'!$B$44,
IF($C19="ANSFT",AB19*'1.Salaries Rates Dates'!$B$46,
IF($C19="ANSPT",AB19*'1.Salaries Rates Dates'!$B$47)))))</f>
        <v>0</v>
      </c>
      <c r="AD19" s="28">
        <f t="shared" si="1"/>
        <v>0</v>
      </c>
      <c r="AE19" s="252"/>
      <c r="AF19" s="25">
        <f>W19*(1+'1.Salaries Rates Dates'!B49)</f>
        <v>0</v>
      </c>
      <c r="AG19" s="47"/>
      <c r="AH19" s="47"/>
      <c r="AI19" s="47"/>
      <c r="AJ19" s="48" t="str">
        <f>IF(AG19&gt;0,('1.Salaries Rates Dates'!$D$33*AG19),(AH19*(ROUND(YEARFRAC(AG$10,AL$10),2)*'1.Salaries Rates Dates'!$F$33)&amp;" / "&amp;AI19*(ROUND(YEARFRAC(AG$10,AL$10),2)*'1.Salaries Rates Dates'!$E$33)))</f>
        <v>0 / 0</v>
      </c>
      <c r="AK19" s="51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Dates'!$B$49)))))</f>
        <v>0</v>
      </c>
      <c r="AL19" s="128">
        <f>IF($C19="FT",AK19*'1.Salaries Rates Dates'!$B$44,
IF($C19="PT",AK19*'1.Salaries Rates Dates'!$B$45,
IF($C19="Clinical",AK19*'1.Salaries Rates Dates'!$B$44,
IF($C19="ANSFT",AK19*'1.Salaries Rates Dates'!$B$46,
IF($C19="ANSPT",AK19*'1.Salaries Rates Dates'!$B$47)))))</f>
        <v>0</v>
      </c>
      <c r="AM19" s="28">
        <f t="shared" si="2"/>
        <v>0</v>
      </c>
      <c r="AN19" s="252"/>
      <c r="AO19" s="25">
        <f>AF19*(1+'1.Salaries Rates Dates'!B49)</f>
        <v>0</v>
      </c>
      <c r="AP19" s="47"/>
      <c r="AQ19" s="47"/>
      <c r="AR19" s="47"/>
      <c r="AS19" s="48" t="str">
        <f>IF(AP19&gt;0,('1.Salaries Rates Dates'!$D$34*AP19),(AQ19*(ROUND(YEARFRAC(AP$10,AU$10),2)*'1.Salaries Rates Dates'!$F$34)&amp;" / "&amp;AR19*(ROUND(YEARFRAC(AP$10,AU$10),2)*'1.Salaries Rates Dates'!$E$34)))</f>
        <v>0 / 0</v>
      </c>
      <c r="AT19" s="51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Dates'!$B$49)))))</f>
        <v>0</v>
      </c>
      <c r="AU19" s="128">
        <f>IF($C19="FT",AT19*'1.Salaries Rates Dates'!$B$44,
IF($C19="PT",AT19*'1.Salaries Rates Dates'!$B$45,
IF($C19="Clinical",AT19*'1.Salaries Rates Dates'!$B$44,
IF($C19="ANSFT",AT19*'1.Salaries Rates Dates'!$B$46,
IF($C19="ANSPT",AT19*'1.Salaries Rates Dates'!$B$47)))))</f>
        <v>0</v>
      </c>
      <c r="AV19" s="28">
        <f t="shared" si="3"/>
        <v>0</v>
      </c>
      <c r="AW19" s="252"/>
      <c r="AX19" s="25">
        <f>AO19*(1+'1.Salaries Rates Dates'!K52)</f>
        <v>0</v>
      </c>
      <c r="AY19" s="47"/>
      <c r="AZ19" s="47"/>
      <c r="BA19" s="47"/>
      <c r="BB19" s="48" t="str">
        <f>IF(AY19&gt;0,('1.Salaries Rates Dates'!$D$35*AY19),(AZ19*(ROUND(YEARFRAC(AY$10,BD$10),2)*'1.Salaries Rates Dates'!$F$35)&amp;" / "&amp;BA19*(ROUND(YEARFRAC(AY$10,BD$10),2)*'1.Salaries Rates Dates'!$E$35)))</f>
        <v>0 / 0</v>
      </c>
      <c r="BC19" s="51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Dates'!$B$49)))))</f>
        <v>0</v>
      </c>
      <c r="BD19" s="128">
        <f>IF($C19="FT",BC19*'1.Salaries Rates Dates'!$B$44,
IF($C19="PT",BC19*'1.Salaries Rates Dates'!$B$45,
IF($C19="Clinical",BC19*'1.Salaries Rates Dates'!$B$44,
IF($C19="ANSFT",BC19*'1.Salaries Rates Dates'!$B$46,
IF($C19="ANSPT",BC19*'1.Salaries Rates Dates'!$B$47)))))</f>
        <v>0</v>
      </c>
      <c r="BE19" s="28">
        <f t="shared" si="4"/>
        <v>0</v>
      </c>
      <c r="BF19" s="252"/>
      <c r="BG19" s="25">
        <f>AX19*(1+'1.Salaries Rates Dates'!T52)</f>
        <v>0</v>
      </c>
      <c r="BH19" s="47"/>
      <c r="BI19" s="47"/>
      <c r="BJ19" s="47"/>
      <c r="BK19" s="48" t="str">
        <f>IF(BH19&gt;0,('1.Salaries Rates Dates'!$D$36*BH19),(BI19*(ROUND(YEARFRAC(BH$10,BM$10),2)*'1.Salaries Rates Dates'!$F$36)&amp;" / "&amp;BJ19*(ROUND(YEARFRAC(BH$10,BM$10),2)*'1.Salaries Rates Dates'!$E$36)))</f>
        <v>0 / 0</v>
      </c>
      <c r="BL19" s="51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Dates'!$B$49)))))</f>
        <v>0</v>
      </c>
      <c r="BM19" s="128">
        <f>IF($C19="FT",BL19*'1.Salaries Rates Dates'!$B$44,
IF($C19="PT",BL19*'1.Salaries Rates Dates'!$B$45,
IF($C19="Clinical",BL19*'1.Salaries Rates Dates'!$B$44,
IF($C19="ANSFT",BL19*'1.Salaries Rates Dates'!$B$46,
IF($C19="ANSPT",BL19*'1.Salaries Rates Dates'!$B$47)))))</f>
        <v>0</v>
      </c>
      <c r="BN19" s="28">
        <f t="shared" si="5"/>
        <v>0</v>
      </c>
      <c r="BO19" s="14">
        <f t="shared" si="7"/>
        <v>0</v>
      </c>
      <c r="BP19" s="14">
        <f t="shared" si="7"/>
        <v>0</v>
      </c>
      <c r="BQ19" s="14">
        <f t="shared" si="7"/>
        <v>0</v>
      </c>
      <c r="BR19" s="82"/>
      <c r="BS19" s="55">
        <f>'1.Salaries Rates Dates'!$D$8</f>
        <v>0</v>
      </c>
      <c r="BT19" s="187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Dates'!$B$49)))))</f>
        <v>0</v>
      </c>
      <c r="BU19" s="187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Dates'!$B$49)))))</f>
        <v>0</v>
      </c>
      <c r="BV19" s="187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Dates'!$B$49)))))</f>
        <v>0</v>
      </c>
      <c r="BW19" s="187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Dates'!$B$49)))))</f>
        <v>0</v>
      </c>
      <c r="BX19" s="187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Dates'!$B$49)))))</f>
        <v>0</v>
      </c>
      <c r="BY19" s="187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Dates'!$B$49)))))</f>
        <v>0</v>
      </c>
      <c r="BZ19" s="187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Dates'!$B$49)))))</f>
        <v>0</v>
      </c>
      <c r="CA19" s="188">
        <f t="shared" si="8"/>
        <v>0</v>
      </c>
    </row>
    <row r="20" spans="1:79" hidden="1" x14ac:dyDescent="0.25">
      <c r="A20" s="15">
        <v>6</v>
      </c>
      <c r="B20" s="71">
        <f>'1.Salaries Rates Dates'!C9</f>
        <v>0</v>
      </c>
      <c r="C20" s="30" t="s">
        <v>31</v>
      </c>
      <c r="D20" s="226"/>
      <c r="E20" s="25">
        <f>'1.Salaries Rates Dates'!Z9</f>
        <v>0</v>
      </c>
      <c r="F20" s="47"/>
      <c r="G20" s="47"/>
      <c r="H20" s="47"/>
      <c r="I20" s="48" t="str">
        <f>IF(F20&gt;0,('1.Salaries Rates Dates'!$D$30*F20),(G20*(ROUND(YEARFRAC(F$10,K$10),2)*'1.Salaries Rates Dates'!$F$30)&amp;" / "&amp;H20*(ROUND(YEARFRAC(F$10,K$10),2)*'1.Salaries Rates Dates'!$E$30)))</f>
        <v>0 / 0</v>
      </c>
      <c r="J20" s="51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Dates'!$B$49)))))</f>
        <v>0</v>
      </c>
      <c r="K20" s="128">
        <f>IF($C20="FT",J20*'1.Salaries Rates Dates'!$B$44,
IF($C20="PT",J20*'1.Salaries Rates Dates'!$B$45,
IF($C20="Clinical",J20*'1.Salaries Rates Dates'!$B$44,
IF($C20="ANSFT",J20*'1.Salaries Rates Dates'!$B$46,
IF($C20="ANSPT",J20*'1.Salaries Rates Dates'!$B$47)))))</f>
        <v>0</v>
      </c>
      <c r="L20" s="28">
        <f t="shared" si="6"/>
        <v>0</v>
      </c>
      <c r="M20" s="250"/>
      <c r="N20" s="25">
        <f>E20*(1+'1.Salaries Rates Dates'!B49)</f>
        <v>0</v>
      </c>
      <c r="O20" s="47"/>
      <c r="P20" s="47"/>
      <c r="Q20" s="47"/>
      <c r="R20" s="48" t="str">
        <f>IF(O20&gt;0,('1.Salaries Rates Dates'!$D$31*O20),(P20*(ROUND(YEARFRAC(O$10,T$10),2)*'1.Salaries Rates Dates'!$F$31)&amp;" / "&amp;Q20*(ROUND(YEARFRAC(O$10,T$10),2)*'1.Salaries Rates Dates'!$E$31)))</f>
        <v>0 / 0</v>
      </c>
      <c r="S20" s="51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Dates'!$B$49)))))</f>
        <v>0</v>
      </c>
      <c r="T20" s="128">
        <f>IF($C20="FT",S20*'1.Salaries Rates Dates'!$B$44,
IF($C20="PT",S20*'1.Salaries Rates Dates'!$B$45,
IF($C20="Clinical",S20*'1.Salaries Rates Dates'!$B$44,
IF($C20="ANSFT",S20*'1.Salaries Rates Dates'!$B$46,
IF($C20="ANSPT",S20*'1.Salaries Rates Dates'!$B$47)))))</f>
        <v>0</v>
      </c>
      <c r="U20" s="28">
        <f t="shared" si="0"/>
        <v>0</v>
      </c>
      <c r="V20" s="252"/>
      <c r="W20" s="25">
        <f>N20*(1+'1.Salaries Rates Dates'!B49)</f>
        <v>0</v>
      </c>
      <c r="X20" s="47"/>
      <c r="Y20" s="47"/>
      <c r="Z20" s="47"/>
      <c r="AA20" s="48" t="str">
        <f>IF(X20&gt;0,('1.Salaries Rates Dates'!$D$32*X20),(Y20*(ROUND(YEARFRAC(X$10,AC$10),2)*'1.Salaries Rates Dates'!$F$32)&amp;" / "&amp;Z20*(ROUND(YEARFRAC(X$10,AC$10),2)*'1.Salaries Rates Dates'!$E$32)))</f>
        <v>0 / 0</v>
      </c>
      <c r="AB20" s="51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Dates'!$B$49)))))</f>
        <v>0</v>
      </c>
      <c r="AC20" s="128">
        <f>IF($C20="FT",AB20*'1.Salaries Rates Dates'!$B$44,
IF($C20="PT",AB20*'1.Salaries Rates Dates'!$B$45,
IF($C20="Clinical",AB20*'1.Salaries Rates Dates'!$B$44,
IF($C20="ANSFT",AB20*'1.Salaries Rates Dates'!$B$46,
IF($C20="ANSPT",AB20*'1.Salaries Rates Dates'!$B$47)))))</f>
        <v>0</v>
      </c>
      <c r="AD20" s="28">
        <f t="shared" si="1"/>
        <v>0</v>
      </c>
      <c r="AE20" s="252"/>
      <c r="AF20" s="25">
        <f>W20*(1+'1.Salaries Rates Dates'!B49)</f>
        <v>0</v>
      </c>
      <c r="AG20" s="47"/>
      <c r="AH20" s="47"/>
      <c r="AI20" s="47"/>
      <c r="AJ20" s="48" t="str">
        <f>IF(AG20&gt;0,('1.Salaries Rates Dates'!$D$33*AG20),(AH20*(ROUND(YEARFRAC(AG$10,AL$10),2)*'1.Salaries Rates Dates'!$F$33)&amp;" / "&amp;AI20*(ROUND(YEARFRAC(AG$10,AL$10),2)*'1.Salaries Rates Dates'!$E$33)))</f>
        <v>0 / 0</v>
      </c>
      <c r="AK20" s="51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Dates'!$B$49)))))</f>
        <v>0</v>
      </c>
      <c r="AL20" s="128">
        <f>IF($C20="FT",AK20*'1.Salaries Rates Dates'!$B$44,
IF($C20="PT",AK20*'1.Salaries Rates Dates'!$B$45,
IF($C20="Clinical",AK20*'1.Salaries Rates Dates'!$B$44,
IF($C20="ANSFT",AK20*'1.Salaries Rates Dates'!$B$46,
IF($C20="ANSPT",AK20*'1.Salaries Rates Dates'!$B$47)))))</f>
        <v>0</v>
      </c>
      <c r="AM20" s="28">
        <f t="shared" si="2"/>
        <v>0</v>
      </c>
      <c r="AN20" s="252"/>
      <c r="AO20" s="25">
        <f>AF20*(1+'1.Salaries Rates Dates'!B49)</f>
        <v>0</v>
      </c>
      <c r="AP20" s="47"/>
      <c r="AQ20" s="47"/>
      <c r="AR20" s="47"/>
      <c r="AS20" s="48" t="str">
        <f>IF(AP20&gt;0,('1.Salaries Rates Dates'!$D$34*AP20),(AQ20*(ROUND(YEARFRAC(AP$10,AU$10),2)*'1.Salaries Rates Dates'!$F$34)&amp;" / "&amp;AR20*(ROUND(YEARFRAC(AP$10,AU$10),2)*'1.Salaries Rates Dates'!$E$34)))</f>
        <v>0 / 0</v>
      </c>
      <c r="AT20" s="51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Dates'!$B$49)))))</f>
        <v>0</v>
      </c>
      <c r="AU20" s="128">
        <f>IF($C20="FT",AT20*'1.Salaries Rates Dates'!$B$44,
IF($C20="PT",AT20*'1.Salaries Rates Dates'!$B$45,
IF($C20="Clinical",AT20*'1.Salaries Rates Dates'!$B$44,
IF($C20="ANSFT",AT20*'1.Salaries Rates Dates'!$B$46,
IF($C20="ANSPT",AT20*'1.Salaries Rates Dates'!$B$47)))))</f>
        <v>0</v>
      </c>
      <c r="AV20" s="28">
        <f t="shared" si="3"/>
        <v>0</v>
      </c>
      <c r="AW20" s="252"/>
      <c r="AX20" s="25">
        <f>AO20*(1+'1.Salaries Rates Dates'!K52)</f>
        <v>0</v>
      </c>
      <c r="AY20" s="47"/>
      <c r="AZ20" s="47"/>
      <c r="BA20" s="47"/>
      <c r="BB20" s="48" t="str">
        <f>IF(AY20&gt;0,('1.Salaries Rates Dates'!$D$35*AY20),(AZ20*(ROUND(YEARFRAC(AY$10,BD$10),2)*'1.Salaries Rates Dates'!$F$35)&amp;" / "&amp;BA20*(ROUND(YEARFRAC(AY$10,BD$10),2)*'1.Salaries Rates Dates'!$E$35)))</f>
        <v>0 / 0</v>
      </c>
      <c r="BC20" s="51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Dates'!$B$49)))))</f>
        <v>0</v>
      </c>
      <c r="BD20" s="128">
        <f>IF($C20="FT",BC20*'1.Salaries Rates Dates'!$B$44,
IF($C20="PT",BC20*'1.Salaries Rates Dates'!$B$45,
IF($C20="Clinical",BC20*'1.Salaries Rates Dates'!$B$44,
IF($C20="ANSFT",BC20*'1.Salaries Rates Dates'!$B$46,
IF($C20="ANSPT",BC20*'1.Salaries Rates Dates'!$B$47)))))</f>
        <v>0</v>
      </c>
      <c r="BE20" s="28">
        <f t="shared" si="4"/>
        <v>0</v>
      </c>
      <c r="BF20" s="252"/>
      <c r="BG20" s="25">
        <f>AX20*(1+'1.Salaries Rates Dates'!T52)</f>
        <v>0</v>
      </c>
      <c r="BH20" s="47"/>
      <c r="BI20" s="47"/>
      <c r="BJ20" s="47"/>
      <c r="BK20" s="48" t="str">
        <f>IF(BH20&gt;0,('1.Salaries Rates Dates'!$D$36*BH20),(BI20*(ROUND(YEARFRAC(BH$10,BM$10),2)*'1.Salaries Rates Dates'!$F$36)&amp;" / "&amp;BJ20*(ROUND(YEARFRAC(BH$10,BM$10),2)*'1.Salaries Rates Dates'!$E$36)))</f>
        <v>0 / 0</v>
      </c>
      <c r="BL20" s="51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Dates'!$B$49)))))</f>
        <v>0</v>
      </c>
      <c r="BM20" s="128">
        <f>IF($C20="FT",BL20*'1.Salaries Rates Dates'!$B$44,
IF($C20="PT",BL20*'1.Salaries Rates Dates'!$B$45,
IF($C20="Clinical",BL20*'1.Salaries Rates Dates'!$B$44,
IF($C20="ANSFT",BL20*'1.Salaries Rates Dates'!$B$46,
IF($C20="ANSPT",BL20*'1.Salaries Rates Dates'!$B$47)))))</f>
        <v>0</v>
      </c>
      <c r="BN20" s="28">
        <f t="shared" si="5"/>
        <v>0</v>
      </c>
      <c r="BO20" s="14">
        <f t="shared" si="7"/>
        <v>0</v>
      </c>
      <c r="BP20" s="14">
        <f t="shared" si="7"/>
        <v>0</v>
      </c>
      <c r="BQ20" s="14">
        <f t="shared" si="7"/>
        <v>0</v>
      </c>
      <c r="BR20" s="82"/>
      <c r="BS20" s="55">
        <f>'1.Salaries Rates Dates'!$D$9</f>
        <v>0</v>
      </c>
      <c r="BT20" s="187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Dates'!$B$49)))))</f>
        <v>0</v>
      </c>
      <c r="BU20" s="187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Dates'!$B$49)))))</f>
        <v>0</v>
      </c>
      <c r="BV20" s="187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Dates'!$B$49)))))</f>
        <v>0</v>
      </c>
      <c r="BW20" s="187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Dates'!$B$49)))))</f>
        <v>0</v>
      </c>
      <c r="BX20" s="187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Dates'!$B$49)))))</f>
        <v>0</v>
      </c>
      <c r="BY20" s="187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Dates'!$B$49)))))</f>
        <v>0</v>
      </c>
      <c r="BZ20" s="187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Dates'!$B$49)))))</f>
        <v>0</v>
      </c>
      <c r="CA20" s="188">
        <f t="shared" si="8"/>
        <v>0</v>
      </c>
    </row>
    <row r="21" spans="1:79" hidden="1" x14ac:dyDescent="0.25">
      <c r="A21" s="15">
        <v>7</v>
      </c>
      <c r="B21" s="71">
        <f>'1.Salaries Rates Dates'!C10</f>
        <v>0</v>
      </c>
      <c r="C21" s="30" t="s">
        <v>31</v>
      </c>
      <c r="D21" s="226"/>
      <c r="E21" s="25">
        <f>'1.Salaries Rates Dates'!Z10</f>
        <v>0</v>
      </c>
      <c r="F21" s="47"/>
      <c r="G21" s="47"/>
      <c r="H21" s="47"/>
      <c r="I21" s="48" t="str">
        <f>IF(F21&gt;0,('1.Salaries Rates Dates'!$D$30*F21),(G21*(ROUND(YEARFRAC(F$10,K$10),2)*'1.Salaries Rates Dates'!$F$30)&amp;" / "&amp;H21*(ROUND(YEARFRAC(F$10,K$10),2)*'1.Salaries Rates Dates'!$E$30)))</f>
        <v>0 / 0</v>
      </c>
      <c r="J21" s="51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Dates'!$B$49)))))</f>
        <v>0</v>
      </c>
      <c r="K21" s="128">
        <f>IF($C21="FT",J21*'1.Salaries Rates Dates'!$B$44,
IF($C21="PT",J21*'1.Salaries Rates Dates'!$B$45,
IF($C21="Clinical",J21*'1.Salaries Rates Dates'!$B$44,
IF($C21="ANSFT",J21*'1.Salaries Rates Dates'!$B$46,
IF($C21="ANSPT",J21*'1.Salaries Rates Dates'!$B$47)))))</f>
        <v>0</v>
      </c>
      <c r="L21" s="28">
        <f t="shared" si="6"/>
        <v>0</v>
      </c>
      <c r="M21" s="250"/>
      <c r="N21" s="25">
        <f>E21*(1+'1.Salaries Rates Dates'!B49)</f>
        <v>0</v>
      </c>
      <c r="O21" s="47"/>
      <c r="P21" s="47"/>
      <c r="Q21" s="47"/>
      <c r="R21" s="48" t="str">
        <f>IF(O21&gt;0,('1.Salaries Rates Dates'!$D$31*O21),(P21*(ROUND(YEARFRAC(O$10,T$10),2)*'1.Salaries Rates Dates'!$F$31)&amp;" / "&amp;Q21*(ROUND(YEARFRAC(O$10,T$10),2)*'1.Salaries Rates Dates'!$E$31)))</f>
        <v>0 / 0</v>
      </c>
      <c r="S21" s="51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Dates'!$B$49)))))</f>
        <v>0</v>
      </c>
      <c r="T21" s="128">
        <f>IF($C21="FT",S21*'1.Salaries Rates Dates'!$B$44,
IF($C21="PT",S21*'1.Salaries Rates Dates'!$B$45,
IF($C21="Clinical",S21*'1.Salaries Rates Dates'!$B$44,
IF($C21="ANSFT",S21*'1.Salaries Rates Dates'!$B$46,
IF($C21="ANSPT",S21*'1.Salaries Rates Dates'!$B$47)))))</f>
        <v>0</v>
      </c>
      <c r="U21" s="28">
        <f t="shared" si="0"/>
        <v>0</v>
      </c>
      <c r="V21" s="252"/>
      <c r="W21" s="25">
        <f>N21*(1+'1.Salaries Rates Dates'!B49)</f>
        <v>0</v>
      </c>
      <c r="X21" s="47"/>
      <c r="Y21" s="47"/>
      <c r="Z21" s="47"/>
      <c r="AA21" s="48" t="str">
        <f>IF(X21&gt;0,('1.Salaries Rates Dates'!$D$32*X21),(Y21*(ROUND(YEARFRAC(X$10,AC$10),2)*'1.Salaries Rates Dates'!$F$32)&amp;" / "&amp;Z21*(ROUND(YEARFRAC(X$10,AC$10),2)*'1.Salaries Rates Dates'!$E$32)))</f>
        <v>0 / 0</v>
      </c>
      <c r="AB21" s="51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Dates'!$B$49)))))</f>
        <v>0</v>
      </c>
      <c r="AC21" s="128">
        <f>IF($C21="FT",AB21*'1.Salaries Rates Dates'!$B$44,
IF($C21="PT",AB21*'1.Salaries Rates Dates'!$B$45,
IF($C21="Clinical",AB21*'1.Salaries Rates Dates'!$B$44,
IF($C21="ANSFT",AB21*'1.Salaries Rates Dates'!$B$46,
IF($C21="ANSPT",AB21*'1.Salaries Rates Dates'!$B$47)))))</f>
        <v>0</v>
      </c>
      <c r="AD21" s="28">
        <f t="shared" si="1"/>
        <v>0</v>
      </c>
      <c r="AE21" s="252"/>
      <c r="AF21" s="25">
        <f>W21*(1+'1.Salaries Rates Dates'!B49)</f>
        <v>0</v>
      </c>
      <c r="AG21" s="47"/>
      <c r="AH21" s="47"/>
      <c r="AI21" s="47"/>
      <c r="AJ21" s="48" t="str">
        <f>IF(AG21&gt;0,('1.Salaries Rates Dates'!$D$33*AG21),(AH21*(ROUND(YEARFRAC(AG$10,AL$10),2)*'1.Salaries Rates Dates'!$F$33)&amp;" / "&amp;AI21*(ROUND(YEARFRAC(AG$10,AL$10),2)*'1.Salaries Rates Dates'!$E$33)))</f>
        <v>0 / 0</v>
      </c>
      <c r="AK21" s="51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Dates'!$B$49)))))</f>
        <v>0</v>
      </c>
      <c r="AL21" s="128">
        <f>IF($C21="FT",AK21*'1.Salaries Rates Dates'!$B$44,
IF($C21="PT",AK21*'1.Salaries Rates Dates'!$B$45,
IF($C21="Clinical",AK21*'1.Salaries Rates Dates'!$B$44,
IF($C21="ANSFT",AK21*'1.Salaries Rates Dates'!$B$46,
IF($C21="ANSPT",AK21*'1.Salaries Rates Dates'!$B$47)))))</f>
        <v>0</v>
      </c>
      <c r="AM21" s="28">
        <f t="shared" si="2"/>
        <v>0</v>
      </c>
      <c r="AN21" s="252"/>
      <c r="AO21" s="25">
        <f>AF21*(1+'1.Salaries Rates Dates'!B49)</f>
        <v>0</v>
      </c>
      <c r="AP21" s="47"/>
      <c r="AQ21" s="47"/>
      <c r="AR21" s="47"/>
      <c r="AS21" s="48" t="str">
        <f>IF(AP21&gt;0,('1.Salaries Rates Dates'!$D$34*AP21),(AQ21*(ROUND(YEARFRAC(AP$10,AU$10),2)*'1.Salaries Rates Dates'!$F$34)&amp;" / "&amp;AR21*(ROUND(YEARFRAC(AP$10,AU$10),2)*'1.Salaries Rates Dates'!$E$34)))</f>
        <v>0 / 0</v>
      </c>
      <c r="AT21" s="51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Dates'!$B$49)))))</f>
        <v>0</v>
      </c>
      <c r="AU21" s="128">
        <f>IF($C21="FT",AT21*'1.Salaries Rates Dates'!$B$44,
IF($C21="PT",AT21*'1.Salaries Rates Dates'!$B$45,
IF($C21="Clinical",AT21*'1.Salaries Rates Dates'!$B$44,
IF($C21="ANSFT",AT21*'1.Salaries Rates Dates'!$B$46,
IF($C21="ANSPT",AT21*'1.Salaries Rates Dates'!$B$47)))))</f>
        <v>0</v>
      </c>
      <c r="AV21" s="28">
        <f t="shared" si="3"/>
        <v>0</v>
      </c>
      <c r="AW21" s="252"/>
      <c r="AX21" s="25">
        <f>AO21*(1+'1.Salaries Rates Dates'!K52)</f>
        <v>0</v>
      </c>
      <c r="AY21" s="47"/>
      <c r="AZ21" s="47"/>
      <c r="BA21" s="47"/>
      <c r="BB21" s="48" t="str">
        <f>IF(AY21&gt;0,('1.Salaries Rates Dates'!$D$35*AY21),(AZ21*(ROUND(YEARFRAC(AY$10,BD$10),2)*'1.Salaries Rates Dates'!$F$35)&amp;" / "&amp;BA21*(ROUND(YEARFRAC(AY$10,BD$10),2)*'1.Salaries Rates Dates'!$E$35)))</f>
        <v>0 / 0</v>
      </c>
      <c r="BC21" s="51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Dates'!$B$49)))))</f>
        <v>0</v>
      </c>
      <c r="BD21" s="128">
        <f>IF($C21="FT",BC21*'1.Salaries Rates Dates'!$B$44,
IF($C21="PT",BC21*'1.Salaries Rates Dates'!$B$45,
IF($C21="Clinical",BC21*'1.Salaries Rates Dates'!$B$44,
IF($C21="ANSFT",BC21*'1.Salaries Rates Dates'!$B$46,
IF($C21="ANSPT",BC21*'1.Salaries Rates Dates'!$B$47)))))</f>
        <v>0</v>
      </c>
      <c r="BE21" s="28">
        <f t="shared" si="4"/>
        <v>0</v>
      </c>
      <c r="BF21" s="252"/>
      <c r="BG21" s="25">
        <f>AX21*(1+'1.Salaries Rates Dates'!T52)</f>
        <v>0</v>
      </c>
      <c r="BH21" s="47"/>
      <c r="BI21" s="47"/>
      <c r="BJ21" s="47"/>
      <c r="BK21" s="48" t="str">
        <f>IF(BH21&gt;0,('1.Salaries Rates Dates'!$D$36*BH21),(BI21*(ROUND(YEARFRAC(BH$10,BM$10),2)*'1.Salaries Rates Dates'!$F$36)&amp;" / "&amp;BJ21*(ROUND(YEARFRAC(BH$10,BM$10),2)*'1.Salaries Rates Dates'!$E$36)))</f>
        <v>0 / 0</v>
      </c>
      <c r="BL21" s="51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Dates'!$B$49)))))</f>
        <v>0</v>
      </c>
      <c r="BM21" s="128">
        <f>IF($C21="FT",BL21*'1.Salaries Rates Dates'!$B$44,
IF($C21="PT",BL21*'1.Salaries Rates Dates'!$B$45,
IF($C21="Clinical",BL21*'1.Salaries Rates Dates'!$B$44,
IF($C21="ANSFT",BL21*'1.Salaries Rates Dates'!$B$46,
IF($C21="ANSPT",BL21*'1.Salaries Rates Dates'!$B$47)))))</f>
        <v>0</v>
      </c>
      <c r="BN21" s="28">
        <f t="shared" si="5"/>
        <v>0</v>
      </c>
      <c r="BO21" s="14">
        <f t="shared" si="7"/>
        <v>0</v>
      </c>
      <c r="BP21" s="14">
        <f t="shared" si="7"/>
        <v>0</v>
      </c>
      <c r="BQ21" s="14">
        <f t="shared" si="7"/>
        <v>0</v>
      </c>
      <c r="BR21" s="82"/>
      <c r="BS21" s="55">
        <f>'1.Salaries Rates Dates'!$D$10</f>
        <v>0</v>
      </c>
      <c r="BT21" s="187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Dates'!$B$49)))))</f>
        <v>0</v>
      </c>
      <c r="BU21" s="187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Dates'!$B$49)))))</f>
        <v>0</v>
      </c>
      <c r="BV21" s="187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Dates'!$B$49)))))</f>
        <v>0</v>
      </c>
      <c r="BW21" s="187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Dates'!$B$49)))))</f>
        <v>0</v>
      </c>
      <c r="BX21" s="187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Dates'!$B$49)))))</f>
        <v>0</v>
      </c>
      <c r="BY21" s="187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Dates'!$B$49)))))</f>
        <v>0</v>
      </c>
      <c r="BZ21" s="187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Dates'!$B$49)))))</f>
        <v>0</v>
      </c>
      <c r="CA21" s="188">
        <f t="shared" si="8"/>
        <v>0</v>
      </c>
    </row>
    <row r="22" spans="1:79" hidden="1" x14ac:dyDescent="0.25">
      <c r="A22" s="15">
        <v>8</v>
      </c>
      <c r="B22" s="71">
        <f>'1.Salaries Rates Dates'!C11</f>
        <v>0</v>
      </c>
      <c r="C22" s="30" t="s">
        <v>31</v>
      </c>
      <c r="D22" s="226"/>
      <c r="E22" s="25">
        <f>'1.Salaries Rates Dates'!Z11</f>
        <v>0</v>
      </c>
      <c r="F22" s="47"/>
      <c r="G22" s="47"/>
      <c r="H22" s="47"/>
      <c r="I22" s="48" t="str">
        <f>IF(F22&gt;0,('1.Salaries Rates Dates'!$D$30*F22),(G22*(ROUND(YEARFRAC(F$10,K$10),2)*'1.Salaries Rates Dates'!$F$30)&amp;" / "&amp;H22*(ROUND(YEARFRAC(F$10,K$10),2)*'1.Salaries Rates Dates'!$E$30)))</f>
        <v>0 / 0</v>
      </c>
      <c r="J22" s="51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Dates'!$B$49)))))</f>
        <v>0</v>
      </c>
      <c r="K22" s="128">
        <f>IF($C22="FT",J22*'1.Salaries Rates Dates'!$B$44,
IF($C22="PT",J22*'1.Salaries Rates Dates'!$B$45,
IF($C22="Clinical",J22*'1.Salaries Rates Dates'!$B$44,
IF($C22="ANSFT",J22*'1.Salaries Rates Dates'!$B$46,
IF($C22="ANSPT",J22*'1.Salaries Rates Dates'!$B$47)))))</f>
        <v>0</v>
      </c>
      <c r="L22" s="28">
        <f t="shared" si="6"/>
        <v>0</v>
      </c>
      <c r="M22" s="250"/>
      <c r="N22" s="25">
        <f>E22*(1+'1.Salaries Rates Dates'!B49)</f>
        <v>0</v>
      </c>
      <c r="O22" s="47"/>
      <c r="P22" s="47"/>
      <c r="Q22" s="47"/>
      <c r="R22" s="48" t="str">
        <f>IF(O22&gt;0,('1.Salaries Rates Dates'!$D$31*O22),(P22*(ROUND(YEARFRAC(O$10,T$10),2)*'1.Salaries Rates Dates'!$F$31)&amp;" / "&amp;Q22*(ROUND(YEARFRAC(O$10,T$10),2)*'1.Salaries Rates Dates'!$E$31)))</f>
        <v>0 / 0</v>
      </c>
      <c r="S22" s="51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Dates'!$B$49)))))</f>
        <v>0</v>
      </c>
      <c r="T22" s="128">
        <f>IF($C22="FT",S22*'1.Salaries Rates Dates'!$B$44,
IF($C22="PT",S22*'1.Salaries Rates Dates'!$B$45,
IF($C22="Clinical",S22*'1.Salaries Rates Dates'!$B$44,
IF($C22="ANSFT",S22*'1.Salaries Rates Dates'!$B$46,
IF($C22="ANSPT",S22*'1.Salaries Rates Dates'!$B$47)))))</f>
        <v>0</v>
      </c>
      <c r="U22" s="28">
        <f t="shared" si="0"/>
        <v>0</v>
      </c>
      <c r="V22" s="252"/>
      <c r="W22" s="25">
        <f>N22*(1+'1.Salaries Rates Dates'!B49)</f>
        <v>0</v>
      </c>
      <c r="X22" s="47"/>
      <c r="Y22" s="47"/>
      <c r="Z22" s="47"/>
      <c r="AA22" s="48" t="str">
        <f>IF(X22&gt;0,('1.Salaries Rates Dates'!$D$32*X22),(Y22*(ROUND(YEARFRAC(X$10,AC$10),2)*'1.Salaries Rates Dates'!$F$32)&amp;" / "&amp;Z22*(ROUND(YEARFRAC(X$10,AC$10),2)*'1.Salaries Rates Dates'!$E$32)))</f>
        <v>0 / 0</v>
      </c>
      <c r="AB22" s="51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Dates'!$B$49)))))</f>
        <v>0</v>
      </c>
      <c r="AC22" s="128">
        <f>IF($C22="FT",AB22*'1.Salaries Rates Dates'!$B$44,
IF($C22="PT",AB22*'1.Salaries Rates Dates'!$B$45,
IF($C22="Clinical",AB22*'1.Salaries Rates Dates'!$B$44,
IF($C22="ANSFT",AB22*'1.Salaries Rates Dates'!$B$46,
IF($C22="ANSPT",AB22*'1.Salaries Rates Dates'!$B$47)))))</f>
        <v>0</v>
      </c>
      <c r="AD22" s="28">
        <f t="shared" si="1"/>
        <v>0</v>
      </c>
      <c r="AE22" s="252"/>
      <c r="AF22" s="25">
        <f>W22*(1+'1.Salaries Rates Dates'!B49)</f>
        <v>0</v>
      </c>
      <c r="AG22" s="47"/>
      <c r="AH22" s="47"/>
      <c r="AI22" s="47"/>
      <c r="AJ22" s="48" t="str">
        <f>IF(AG22&gt;0,('1.Salaries Rates Dates'!$D$33*AG22),(AH22*(ROUND(YEARFRAC(AG$10,AL$10),2)*'1.Salaries Rates Dates'!$F$33)&amp;" / "&amp;AI22*(ROUND(YEARFRAC(AG$10,AL$10),2)*'1.Salaries Rates Dates'!$E$33)))</f>
        <v>0 / 0</v>
      </c>
      <c r="AK22" s="51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Dates'!$B$49)))))</f>
        <v>0</v>
      </c>
      <c r="AL22" s="128">
        <f>IF($C22="FT",AK22*'1.Salaries Rates Dates'!$B$44,
IF($C22="PT",AK22*'1.Salaries Rates Dates'!$B$45,
IF($C22="Clinical",AK22*'1.Salaries Rates Dates'!$B$44,
IF($C22="ANSFT",AK22*'1.Salaries Rates Dates'!$B$46,
IF($C22="ANSPT",AK22*'1.Salaries Rates Dates'!$B$47)))))</f>
        <v>0</v>
      </c>
      <c r="AM22" s="28">
        <f t="shared" si="2"/>
        <v>0</v>
      </c>
      <c r="AN22" s="252"/>
      <c r="AO22" s="25">
        <f>AF22*(1+'1.Salaries Rates Dates'!B49)</f>
        <v>0</v>
      </c>
      <c r="AP22" s="47"/>
      <c r="AQ22" s="47"/>
      <c r="AR22" s="47"/>
      <c r="AS22" s="48" t="str">
        <f>IF(AP22&gt;0,('1.Salaries Rates Dates'!$D$34*AP22),(AQ22*(ROUND(YEARFRAC(AP$10,AU$10),2)*'1.Salaries Rates Dates'!$F$34)&amp;" / "&amp;AR22*(ROUND(YEARFRAC(AP$10,AU$10),2)*'1.Salaries Rates Dates'!$E$34)))</f>
        <v>0 / 0</v>
      </c>
      <c r="AT22" s="51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Dates'!$B$49)))))</f>
        <v>0</v>
      </c>
      <c r="AU22" s="128">
        <f>IF($C22="FT",AT22*'1.Salaries Rates Dates'!$B$44,
IF($C22="PT",AT22*'1.Salaries Rates Dates'!$B$45,
IF($C22="Clinical",AT22*'1.Salaries Rates Dates'!$B$44,
IF($C22="ANSFT",AT22*'1.Salaries Rates Dates'!$B$46,
IF($C22="ANSPT",AT22*'1.Salaries Rates Dates'!$B$47)))))</f>
        <v>0</v>
      </c>
      <c r="AV22" s="28">
        <f t="shared" si="3"/>
        <v>0</v>
      </c>
      <c r="AW22" s="252"/>
      <c r="AX22" s="25">
        <f>AO22*(1+'1.Salaries Rates Dates'!K52)</f>
        <v>0</v>
      </c>
      <c r="AY22" s="47"/>
      <c r="AZ22" s="47"/>
      <c r="BA22" s="47"/>
      <c r="BB22" s="48" t="str">
        <f>IF(AY22&gt;0,('1.Salaries Rates Dates'!$D$35*AY22),(AZ22*(ROUND(YEARFRAC(AY$10,BD$10),2)*'1.Salaries Rates Dates'!$F$35)&amp;" / "&amp;BA22*(ROUND(YEARFRAC(AY$10,BD$10),2)*'1.Salaries Rates Dates'!$E$35)))</f>
        <v>0 / 0</v>
      </c>
      <c r="BC22" s="51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Dates'!$B$49)))))</f>
        <v>0</v>
      </c>
      <c r="BD22" s="128">
        <f>IF($C22="FT",BC22*'1.Salaries Rates Dates'!$B$44,
IF($C22="PT",BC22*'1.Salaries Rates Dates'!$B$45,
IF($C22="Clinical",BC22*'1.Salaries Rates Dates'!$B$44,
IF($C22="ANSFT",BC22*'1.Salaries Rates Dates'!$B$46,
IF($C22="ANSPT",BC22*'1.Salaries Rates Dates'!$B$47)))))</f>
        <v>0</v>
      </c>
      <c r="BE22" s="28">
        <f t="shared" si="4"/>
        <v>0</v>
      </c>
      <c r="BF22" s="252"/>
      <c r="BG22" s="25">
        <f>AX22*(1+'1.Salaries Rates Dates'!T52)</f>
        <v>0</v>
      </c>
      <c r="BH22" s="47"/>
      <c r="BI22" s="47"/>
      <c r="BJ22" s="47"/>
      <c r="BK22" s="48" t="str">
        <f>IF(BH22&gt;0,('1.Salaries Rates Dates'!$D$36*BH22),(BI22*(ROUND(YEARFRAC(BH$10,BM$10),2)*'1.Salaries Rates Dates'!$F$36)&amp;" / "&amp;BJ22*(ROUND(YEARFRAC(BH$10,BM$10),2)*'1.Salaries Rates Dates'!$E$36)))</f>
        <v>0 / 0</v>
      </c>
      <c r="BL22" s="51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Dates'!$B$49)))))</f>
        <v>0</v>
      </c>
      <c r="BM22" s="128">
        <f>IF($C22="FT",BL22*'1.Salaries Rates Dates'!$B$44,
IF($C22="PT",BL22*'1.Salaries Rates Dates'!$B$45,
IF($C22="Clinical",BL22*'1.Salaries Rates Dates'!$B$44,
IF($C22="ANSFT",BL22*'1.Salaries Rates Dates'!$B$46,
IF($C22="ANSPT",BL22*'1.Salaries Rates Dates'!$B$47)))))</f>
        <v>0</v>
      </c>
      <c r="BN22" s="28">
        <f t="shared" si="5"/>
        <v>0</v>
      </c>
      <c r="BO22" s="14">
        <f t="shared" si="7"/>
        <v>0</v>
      </c>
      <c r="BP22" s="14">
        <f t="shared" si="7"/>
        <v>0</v>
      </c>
      <c r="BQ22" s="14">
        <f t="shared" si="7"/>
        <v>0</v>
      </c>
      <c r="BR22" s="82"/>
      <c r="BS22" s="55">
        <f>'1.Salaries Rates Dates'!$D$11</f>
        <v>0</v>
      </c>
      <c r="BT22" s="187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Dates'!$B$49)))))</f>
        <v>0</v>
      </c>
      <c r="BU22" s="187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Dates'!$B$49)))))</f>
        <v>0</v>
      </c>
      <c r="BV22" s="187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Dates'!$B$49)))))</f>
        <v>0</v>
      </c>
      <c r="BW22" s="187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Dates'!$B$49)))))</f>
        <v>0</v>
      </c>
      <c r="BX22" s="187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Dates'!$B$49)))))</f>
        <v>0</v>
      </c>
      <c r="BY22" s="187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Dates'!$B$49)))))</f>
        <v>0</v>
      </c>
      <c r="BZ22" s="187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Dates'!$B$49)))))</f>
        <v>0</v>
      </c>
      <c r="CA22" s="188">
        <f t="shared" si="8"/>
        <v>0</v>
      </c>
    </row>
    <row r="23" spans="1:79" hidden="1" x14ac:dyDescent="0.25">
      <c r="A23" s="15">
        <v>9</v>
      </c>
      <c r="B23" s="71">
        <f>'1.Salaries Rates Dates'!C12</f>
        <v>0</v>
      </c>
      <c r="C23" s="30" t="s">
        <v>31</v>
      </c>
      <c r="D23" s="226"/>
      <c r="E23" s="25">
        <f>'1.Salaries Rates Dates'!Z12</f>
        <v>0</v>
      </c>
      <c r="F23" s="47"/>
      <c r="G23" s="47"/>
      <c r="H23" s="47"/>
      <c r="I23" s="48" t="str">
        <f>IF(F23&gt;0,('1.Salaries Rates Dates'!$D$30*F23),(G23*(ROUND(YEARFRAC(F$10,K$10),2)*'1.Salaries Rates Dates'!$F$30)&amp;" / "&amp;H23*(ROUND(YEARFRAC(F$10,K$10),2)*'1.Salaries Rates Dates'!$E$30)))</f>
        <v>0 / 0</v>
      </c>
      <c r="J23" s="51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Dates'!$B$49)))))</f>
        <v>0</v>
      </c>
      <c r="K23" s="128">
        <f>IF($C23="FT",J23*'1.Salaries Rates Dates'!$B$44,
IF($C23="PT",J23*'1.Salaries Rates Dates'!$B$45,
IF($C23="Clinical",J23*'1.Salaries Rates Dates'!$B$44,
IF($C23="ANSFT",J23*'1.Salaries Rates Dates'!$B$46,
IF($C23="ANSPT",J23*'1.Salaries Rates Dates'!$B$47)))))</f>
        <v>0</v>
      </c>
      <c r="L23" s="28">
        <f t="shared" si="6"/>
        <v>0</v>
      </c>
      <c r="M23" s="250"/>
      <c r="N23" s="25">
        <f>E23*(1+'1.Salaries Rates Dates'!B49)</f>
        <v>0</v>
      </c>
      <c r="O23" s="47"/>
      <c r="P23" s="47"/>
      <c r="Q23" s="47"/>
      <c r="R23" s="48" t="str">
        <f>IF(O23&gt;0,('1.Salaries Rates Dates'!$D$31*O23),(P23*(ROUND(YEARFRAC(O$10,T$10),2)*'1.Salaries Rates Dates'!$F$31)&amp;" / "&amp;Q23*(ROUND(YEARFRAC(O$10,T$10),2)*'1.Salaries Rates Dates'!$E$31)))</f>
        <v>0 / 0</v>
      </c>
      <c r="S23" s="51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Dates'!$B$49)))))</f>
        <v>0</v>
      </c>
      <c r="T23" s="128">
        <f>IF($C23="FT",S23*'1.Salaries Rates Dates'!$B$44,
IF($C23="PT",S23*'1.Salaries Rates Dates'!$B$45,
IF($C23="Clinical",S23*'1.Salaries Rates Dates'!$B$44,
IF($C23="ANSFT",S23*'1.Salaries Rates Dates'!$B$46,
IF($C23="ANSPT",S23*'1.Salaries Rates Dates'!$B$47)))))</f>
        <v>0</v>
      </c>
      <c r="U23" s="28">
        <f t="shared" si="0"/>
        <v>0</v>
      </c>
      <c r="V23" s="252"/>
      <c r="W23" s="25">
        <f>N23*(1+'1.Salaries Rates Dates'!B49)</f>
        <v>0</v>
      </c>
      <c r="X23" s="47"/>
      <c r="Y23" s="47"/>
      <c r="Z23" s="47"/>
      <c r="AA23" s="48" t="str">
        <f>IF(X23&gt;0,('1.Salaries Rates Dates'!$D$32*X23),(Y23*(ROUND(YEARFRAC(X$10,AC$10),2)*'1.Salaries Rates Dates'!$F$32)&amp;" / "&amp;Z23*(ROUND(YEARFRAC(X$10,AC$10),2)*'1.Salaries Rates Dates'!$E$32)))</f>
        <v>0 / 0</v>
      </c>
      <c r="AB23" s="51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Dates'!$B$49)))))</f>
        <v>0</v>
      </c>
      <c r="AC23" s="128">
        <f>IF($C23="FT",AB23*'1.Salaries Rates Dates'!$B$44,
IF($C23="PT",AB23*'1.Salaries Rates Dates'!$B$45,
IF($C23="Clinical",AB23*'1.Salaries Rates Dates'!$B$44,
IF($C23="ANSFT",AB23*'1.Salaries Rates Dates'!$B$46,
IF($C23="ANSPT",AB23*'1.Salaries Rates Dates'!$B$47)))))</f>
        <v>0</v>
      </c>
      <c r="AD23" s="28">
        <f t="shared" si="1"/>
        <v>0</v>
      </c>
      <c r="AE23" s="252"/>
      <c r="AF23" s="25">
        <f>W23*(1+'1.Salaries Rates Dates'!B49)</f>
        <v>0</v>
      </c>
      <c r="AG23" s="47"/>
      <c r="AH23" s="47"/>
      <c r="AI23" s="47"/>
      <c r="AJ23" s="48" t="str">
        <f>IF(AG23&gt;0,('1.Salaries Rates Dates'!$D$33*AG23),(AH23*(ROUND(YEARFRAC(AG$10,AL$10),2)*'1.Salaries Rates Dates'!$F$33)&amp;" / "&amp;AI23*(ROUND(YEARFRAC(AG$10,AL$10),2)*'1.Salaries Rates Dates'!$E$33)))</f>
        <v>0 / 0</v>
      </c>
      <c r="AK23" s="51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Dates'!$B$49)))))</f>
        <v>0</v>
      </c>
      <c r="AL23" s="128">
        <f>IF($C23="FT",AK23*'1.Salaries Rates Dates'!$B$44,
IF($C23="PT",AK23*'1.Salaries Rates Dates'!$B$45,
IF($C23="Clinical",AK23*'1.Salaries Rates Dates'!$B$44,
IF($C23="ANSFT",AK23*'1.Salaries Rates Dates'!$B$46,
IF($C23="ANSPT",AK23*'1.Salaries Rates Dates'!$B$47)))))</f>
        <v>0</v>
      </c>
      <c r="AM23" s="28">
        <f t="shared" si="2"/>
        <v>0</v>
      </c>
      <c r="AN23" s="252"/>
      <c r="AO23" s="25">
        <f>AF23*(1+'1.Salaries Rates Dates'!B49)</f>
        <v>0</v>
      </c>
      <c r="AP23" s="47"/>
      <c r="AQ23" s="47"/>
      <c r="AR23" s="47"/>
      <c r="AS23" s="48" t="str">
        <f>IF(AP23&gt;0,('1.Salaries Rates Dates'!$D$34*AP23),(AQ23*(ROUND(YEARFRAC(AP$10,AU$10),2)*'1.Salaries Rates Dates'!$F$34)&amp;" / "&amp;AR23*(ROUND(YEARFRAC(AP$10,AU$10),2)*'1.Salaries Rates Dates'!$E$34)))</f>
        <v>0 / 0</v>
      </c>
      <c r="AT23" s="51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Dates'!$B$49)))))</f>
        <v>0</v>
      </c>
      <c r="AU23" s="128">
        <f>IF($C23="FT",AT23*'1.Salaries Rates Dates'!$B$44,
IF($C23="PT",AT23*'1.Salaries Rates Dates'!$B$45,
IF($C23="Clinical",AT23*'1.Salaries Rates Dates'!$B$44,
IF($C23="ANSFT",AT23*'1.Salaries Rates Dates'!$B$46,
IF($C23="ANSPT",AT23*'1.Salaries Rates Dates'!$B$47)))))</f>
        <v>0</v>
      </c>
      <c r="AV23" s="28">
        <f t="shared" si="3"/>
        <v>0</v>
      </c>
      <c r="AW23" s="252"/>
      <c r="AX23" s="25">
        <f>AO23*(1+'1.Salaries Rates Dates'!K52)</f>
        <v>0</v>
      </c>
      <c r="AY23" s="47"/>
      <c r="AZ23" s="47"/>
      <c r="BA23" s="47"/>
      <c r="BB23" s="48" t="str">
        <f>IF(AY23&gt;0,('1.Salaries Rates Dates'!$D$35*AY23),(AZ23*(ROUND(YEARFRAC(AY$10,BD$10),2)*'1.Salaries Rates Dates'!$F$35)&amp;" / "&amp;BA23*(ROUND(YEARFRAC(AY$10,BD$10),2)*'1.Salaries Rates Dates'!$E$35)))</f>
        <v>0 / 0</v>
      </c>
      <c r="BC23" s="51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Dates'!$B$49)))))</f>
        <v>0</v>
      </c>
      <c r="BD23" s="128">
        <f>IF($C23="FT",BC23*'1.Salaries Rates Dates'!$B$44,
IF($C23="PT",BC23*'1.Salaries Rates Dates'!$B$45,
IF($C23="Clinical",BC23*'1.Salaries Rates Dates'!$B$44,
IF($C23="ANSFT",BC23*'1.Salaries Rates Dates'!$B$46,
IF($C23="ANSPT",BC23*'1.Salaries Rates Dates'!$B$47)))))</f>
        <v>0</v>
      </c>
      <c r="BE23" s="28">
        <f t="shared" si="4"/>
        <v>0</v>
      </c>
      <c r="BF23" s="252"/>
      <c r="BG23" s="25">
        <f>AX23*(1+'1.Salaries Rates Dates'!T52)</f>
        <v>0</v>
      </c>
      <c r="BH23" s="47"/>
      <c r="BI23" s="47"/>
      <c r="BJ23" s="47"/>
      <c r="BK23" s="48" t="str">
        <f>IF(BH23&gt;0,('1.Salaries Rates Dates'!$D$36*BH23),(BI23*(ROUND(YEARFRAC(BH$10,BM$10),2)*'1.Salaries Rates Dates'!$F$36)&amp;" / "&amp;BJ23*(ROUND(YEARFRAC(BH$10,BM$10),2)*'1.Salaries Rates Dates'!$E$36)))</f>
        <v>0 / 0</v>
      </c>
      <c r="BL23" s="51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Dates'!$B$49)))))</f>
        <v>0</v>
      </c>
      <c r="BM23" s="128">
        <f>IF($C23="FT",BL23*'1.Salaries Rates Dates'!$B$44,
IF($C23="PT",BL23*'1.Salaries Rates Dates'!$B$45,
IF($C23="Clinical",BL23*'1.Salaries Rates Dates'!$B$44,
IF($C23="ANSFT",BL23*'1.Salaries Rates Dates'!$B$46,
IF($C23="ANSPT",BL23*'1.Salaries Rates Dates'!$B$47)))))</f>
        <v>0</v>
      </c>
      <c r="BN23" s="28">
        <f t="shared" si="5"/>
        <v>0</v>
      </c>
      <c r="BO23" s="14">
        <f t="shared" si="7"/>
        <v>0</v>
      </c>
      <c r="BP23" s="14">
        <f t="shared" si="7"/>
        <v>0</v>
      </c>
      <c r="BQ23" s="14">
        <f t="shared" si="7"/>
        <v>0</v>
      </c>
      <c r="BR23" s="82"/>
      <c r="BS23" s="55">
        <f>'1.Salaries Rates Dates'!$D$12</f>
        <v>0</v>
      </c>
      <c r="BT23" s="187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Dates'!$B$49)))))</f>
        <v>0</v>
      </c>
      <c r="BU23" s="187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Dates'!$B$49)))))</f>
        <v>0</v>
      </c>
      <c r="BV23" s="187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Dates'!$B$49)))))</f>
        <v>0</v>
      </c>
      <c r="BW23" s="187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Dates'!$B$49)))))</f>
        <v>0</v>
      </c>
      <c r="BX23" s="187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Dates'!$B$49)))))</f>
        <v>0</v>
      </c>
      <c r="BY23" s="187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Dates'!$B$49)))))</f>
        <v>0</v>
      </c>
      <c r="BZ23" s="187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Dates'!$B$49)))))</f>
        <v>0</v>
      </c>
      <c r="CA23" s="188">
        <f t="shared" si="8"/>
        <v>0</v>
      </c>
    </row>
    <row r="24" spans="1:79" hidden="1" x14ac:dyDescent="0.25">
      <c r="A24" s="15">
        <v>10</v>
      </c>
      <c r="B24" s="71">
        <f>'1.Salaries Rates Dates'!C13</f>
        <v>0</v>
      </c>
      <c r="C24" s="30" t="s">
        <v>31</v>
      </c>
      <c r="D24" s="226"/>
      <c r="E24" s="25">
        <f>'1.Salaries Rates Dates'!Z13</f>
        <v>0</v>
      </c>
      <c r="F24" s="47"/>
      <c r="G24" s="47"/>
      <c r="H24" s="47"/>
      <c r="I24" s="48" t="str">
        <f>IF(F24&gt;0,('1.Salaries Rates Dates'!$D$30*F24),(G24*(ROUND(YEARFRAC(F$10,K$10),2)*'1.Salaries Rates Dates'!$F$30)&amp;" / "&amp;H24*(ROUND(YEARFRAC(F$10,K$10),2)*'1.Salaries Rates Dates'!$E$30)))</f>
        <v>0 / 0</v>
      </c>
      <c r="J24" s="51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Dates'!$B$49)))))</f>
        <v>0</v>
      </c>
      <c r="K24" s="128">
        <f>IF($C24="FT",J24*'1.Salaries Rates Dates'!$B$44,
IF($C24="PT",J24*'1.Salaries Rates Dates'!$B$45,
IF($C24="Clinical",J24*'1.Salaries Rates Dates'!$B$44,
IF($C24="ANSFT",J24*'1.Salaries Rates Dates'!$B$46,
IF($C24="ANSPT",J24*'1.Salaries Rates Dates'!$B$47)))))</f>
        <v>0</v>
      </c>
      <c r="L24" s="28">
        <f>J24+K24</f>
        <v>0</v>
      </c>
      <c r="M24" s="250"/>
      <c r="N24" s="25">
        <f>E24*(1+'1.Salaries Rates Dates'!B49)</f>
        <v>0</v>
      </c>
      <c r="O24" s="47"/>
      <c r="P24" s="47"/>
      <c r="Q24" s="47"/>
      <c r="R24" s="48" t="str">
        <f>IF(O24&gt;0,('1.Salaries Rates Dates'!$D$31*O24),(P24*(ROUND(YEARFRAC(O$10,T$10),2)*'1.Salaries Rates Dates'!$F$31)&amp;" / "&amp;Q24*(ROUND(YEARFRAC(O$10,T$10),2)*'1.Salaries Rates Dates'!$E$31)))</f>
        <v>0 / 0</v>
      </c>
      <c r="S24" s="51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Dates'!$B$49)))))</f>
        <v>0</v>
      </c>
      <c r="T24" s="128">
        <f>IF($C24="FT",S24*'1.Salaries Rates Dates'!$B$44,
IF($C24="PT",S24*'1.Salaries Rates Dates'!$B$45,
IF($C24="Clinical",S24*'1.Salaries Rates Dates'!$B$44,
IF($C24="ANSFT",S24*'1.Salaries Rates Dates'!$B$46,
IF($C24="ANSPT",S24*'1.Salaries Rates Dates'!$B$47)))))</f>
        <v>0</v>
      </c>
      <c r="U24" s="28">
        <f t="shared" si="0"/>
        <v>0</v>
      </c>
      <c r="V24" s="252"/>
      <c r="W24" s="25">
        <f>N24*(1+'1.Salaries Rates Dates'!B49)</f>
        <v>0</v>
      </c>
      <c r="X24" s="47"/>
      <c r="Y24" s="47"/>
      <c r="Z24" s="47"/>
      <c r="AA24" s="48" t="str">
        <f>IF(X24&gt;0,('1.Salaries Rates Dates'!$D$32*X24),(Y24*(ROUND(YEARFRAC(X$10,AC$10),2)*'1.Salaries Rates Dates'!$F$32)&amp;" / "&amp;Z24*(ROUND(YEARFRAC(X$10,AC$10),2)*'1.Salaries Rates Dates'!$E$32)))</f>
        <v>0 / 0</v>
      </c>
      <c r="AB24" s="51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Dates'!$B$49)))))</f>
        <v>0</v>
      </c>
      <c r="AC24" s="128">
        <f>IF($C24="FT",AB24*'1.Salaries Rates Dates'!$B$44,
IF($C24="PT",AB24*'1.Salaries Rates Dates'!$B$45,
IF($C24="Clinical",AB24*'1.Salaries Rates Dates'!$B$44,
IF($C24="ANSFT",AB24*'1.Salaries Rates Dates'!$B$46,
IF($C24="ANSPT",AB24*'1.Salaries Rates Dates'!$B$47)))))</f>
        <v>0</v>
      </c>
      <c r="AD24" s="28">
        <f t="shared" si="1"/>
        <v>0</v>
      </c>
      <c r="AE24" s="252"/>
      <c r="AF24" s="25">
        <f>W24*(1+'1.Salaries Rates Dates'!B49)</f>
        <v>0</v>
      </c>
      <c r="AG24" s="47"/>
      <c r="AH24" s="47"/>
      <c r="AI24" s="47"/>
      <c r="AJ24" s="48" t="str">
        <f>IF(AG24&gt;0,('1.Salaries Rates Dates'!$D$33*AG24),(AH24*(ROUND(YEARFRAC(AG$10,AL$10),2)*'1.Salaries Rates Dates'!$F$33)&amp;" / "&amp;AI24*(ROUND(YEARFRAC(AG$10,AL$10),2)*'1.Salaries Rates Dates'!$E$33)))</f>
        <v>0 / 0</v>
      </c>
      <c r="AK24" s="51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Dates'!$B$49)))))</f>
        <v>0</v>
      </c>
      <c r="AL24" s="128">
        <f>IF($C24="FT",AK24*'1.Salaries Rates Dates'!$B$44,
IF($C24="PT",AK24*'1.Salaries Rates Dates'!$B$45,
IF($C24="Clinical",AK24*'1.Salaries Rates Dates'!$B$44,
IF($C24="ANSFT",AK24*'1.Salaries Rates Dates'!$B$46,
IF($C24="ANSPT",AK24*'1.Salaries Rates Dates'!$B$47)))))</f>
        <v>0</v>
      </c>
      <c r="AM24" s="28">
        <f t="shared" si="2"/>
        <v>0</v>
      </c>
      <c r="AN24" s="252"/>
      <c r="AO24" s="25">
        <f>AF24*(1+'1.Salaries Rates Dates'!B49)</f>
        <v>0</v>
      </c>
      <c r="AP24" s="47"/>
      <c r="AQ24" s="47"/>
      <c r="AR24" s="47"/>
      <c r="AS24" s="48" t="str">
        <f>IF(AP24&gt;0,('1.Salaries Rates Dates'!$D$34*AP24),(AQ24*(ROUND(YEARFRAC(AP$10,AU$10),2)*'1.Salaries Rates Dates'!$F$34)&amp;" / "&amp;AR24*(ROUND(YEARFRAC(AP$10,AU$10),2)*'1.Salaries Rates Dates'!$E$34)))</f>
        <v>0 / 0</v>
      </c>
      <c r="AT24" s="51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Dates'!$B$49)))))</f>
        <v>0</v>
      </c>
      <c r="AU24" s="128">
        <f>IF($C24="FT",AT24*'1.Salaries Rates Dates'!$B$44,
IF($C24="PT",AT24*'1.Salaries Rates Dates'!$B$45,
IF($C24="Clinical",AT24*'1.Salaries Rates Dates'!$B$44,
IF($C24="ANSFT",AT24*'1.Salaries Rates Dates'!$B$46,
IF($C24="ANSPT",AT24*'1.Salaries Rates Dates'!$B$47)))))</f>
        <v>0</v>
      </c>
      <c r="AV24" s="28">
        <f t="shared" si="3"/>
        <v>0</v>
      </c>
      <c r="AW24" s="252"/>
      <c r="AX24" s="25">
        <f>AO24*(1+'1.Salaries Rates Dates'!K52)</f>
        <v>0</v>
      </c>
      <c r="AY24" s="47"/>
      <c r="AZ24" s="47"/>
      <c r="BA24" s="47"/>
      <c r="BB24" s="48" t="str">
        <f>IF(AY24&gt;0,('1.Salaries Rates Dates'!$D$35*AY24),(AZ24*(ROUND(YEARFRAC(AY$10,BD$10),2)*'1.Salaries Rates Dates'!$F$35)&amp;" / "&amp;BA24*(ROUND(YEARFRAC(AY$10,BD$10),2)*'1.Salaries Rates Dates'!$E$35)))</f>
        <v>0 / 0</v>
      </c>
      <c r="BC24" s="51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Dates'!$B$49)))))</f>
        <v>0</v>
      </c>
      <c r="BD24" s="128">
        <f>IF($C24="FT",BC24*'1.Salaries Rates Dates'!$B$44,
IF($C24="PT",BC24*'1.Salaries Rates Dates'!$B$45,
IF($C24="Clinical",BC24*'1.Salaries Rates Dates'!$B$44,
IF($C24="ANSFT",BC24*'1.Salaries Rates Dates'!$B$46,
IF($C24="ANSPT",BC24*'1.Salaries Rates Dates'!$B$47)))))</f>
        <v>0</v>
      </c>
      <c r="BE24" s="28">
        <f t="shared" si="4"/>
        <v>0</v>
      </c>
      <c r="BF24" s="252"/>
      <c r="BG24" s="25">
        <f>AX24*(1+'1.Salaries Rates Dates'!T52)</f>
        <v>0</v>
      </c>
      <c r="BH24" s="47"/>
      <c r="BI24" s="47"/>
      <c r="BJ24" s="47"/>
      <c r="BK24" s="48" t="str">
        <f>IF(BH24&gt;0,('1.Salaries Rates Dates'!$D$36*BH24),(BI24*(ROUND(YEARFRAC(BH$10,BM$10),2)*'1.Salaries Rates Dates'!$F$36)&amp;" / "&amp;BJ24*(ROUND(YEARFRAC(BH$10,BM$10),2)*'1.Salaries Rates Dates'!$E$36)))</f>
        <v>0 / 0</v>
      </c>
      <c r="BL24" s="51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Dates'!$B$49)))))</f>
        <v>0</v>
      </c>
      <c r="BM24" s="128">
        <f>IF($C24="FT",BL24*'1.Salaries Rates Dates'!$B$44,
IF($C24="PT",BL24*'1.Salaries Rates Dates'!$B$45,
IF($C24="Clinical",BL24*'1.Salaries Rates Dates'!$B$44,
IF($C24="ANSFT",BL24*'1.Salaries Rates Dates'!$B$46,
IF($C24="ANSPT",BL24*'1.Salaries Rates Dates'!$B$47)))))</f>
        <v>0</v>
      </c>
      <c r="BN24" s="28">
        <f t="shared" si="5"/>
        <v>0</v>
      </c>
      <c r="BO24" s="14">
        <f>J24+S24+AB24+AK24+AT24+BC24+BL24</f>
        <v>0</v>
      </c>
      <c r="BP24" s="14">
        <f t="shared" si="7"/>
        <v>0</v>
      </c>
      <c r="BQ24" s="14">
        <f t="shared" si="7"/>
        <v>0</v>
      </c>
      <c r="BR24" s="82"/>
      <c r="BS24" s="55">
        <f>'1.Salaries Rates Dates'!$D$13</f>
        <v>0</v>
      </c>
      <c r="BT24" s="187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Dates'!$B$49)))))</f>
        <v>0</v>
      </c>
      <c r="BU24" s="187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Dates'!$B$49)))))</f>
        <v>0</v>
      </c>
      <c r="BV24" s="187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Dates'!$B$49)))))</f>
        <v>0</v>
      </c>
      <c r="BW24" s="187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Dates'!$B$49)))))</f>
        <v>0</v>
      </c>
      <c r="BX24" s="187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Dates'!$B$49)))))</f>
        <v>0</v>
      </c>
      <c r="BY24" s="187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Dates'!$B$49)))))</f>
        <v>0</v>
      </c>
      <c r="BZ24" s="187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Dates'!$B$49)))))</f>
        <v>0</v>
      </c>
      <c r="CA24" s="188">
        <f t="shared" si="8"/>
        <v>0</v>
      </c>
    </row>
    <row r="25" spans="1:79" x14ac:dyDescent="0.25">
      <c r="A25" s="376" t="s">
        <v>97</v>
      </c>
      <c r="B25" s="386"/>
      <c r="C25" s="377"/>
      <c r="D25" s="226"/>
      <c r="E25" s="7"/>
      <c r="F25" s="7"/>
      <c r="G25" s="7"/>
      <c r="H25" s="7"/>
      <c r="I25" s="7"/>
      <c r="J25" s="7"/>
      <c r="K25" s="7"/>
      <c r="L25" s="7"/>
      <c r="M25" s="250"/>
      <c r="N25" s="7"/>
      <c r="O25" s="7"/>
      <c r="P25" s="7"/>
      <c r="Q25" s="7"/>
      <c r="R25" s="7"/>
      <c r="S25" s="7"/>
      <c r="T25" s="7"/>
      <c r="U25" s="7"/>
      <c r="V25" s="252"/>
      <c r="W25" s="7"/>
      <c r="X25" s="7"/>
      <c r="Y25" s="7"/>
      <c r="Z25" s="7"/>
      <c r="AA25" s="7"/>
      <c r="AB25" s="7"/>
      <c r="AC25" s="7"/>
      <c r="AD25" s="7"/>
      <c r="AE25" s="252"/>
      <c r="AF25" s="7"/>
      <c r="AG25" s="7"/>
      <c r="AH25" s="7"/>
      <c r="AI25" s="7"/>
      <c r="AJ25" s="7"/>
      <c r="AK25" s="7"/>
      <c r="AL25" s="7"/>
      <c r="AM25" s="7"/>
      <c r="AN25" s="252"/>
      <c r="AO25" s="7"/>
      <c r="AP25" s="7"/>
      <c r="AQ25" s="7"/>
      <c r="AR25" s="7"/>
      <c r="AS25" s="7"/>
      <c r="AT25" s="7"/>
      <c r="AU25" s="7"/>
      <c r="AV25" s="7"/>
      <c r="AW25" s="252"/>
      <c r="AX25" s="7"/>
      <c r="AY25" s="7"/>
      <c r="AZ25" s="7"/>
      <c r="BA25" s="7"/>
      <c r="BB25" s="7"/>
      <c r="BC25" s="7"/>
      <c r="BD25" s="7"/>
      <c r="BE25" s="7"/>
      <c r="BF25" s="252"/>
      <c r="BG25" s="7"/>
      <c r="BH25" s="7"/>
      <c r="BI25" s="7"/>
      <c r="BJ25" s="7"/>
      <c r="BK25" s="7"/>
      <c r="BL25" s="7"/>
      <c r="BM25" s="7"/>
      <c r="BN25" s="7"/>
      <c r="BO25" s="203"/>
      <c r="BP25" s="327"/>
      <c r="BQ25" s="204"/>
      <c r="BR25" s="1"/>
      <c r="BS25" s="55">
        <v>2070</v>
      </c>
      <c r="BT25" s="187">
        <f>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</f>
        <v>0</v>
      </c>
      <c r="BU25" s="187">
        <f>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</f>
        <v>0</v>
      </c>
      <c r="BV25" s="187">
        <f>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</f>
        <v>0</v>
      </c>
      <c r="BW25" s="187">
        <f>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</f>
        <v>0</v>
      </c>
      <c r="BX25" s="187">
        <f>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</f>
        <v>0</v>
      </c>
      <c r="BY25" s="187">
        <f>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</f>
        <v>0</v>
      </c>
      <c r="BZ25" s="187">
        <f>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</f>
        <v>0</v>
      </c>
      <c r="CA25" s="188">
        <f>SUM(BT25:BZ25)</f>
        <v>0</v>
      </c>
    </row>
    <row r="26" spans="1:79" x14ac:dyDescent="0.25">
      <c r="A26" s="3" t="s">
        <v>4</v>
      </c>
      <c r="B26" s="376" t="s">
        <v>5</v>
      </c>
      <c r="C26" s="377"/>
      <c r="D26" s="226"/>
      <c r="E26" s="7"/>
      <c r="F26" s="7"/>
      <c r="G26" s="7"/>
      <c r="H26" s="7"/>
      <c r="I26" s="7"/>
      <c r="J26" s="7"/>
      <c r="K26" s="7"/>
      <c r="L26" s="7"/>
      <c r="M26" s="250"/>
      <c r="N26" s="7"/>
      <c r="O26" s="7"/>
      <c r="P26" s="7"/>
      <c r="Q26" s="7"/>
      <c r="R26" s="7"/>
      <c r="S26" s="7"/>
      <c r="T26" s="7"/>
      <c r="U26" s="7"/>
      <c r="V26" s="252"/>
      <c r="W26" s="7"/>
      <c r="X26" s="7"/>
      <c r="Y26" s="7"/>
      <c r="Z26" s="7"/>
      <c r="AA26" s="7"/>
      <c r="AB26" s="7"/>
      <c r="AC26" s="7"/>
      <c r="AD26" s="7"/>
      <c r="AE26" s="252"/>
      <c r="AF26" s="7"/>
      <c r="AG26" s="7"/>
      <c r="AH26" s="7"/>
      <c r="AI26" s="7"/>
      <c r="AJ26" s="7"/>
      <c r="AK26" s="7"/>
      <c r="AL26" s="7"/>
      <c r="AM26" s="7"/>
      <c r="AN26" s="252"/>
      <c r="AO26" s="7"/>
      <c r="AP26" s="7"/>
      <c r="AQ26" s="7"/>
      <c r="AR26" s="7"/>
      <c r="AS26" s="7"/>
      <c r="AT26" s="7"/>
      <c r="AU26" s="7"/>
      <c r="AV26" s="7"/>
      <c r="AW26" s="252"/>
      <c r="AX26" s="7"/>
      <c r="AY26" s="7"/>
      <c r="AZ26" s="7"/>
      <c r="BA26" s="7"/>
      <c r="BB26" s="7"/>
      <c r="BC26" s="7"/>
      <c r="BD26" s="7"/>
      <c r="BE26" s="7"/>
      <c r="BF26" s="252"/>
      <c r="BG26" s="7"/>
      <c r="BH26" s="7"/>
      <c r="BI26" s="7"/>
      <c r="BJ26" s="7"/>
      <c r="BK26" s="7"/>
      <c r="BL26" s="7"/>
      <c r="BM26" s="7"/>
      <c r="BN26" s="7"/>
      <c r="BO26" s="203"/>
      <c r="BP26" s="327"/>
      <c r="BQ26" s="204"/>
      <c r="BR26" s="1"/>
      <c r="BS26" s="203"/>
      <c r="BT26" s="327"/>
      <c r="BU26" s="327"/>
      <c r="BV26" s="327"/>
      <c r="BW26" s="327"/>
      <c r="BX26" s="327"/>
      <c r="BY26" s="155"/>
      <c r="BZ26" s="155"/>
      <c r="CA26" s="8"/>
    </row>
    <row r="27" spans="1:79" x14ac:dyDescent="0.25">
      <c r="A27" s="15">
        <v>1</v>
      </c>
      <c r="B27" s="16">
        <f>'1.Salaries Rates Dates'!C16</f>
        <v>0</v>
      </c>
      <c r="C27" s="30" t="s">
        <v>31</v>
      </c>
      <c r="D27" s="226"/>
      <c r="E27" s="25">
        <f>'1.Salaries Rates Dates'!Z16</f>
        <v>0</v>
      </c>
      <c r="F27" s="47"/>
      <c r="G27" s="394"/>
      <c r="H27" s="395"/>
      <c r="I27" s="48">
        <f>IF(F27&gt;0,('1.Salaries Rates Dates'!$D$30*F27),0)</f>
        <v>0</v>
      </c>
      <c r="J27" s="51">
        <f>IF(F27&gt;0,((E27*F27*'1.Salaries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Dates'!$D$30))))+(E27*F27*'1.Salaries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7" s="128">
        <f>IF($C27="FT",J27*'1.Salaries Rates Dates'!$B$44,
IF($C27="PT",J27*'1.Salaries Rates Dates'!$B$45,
IF($C27="Clinical",J27*'1.Salaries Rates Dates'!$B$44,
IF($C27="ANSFT",J27*'1.Salaries Rates Dates'!$B$46,
IF($C27="ANSPT",J27*'1.Salaries Rates Dates'!$B$47)))))</f>
        <v>0</v>
      </c>
      <c r="L27" s="28">
        <f t="shared" ref="L27:L36" si="9">J27+K27</f>
        <v>0</v>
      </c>
      <c r="M27" s="250"/>
      <c r="N27" s="25">
        <f>E27*(1+'1.Salaries Rates Dates'!$B$49)</f>
        <v>0</v>
      </c>
      <c r="O27" s="47"/>
      <c r="P27" s="334"/>
      <c r="Q27" s="335"/>
      <c r="R27" s="48">
        <f>IF(O27&gt;0,('1.Salaries Rates Dates'!$D$31*O27),0)</f>
        <v>0</v>
      </c>
      <c r="S27" s="51">
        <f>IF(O27&gt;0,((N27*O27*'1.Salaries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Dates'!$D$31))))+(N27*O27*'1.Salaries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7" s="128">
        <f>IF($C27="FT",S27*'1.Salaries Rates Dates'!$B$44,
IF($C27="PT",S27*'1.Salaries Rates Dates'!$B$45,
IF($C27="Clinical",S27*'1.Salaries Rates Dates'!$B$44,
IF($C27="ANSFT",S27*'1.Salaries Rates Dates'!$B$46,
IF($C27="ANSPT",S27*'1.Salaries Rates Dates'!$B$47)))))</f>
        <v>0</v>
      </c>
      <c r="U27" s="28">
        <f t="shared" ref="U27:U36" si="10">S27+T27</f>
        <v>0</v>
      </c>
      <c r="V27" s="252"/>
      <c r="W27" s="25">
        <f>N27*(1+'1.Salaries Rates Dates'!$B$49)</f>
        <v>0</v>
      </c>
      <c r="X27" s="47"/>
      <c r="Y27" s="334"/>
      <c r="Z27" s="335"/>
      <c r="AA27" s="48">
        <f>IF(X27&gt;0,('1.Salaries Rates Dates'!$D$32*X27),0)</f>
        <v>0</v>
      </c>
      <c r="AB27" s="51">
        <f>IF(X27&gt;0,((W27*X27*'1.Salaries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Dates'!$D$32))))+(W27*X27*'1.Salaries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7" s="128">
        <f>IF($C27="FT",AB27*'1.Salaries Rates Dates'!$B$44,
IF($C27="PT",AB27*'1.Salaries Rates Dates'!$B$45,
IF($C27="Clinical",AB27*'1.Salaries Rates Dates'!$B$44,
IF($C27="ANSFT",AB27*'1.Salaries Rates Dates'!$B$46,
IF($C27="ANSPT",AB27*'1.Salaries Rates Dates'!$B$47)))))</f>
        <v>0</v>
      </c>
      <c r="AD27" s="28">
        <f t="shared" ref="AD27:AD36" si="11">AB27+AC27</f>
        <v>0</v>
      </c>
      <c r="AE27" s="252"/>
      <c r="AF27" s="25">
        <f>W27*(1+'1.Salaries Rates Dates'!$B$49)</f>
        <v>0</v>
      </c>
      <c r="AG27" s="47"/>
      <c r="AH27" s="334"/>
      <c r="AI27" s="335"/>
      <c r="AJ27" s="48">
        <f>IF(AG27&gt;0,('1.Salaries Rates Dates'!$D$33*AG27),0)</f>
        <v>0</v>
      </c>
      <c r="AK27" s="51">
        <f>IF(AG27&gt;0,((AF27*AG27*'1.Salaries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Dates'!$D$33))))+(AF27*AG27*'1.Salaries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7" s="128">
        <f>IF($C27="FT",AK27*'1.Salaries Rates Dates'!$B$44,
IF($C27="PT",AK27*'1.Salaries Rates Dates'!$B$45,
IF($C27="Clinical",AK27*'1.Salaries Rates Dates'!$B$44,
IF($C27="ANSFT",AK27*'1.Salaries Rates Dates'!$B$46,
IF($C27="ANSPT",AK27*'1.Salaries Rates Dates'!$B$47)))))</f>
        <v>0</v>
      </c>
      <c r="AM27" s="28">
        <f t="shared" ref="AM27:AM36" si="12">AK27+AL27</f>
        <v>0</v>
      </c>
      <c r="AN27" s="252"/>
      <c r="AO27" s="25">
        <f>AF27*(1+'1.Salaries Rates Dates'!$B$49)</f>
        <v>0</v>
      </c>
      <c r="AP27" s="47"/>
      <c r="AQ27" s="334"/>
      <c r="AR27" s="335"/>
      <c r="AS27" s="48">
        <f>IF(AP27&gt;0,('1.Salaries Rates Dates'!$D$34*AP27),0)</f>
        <v>0</v>
      </c>
      <c r="AT27" s="51">
        <f>IF(AP27&gt;0,((AO27*AP27*'1.Salaries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Dates'!$D$34))))+(AO27*AP27*'1.Salaries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7" s="128">
        <f>IF($C27="FT",AT27*'1.Salaries Rates Dates'!$B$44,
IF($C27="PT",AT27*'1.Salaries Rates Dates'!$B$45,
IF($C27="Clinical",AT27*'1.Salaries Rates Dates'!$B$44,
IF($C27="ANSFT",AT27*'1.Salaries Rates Dates'!$B$46,
IF($C27="ANSPT",AT27*'1.Salaries Rates Dates'!$B$47)))))</f>
        <v>0</v>
      </c>
      <c r="AV27" s="28">
        <f t="shared" ref="AV27:AV36" si="13">AT27+AU27</f>
        <v>0</v>
      </c>
      <c r="AW27" s="252"/>
      <c r="AX27" s="25">
        <f>AO27*(1+'1.Salaries Rates Dates'!$B$49)</f>
        <v>0</v>
      </c>
      <c r="AY27" s="47"/>
      <c r="AZ27" s="334"/>
      <c r="BA27" s="335"/>
      <c r="BB27" s="48">
        <f>IF(AY27&gt;0,('1.Salaries Rates Dates'!$D$35*AY27),0)</f>
        <v>0</v>
      </c>
      <c r="BC27" s="51">
        <f>IF(AY27&gt;0,((AX27*AY27*'1.Salaries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Dates'!$D$35))))+(AX27*AY27*'1.Salaries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7" s="128">
        <f>IF($C27="FT",BC27*'1.Salaries Rates Dates'!$B$44,
IF($C27="PT",BC27*'1.Salaries Rates Dates'!$B$45,
IF($C27="Clinical",BC27*'1.Salaries Rates Dates'!$B$44,
IF($C27="ANSFT",BC27*'1.Salaries Rates Dates'!$B$46,
IF($C27="ANSPT",BC27*'1.Salaries Rates Dates'!$B$47)))))</f>
        <v>0</v>
      </c>
      <c r="BE27" s="28">
        <f t="shared" ref="BE27:BE36" si="14">BC27+BD27</f>
        <v>0</v>
      </c>
      <c r="BF27" s="252"/>
      <c r="BG27" s="25">
        <f>AX27*(1+'1.Salaries Rates Dates'!$B$49)</f>
        <v>0</v>
      </c>
      <c r="BH27" s="47"/>
      <c r="BI27" s="334"/>
      <c r="BJ27" s="335"/>
      <c r="BK27" s="48">
        <f>IF(BH27&gt;0,('1.Salaries Rates Dates'!$D$36*BH27),0)</f>
        <v>0</v>
      </c>
      <c r="BL27" s="51">
        <f>IF(BH27&gt;0,((BG27*BH27*'1.Salaries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Dates'!$D$36))))+(BG27*BH27*'1.Salaries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7" s="128">
        <f>IF($C27="FT",BL27*'1.Salaries Rates Dates'!$B$44,
IF($C27="PT",BL27*'1.Salaries Rates Dates'!$B$45,
IF($C27="Clinical",BL27*'1.Salaries Rates Dates'!$B$44,
IF($C27="ANSFT",BL27*'1.Salaries Rates Dates'!$B$46,
IF($C27="ANSPT",BL27*'1.Salaries Rates Dates'!$B$47)))))</f>
        <v>0</v>
      </c>
      <c r="BN27" s="28">
        <f t="shared" ref="BN27:BN36" si="15">BL27+BM27</f>
        <v>0</v>
      </c>
      <c r="BO27" s="14">
        <f t="shared" ref="BO27:BQ36" si="16">J27+S27+AB27+AK27+AT27+BC27+BL27</f>
        <v>0</v>
      </c>
      <c r="BP27" s="14">
        <f t="shared" si="16"/>
        <v>0</v>
      </c>
      <c r="BQ27" s="14">
        <f t="shared" si="16"/>
        <v>0</v>
      </c>
      <c r="BR27" s="82"/>
      <c r="BS27" s="55">
        <f>'1.Salaries Rates Dates'!$D$16</f>
        <v>0</v>
      </c>
      <c r="BT27" s="187">
        <f t="shared" ref="BT27:BT36" si="17">$J27</f>
        <v>0</v>
      </c>
      <c r="BU27" s="187">
        <f t="shared" ref="BU27:BU36" si="18">$S27</f>
        <v>0</v>
      </c>
      <c r="BV27" s="187">
        <f t="shared" ref="BV27:BV36" si="19">$AB27</f>
        <v>0</v>
      </c>
      <c r="BW27" s="187">
        <f t="shared" ref="BW27:BW36" si="20">$AK27</f>
        <v>0</v>
      </c>
      <c r="BX27" s="187">
        <f t="shared" ref="BX27:BX36" si="21">$AT27</f>
        <v>0</v>
      </c>
      <c r="BY27" s="187">
        <f t="shared" ref="BY27:BY36" si="22">$BC27</f>
        <v>0</v>
      </c>
      <c r="BZ27" s="187">
        <f t="shared" ref="BZ27:BZ36" si="23">$BL27</f>
        <v>0</v>
      </c>
      <c r="CA27" s="188">
        <f>SUM(BT27:BZ27)</f>
        <v>0</v>
      </c>
    </row>
    <row r="28" spans="1:79" x14ac:dyDescent="0.25">
      <c r="A28" s="15">
        <v>2</v>
      </c>
      <c r="B28" s="16">
        <f>'1.Salaries Rates Dates'!C17</f>
        <v>0</v>
      </c>
      <c r="C28" s="30" t="s">
        <v>31</v>
      </c>
      <c r="D28" s="226"/>
      <c r="E28" s="25">
        <f>'1.Salaries Rates Dates'!Z17</f>
        <v>0</v>
      </c>
      <c r="F28" s="47"/>
      <c r="G28" s="396"/>
      <c r="H28" s="397"/>
      <c r="I28" s="48">
        <f>IF(F28&gt;0,('1.Salaries Rates Dates'!$D$30*F28),0)</f>
        <v>0</v>
      </c>
      <c r="J28" s="51">
        <f>IF(F28&gt;0,((E28*F28*'1.Salaries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Dates'!$D$30))))+(E28*F28*'1.Salaries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8" s="128">
        <f>IF($C28="FT",J28*'1.Salaries Rates Dates'!$B$44,
IF($C28="PT",J28*'1.Salaries Rates Dates'!$B$45,
IF($C28="Clinical",J28*'1.Salaries Rates Dates'!$B$44,
IF($C28="ANSFT",J28*'1.Salaries Rates Dates'!$B$46,
IF($C28="ANSPT",J28*'1.Salaries Rates Dates'!$B$47)))))</f>
        <v>0</v>
      </c>
      <c r="L28" s="28">
        <f t="shared" si="9"/>
        <v>0</v>
      </c>
      <c r="M28" s="250"/>
      <c r="N28" s="25">
        <f>E28*(1+'1.Salaries Rates Dates'!$B$49)</f>
        <v>0</v>
      </c>
      <c r="O28" s="47"/>
      <c r="P28" s="336"/>
      <c r="Q28" s="337"/>
      <c r="R28" s="48">
        <f>IF(O28&gt;0,('1.Salaries Rates Dates'!$D$31*O28),0)</f>
        <v>0</v>
      </c>
      <c r="S28" s="51">
        <f>IF(O28&gt;0,((N28*O28*'1.Salaries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Dates'!$D$31))))+(N28*O28*'1.Salaries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8" s="128">
        <f>IF($C28="FT",S28*'1.Salaries Rates Dates'!$B$44,
IF($C28="PT",S28*'1.Salaries Rates Dates'!$B$45,
IF($C28="Clinical",S28*'1.Salaries Rates Dates'!$B$44,
IF($C28="ANSFT",S28*'1.Salaries Rates Dates'!$B$46,
IF($C28="ANSPT",S28*'1.Salaries Rates Dates'!$B$47)))))</f>
        <v>0</v>
      </c>
      <c r="U28" s="28">
        <f t="shared" si="10"/>
        <v>0</v>
      </c>
      <c r="V28" s="252"/>
      <c r="W28" s="25">
        <f>N28*(1+'1.Salaries Rates Dates'!$B$49)</f>
        <v>0</v>
      </c>
      <c r="X28" s="47"/>
      <c r="Y28" s="336"/>
      <c r="Z28" s="337"/>
      <c r="AA28" s="48">
        <f>IF(X28&gt;0,('1.Salaries Rates Dates'!$D$32*X28),0)</f>
        <v>0</v>
      </c>
      <c r="AB28" s="51">
        <f>IF(X28&gt;0,((W28*X28*'1.Salaries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Dates'!$D$32))))+(W28*X28*'1.Salaries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8" s="128">
        <f>IF($C28="FT",AB28*'1.Salaries Rates Dates'!$B$44,
IF($C28="PT",AB28*'1.Salaries Rates Dates'!$B$45,
IF($C28="Clinical",AB28*'1.Salaries Rates Dates'!$B$44,
IF($C28="ANSFT",AB28*'1.Salaries Rates Dates'!$B$46,
IF($C28="ANSPT",AB28*'1.Salaries Rates Dates'!$B$47)))))</f>
        <v>0</v>
      </c>
      <c r="AD28" s="28">
        <f t="shared" si="11"/>
        <v>0</v>
      </c>
      <c r="AE28" s="252"/>
      <c r="AF28" s="25">
        <f>W28*(1+'1.Salaries Rates Dates'!$B$49)</f>
        <v>0</v>
      </c>
      <c r="AG28" s="47"/>
      <c r="AH28" s="336"/>
      <c r="AI28" s="337"/>
      <c r="AJ28" s="48">
        <f>IF(AG28&gt;0,('1.Salaries Rates Dates'!$D$33*AG28),0)</f>
        <v>0</v>
      </c>
      <c r="AK28" s="51">
        <f>IF(AG28&gt;0,((AF28*AG28*'1.Salaries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Dates'!$D$33))))+(AF28*AG28*'1.Salaries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8" s="128">
        <f>IF($C28="FT",AK28*'1.Salaries Rates Dates'!$B$44,
IF($C28="PT",AK28*'1.Salaries Rates Dates'!$B$45,
IF($C28="Clinical",AK28*'1.Salaries Rates Dates'!$B$44,
IF($C28="ANSFT",AK28*'1.Salaries Rates Dates'!$B$46,
IF($C28="ANSPT",AK28*'1.Salaries Rates Dates'!$B$47)))))</f>
        <v>0</v>
      </c>
      <c r="AM28" s="28">
        <f t="shared" si="12"/>
        <v>0</v>
      </c>
      <c r="AN28" s="252"/>
      <c r="AO28" s="25">
        <f>AF28*(1+'1.Salaries Rates Dates'!$B$49)</f>
        <v>0</v>
      </c>
      <c r="AP28" s="47"/>
      <c r="AQ28" s="336"/>
      <c r="AR28" s="337"/>
      <c r="AS28" s="48">
        <f>IF(AP28&gt;0,('1.Salaries Rates Dates'!$D$34*AP28),0)</f>
        <v>0</v>
      </c>
      <c r="AT28" s="51">
        <f>IF(AP28&gt;0,((AO28*AP28*'1.Salaries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Dates'!$D$34))))+(AO28*AP28*'1.Salaries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8" s="128">
        <f>IF($C28="FT",AT28*'1.Salaries Rates Dates'!$B$44,
IF($C28="PT",AT28*'1.Salaries Rates Dates'!$B$45,
IF($C28="Clinical",AT28*'1.Salaries Rates Dates'!$B$44,
IF($C28="ANSFT",AT28*'1.Salaries Rates Dates'!$B$46,
IF($C28="ANSPT",AT28*'1.Salaries Rates Dates'!$B$47)))))</f>
        <v>0</v>
      </c>
      <c r="AV28" s="28">
        <f t="shared" si="13"/>
        <v>0</v>
      </c>
      <c r="AW28" s="252"/>
      <c r="AX28" s="25">
        <f>AO28*(1+'1.Salaries Rates Dates'!$B$49)</f>
        <v>0</v>
      </c>
      <c r="AY28" s="47"/>
      <c r="AZ28" s="336"/>
      <c r="BA28" s="337"/>
      <c r="BB28" s="48">
        <f>IF(AY28&gt;0,('1.Salaries Rates Dates'!$D$35*AY28),0)</f>
        <v>0</v>
      </c>
      <c r="BC28" s="51">
        <f>IF(AY28&gt;0,((AX28*AY28*'1.Salaries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Dates'!$D$35))))+(AX28*AY28*'1.Salaries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8" s="128">
        <f>IF($C28="FT",BC28*'1.Salaries Rates Dates'!$B$44,
IF($C28="PT",BC28*'1.Salaries Rates Dates'!$B$45,
IF($C28="Clinical",BC28*'1.Salaries Rates Dates'!$B$44,
IF($C28="ANSFT",BC28*'1.Salaries Rates Dates'!$B$46,
IF($C28="ANSPT",BC28*'1.Salaries Rates Dates'!$B$47)))))</f>
        <v>0</v>
      </c>
      <c r="BE28" s="28">
        <f t="shared" si="14"/>
        <v>0</v>
      </c>
      <c r="BF28" s="252"/>
      <c r="BG28" s="25">
        <f>AX28*(1+'1.Salaries Rates Dates'!$B$49)</f>
        <v>0</v>
      </c>
      <c r="BH28" s="47"/>
      <c r="BI28" s="336"/>
      <c r="BJ28" s="337"/>
      <c r="BK28" s="48">
        <f>IF(BH28&gt;0,('1.Salaries Rates Dates'!$D$36*BH28),0)</f>
        <v>0</v>
      </c>
      <c r="BL28" s="51">
        <f>IF(BH28&gt;0,((BG28*BH28*'1.Salaries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Dates'!$D$36))))+(BG28*BH28*'1.Salaries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8" s="128">
        <f>IF($C28="FT",BL28*'1.Salaries Rates Dates'!$B$44,
IF($C28="PT",BL28*'1.Salaries Rates Dates'!$B$45,
IF($C28="Clinical",BL28*'1.Salaries Rates Dates'!$B$44,
IF($C28="ANSFT",BL28*'1.Salaries Rates Dates'!$B$46,
IF($C28="ANSPT",BL28*'1.Salaries Rates Dates'!$B$47)))))</f>
        <v>0</v>
      </c>
      <c r="BN28" s="28">
        <f t="shared" si="15"/>
        <v>0</v>
      </c>
      <c r="BO28" s="14">
        <f t="shared" si="16"/>
        <v>0</v>
      </c>
      <c r="BP28" s="14">
        <f t="shared" si="16"/>
        <v>0</v>
      </c>
      <c r="BQ28" s="14">
        <f t="shared" si="16"/>
        <v>0</v>
      </c>
      <c r="BR28" s="82"/>
      <c r="BS28" s="55">
        <f>'1.Salaries Rates Dates'!$D$17</f>
        <v>0</v>
      </c>
      <c r="BT28" s="187">
        <f t="shared" si="17"/>
        <v>0</v>
      </c>
      <c r="BU28" s="187">
        <f t="shared" si="18"/>
        <v>0</v>
      </c>
      <c r="BV28" s="187">
        <f t="shared" si="19"/>
        <v>0</v>
      </c>
      <c r="BW28" s="187">
        <f t="shared" si="20"/>
        <v>0</v>
      </c>
      <c r="BX28" s="187">
        <f t="shared" si="21"/>
        <v>0</v>
      </c>
      <c r="BY28" s="187">
        <f t="shared" si="22"/>
        <v>0</v>
      </c>
      <c r="BZ28" s="187">
        <f t="shared" si="23"/>
        <v>0</v>
      </c>
      <c r="CA28" s="188">
        <f t="shared" ref="CA28:CA36" si="24">SUM(BT28:BZ28)</f>
        <v>0</v>
      </c>
    </row>
    <row r="29" spans="1:79" x14ac:dyDescent="0.25">
      <c r="A29" s="15">
        <v>3</v>
      </c>
      <c r="B29" s="16">
        <f>'1.Salaries Rates Dates'!C18</f>
        <v>0</v>
      </c>
      <c r="C29" s="30" t="s">
        <v>31</v>
      </c>
      <c r="D29" s="226"/>
      <c r="E29" s="25">
        <f>'1.Salaries Rates Dates'!Z18</f>
        <v>0</v>
      </c>
      <c r="F29" s="47"/>
      <c r="G29" s="396"/>
      <c r="H29" s="397"/>
      <c r="I29" s="48">
        <f>IF(F29&gt;0,('1.Salaries Rates Dates'!$D$30*F29),0)</f>
        <v>0</v>
      </c>
      <c r="J29" s="51">
        <f>IF(F29&gt;0,((E29*F29*'1.Salaries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Dates'!$D$30))))+(E29*F29*'1.Salaries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9" s="128">
        <f>IF($C29="FT",J29*'1.Salaries Rates Dates'!$B$44,
IF($C29="PT",J29*'1.Salaries Rates Dates'!$B$45,
IF($C29="Clinical",J29*'1.Salaries Rates Dates'!$B$44,
IF($C29="ANSFT",J29*'1.Salaries Rates Dates'!$B$46,
IF($C29="ANSPT",J29*'1.Salaries Rates Dates'!$B$47)))))</f>
        <v>0</v>
      </c>
      <c r="L29" s="28">
        <f t="shared" si="9"/>
        <v>0</v>
      </c>
      <c r="M29" s="250"/>
      <c r="N29" s="25">
        <f>E29*(1+'1.Salaries Rates Dates'!$B$49)</f>
        <v>0</v>
      </c>
      <c r="O29" s="47"/>
      <c r="P29" s="336"/>
      <c r="Q29" s="337"/>
      <c r="R29" s="48">
        <f>IF(O29&gt;0,('1.Salaries Rates Dates'!$D$31*O29),0)</f>
        <v>0</v>
      </c>
      <c r="S29" s="51">
        <f>IF(O29&gt;0,((N29*O29*'1.Salaries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Dates'!$D$31))))+(N29*O29*'1.Salaries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9" s="128">
        <f>IF($C29="FT",S29*'1.Salaries Rates Dates'!$B$44,
IF($C29="PT",S29*'1.Salaries Rates Dates'!$B$45,
IF($C29="Clinical",S29*'1.Salaries Rates Dates'!$B$44,
IF($C29="ANSFT",S29*'1.Salaries Rates Dates'!$B$46,
IF($C29="ANSPT",S29*'1.Salaries Rates Dates'!$B$47)))))</f>
        <v>0</v>
      </c>
      <c r="U29" s="28">
        <f t="shared" si="10"/>
        <v>0</v>
      </c>
      <c r="V29" s="252"/>
      <c r="W29" s="25">
        <f>N29*(1+'1.Salaries Rates Dates'!$B$49)</f>
        <v>0</v>
      </c>
      <c r="X29" s="47"/>
      <c r="Y29" s="336"/>
      <c r="Z29" s="337"/>
      <c r="AA29" s="48">
        <f>IF(X29&gt;0,('1.Salaries Rates Dates'!$D$32*X29),0)</f>
        <v>0</v>
      </c>
      <c r="AB29" s="51">
        <f>IF(X29&gt;0,((W29*X29*'1.Salaries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Dates'!$D$32))))+(W29*X29*'1.Salaries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9" s="128">
        <f>IF($C29="FT",AB29*'1.Salaries Rates Dates'!$B$44,
IF($C29="PT",AB29*'1.Salaries Rates Dates'!$B$45,
IF($C29="Clinical",AB29*'1.Salaries Rates Dates'!$B$44,
IF($C29="ANSFT",AB29*'1.Salaries Rates Dates'!$B$46,
IF($C29="ANSPT",AB29*'1.Salaries Rates Dates'!$B$47)))))</f>
        <v>0</v>
      </c>
      <c r="AD29" s="28">
        <f t="shared" si="11"/>
        <v>0</v>
      </c>
      <c r="AE29" s="252"/>
      <c r="AF29" s="25">
        <f>W29*(1+'1.Salaries Rates Dates'!$B$49)</f>
        <v>0</v>
      </c>
      <c r="AG29" s="47"/>
      <c r="AH29" s="336"/>
      <c r="AI29" s="337"/>
      <c r="AJ29" s="48">
        <f>IF(AG29&gt;0,('1.Salaries Rates Dates'!$D$33*AG29),0)</f>
        <v>0</v>
      </c>
      <c r="AK29" s="51">
        <f>IF(AG29&gt;0,((AF29*AG29*'1.Salaries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Dates'!$D$33))))+(AF29*AG29*'1.Salaries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9" s="128">
        <f>IF($C29="FT",AK29*'1.Salaries Rates Dates'!$B$44,
IF($C29="PT",AK29*'1.Salaries Rates Dates'!$B$45,
IF($C29="Clinical",AK29*'1.Salaries Rates Dates'!$B$44,
IF($C29="ANSFT",AK29*'1.Salaries Rates Dates'!$B$46,
IF($C29="ANSPT",AK29*'1.Salaries Rates Dates'!$B$47)))))</f>
        <v>0</v>
      </c>
      <c r="AM29" s="28">
        <f t="shared" si="12"/>
        <v>0</v>
      </c>
      <c r="AN29" s="252"/>
      <c r="AO29" s="25">
        <f>AF29*(1+'1.Salaries Rates Dates'!$B$49)</f>
        <v>0</v>
      </c>
      <c r="AP29" s="47"/>
      <c r="AQ29" s="336"/>
      <c r="AR29" s="337"/>
      <c r="AS29" s="48">
        <f>IF(AP29&gt;0,('1.Salaries Rates Dates'!$D$34*AP29),0)</f>
        <v>0</v>
      </c>
      <c r="AT29" s="51">
        <f>IF(AP29&gt;0,((AO29*AP29*'1.Salaries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Dates'!$D$34))))+(AO29*AP29*'1.Salaries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9" s="128">
        <f>IF($C29="FT",AT29*'1.Salaries Rates Dates'!$B$44,
IF($C29="PT",AT29*'1.Salaries Rates Dates'!$B$45,
IF($C29="Clinical",AT29*'1.Salaries Rates Dates'!$B$44,
IF($C29="ANSFT",AT29*'1.Salaries Rates Dates'!$B$46,
IF($C29="ANSPT",AT29*'1.Salaries Rates Dates'!$B$47)))))</f>
        <v>0</v>
      </c>
      <c r="AV29" s="28">
        <f t="shared" si="13"/>
        <v>0</v>
      </c>
      <c r="AW29" s="252"/>
      <c r="AX29" s="25">
        <f>AO29*(1+'1.Salaries Rates Dates'!$B$49)</f>
        <v>0</v>
      </c>
      <c r="AY29" s="47"/>
      <c r="AZ29" s="336"/>
      <c r="BA29" s="337"/>
      <c r="BB29" s="48">
        <f>IF(AY29&gt;0,('1.Salaries Rates Dates'!$D$35*AY29),0)</f>
        <v>0</v>
      </c>
      <c r="BC29" s="51">
        <f>IF(AY29&gt;0,((AX29*AY29*'1.Salaries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Dates'!$D$35))))+(AX29*AY29*'1.Salaries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9" s="128">
        <f>IF($C29="FT",BC29*'1.Salaries Rates Dates'!$B$44,
IF($C29="PT",BC29*'1.Salaries Rates Dates'!$B$45,
IF($C29="Clinical",BC29*'1.Salaries Rates Dates'!$B$44,
IF($C29="ANSFT",BC29*'1.Salaries Rates Dates'!$B$46,
IF($C29="ANSPT",BC29*'1.Salaries Rates Dates'!$B$47)))))</f>
        <v>0</v>
      </c>
      <c r="BE29" s="28">
        <f t="shared" si="14"/>
        <v>0</v>
      </c>
      <c r="BF29" s="252"/>
      <c r="BG29" s="25">
        <f>AX29*(1+'1.Salaries Rates Dates'!$B$49)</f>
        <v>0</v>
      </c>
      <c r="BH29" s="47"/>
      <c r="BI29" s="336"/>
      <c r="BJ29" s="337"/>
      <c r="BK29" s="48">
        <f>IF(BH29&gt;0,('1.Salaries Rates Dates'!$D$36*BH29),0)</f>
        <v>0</v>
      </c>
      <c r="BL29" s="51">
        <f>IF(BH29&gt;0,((BG29*BH29*'1.Salaries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Dates'!$D$36))))+(BG29*BH29*'1.Salaries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9" s="128">
        <f>IF($C29="FT",BL29*'1.Salaries Rates Dates'!$B$44,
IF($C29="PT",BL29*'1.Salaries Rates Dates'!$B$45,
IF($C29="Clinical",BL29*'1.Salaries Rates Dates'!$B$44,
IF($C29="ANSFT",BL29*'1.Salaries Rates Dates'!$B$46,
IF($C29="ANSPT",BL29*'1.Salaries Rates Dates'!$B$47)))))</f>
        <v>0</v>
      </c>
      <c r="BN29" s="28">
        <f t="shared" si="15"/>
        <v>0</v>
      </c>
      <c r="BO29" s="14">
        <f t="shared" si="16"/>
        <v>0</v>
      </c>
      <c r="BP29" s="14">
        <f t="shared" si="16"/>
        <v>0</v>
      </c>
      <c r="BQ29" s="14">
        <f t="shared" si="16"/>
        <v>0</v>
      </c>
      <c r="BR29" s="82"/>
      <c r="BS29" s="55">
        <f>'1.Salaries Rates Dates'!$D$18</f>
        <v>0</v>
      </c>
      <c r="BT29" s="187">
        <f t="shared" si="17"/>
        <v>0</v>
      </c>
      <c r="BU29" s="187">
        <f t="shared" si="18"/>
        <v>0</v>
      </c>
      <c r="BV29" s="187">
        <f t="shared" si="19"/>
        <v>0</v>
      </c>
      <c r="BW29" s="187">
        <f t="shared" si="20"/>
        <v>0</v>
      </c>
      <c r="BX29" s="187">
        <f t="shared" si="21"/>
        <v>0</v>
      </c>
      <c r="BY29" s="187">
        <f t="shared" si="22"/>
        <v>0</v>
      </c>
      <c r="BZ29" s="187">
        <f t="shared" si="23"/>
        <v>0</v>
      </c>
      <c r="CA29" s="188">
        <f t="shared" si="24"/>
        <v>0</v>
      </c>
    </row>
    <row r="30" spans="1:79" x14ac:dyDescent="0.25">
      <c r="A30" s="15">
        <v>4</v>
      </c>
      <c r="B30" s="16">
        <f>'1.Salaries Rates Dates'!C19</f>
        <v>0</v>
      </c>
      <c r="C30" s="30" t="s">
        <v>31</v>
      </c>
      <c r="D30" s="226"/>
      <c r="E30" s="25">
        <f>'1.Salaries Rates Dates'!Z19</f>
        <v>0</v>
      </c>
      <c r="F30" s="47"/>
      <c r="G30" s="396"/>
      <c r="H30" s="397"/>
      <c r="I30" s="48">
        <f>IF(F30&gt;0,('1.Salaries Rates Dates'!$D$30*F30),0)</f>
        <v>0</v>
      </c>
      <c r="J30" s="51">
        <f>IF(F30&gt;0,((E30*F30*'1.Salaries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Dates'!$D$30))))+(E30*F30*'1.Salaries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0" s="128">
        <f>IF($C30="FT",J30*'1.Salaries Rates Dates'!$B$44,
IF($C30="PT",J30*'1.Salaries Rates Dates'!$B$45,
IF($C30="Clinical",J30*'1.Salaries Rates Dates'!$B$44,
IF($C30="ANSFT",J30*'1.Salaries Rates Dates'!$B$46,
IF($C30="ANSPT",J30*'1.Salaries Rates Dates'!$B$47)))))</f>
        <v>0</v>
      </c>
      <c r="L30" s="28">
        <f t="shared" si="9"/>
        <v>0</v>
      </c>
      <c r="M30" s="250"/>
      <c r="N30" s="25">
        <f>E30*(1+'1.Salaries Rates Dates'!$B$49)</f>
        <v>0</v>
      </c>
      <c r="O30" s="47"/>
      <c r="P30" s="336"/>
      <c r="Q30" s="337"/>
      <c r="R30" s="48">
        <f>IF(O30&gt;0,('1.Salaries Rates Dates'!$D$31*O30),0)</f>
        <v>0</v>
      </c>
      <c r="S30" s="51">
        <f>IF(O30&gt;0,((N30*O30*'1.Salaries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Dates'!$D$31))))+(N30*O30*'1.Salaries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0" s="128">
        <f>IF($C30="FT",S30*'1.Salaries Rates Dates'!$B$44,
IF($C30="PT",S30*'1.Salaries Rates Dates'!$B$45,
IF($C30="Clinical",S30*'1.Salaries Rates Dates'!$B$44,
IF($C30="ANSFT",S30*'1.Salaries Rates Dates'!$B$46,
IF($C30="ANSPT",S30*'1.Salaries Rates Dates'!$B$47)))))</f>
        <v>0</v>
      </c>
      <c r="U30" s="28">
        <f t="shared" si="10"/>
        <v>0</v>
      </c>
      <c r="V30" s="252"/>
      <c r="W30" s="25">
        <f>N30*(1+'1.Salaries Rates Dates'!$B$49)</f>
        <v>0</v>
      </c>
      <c r="X30" s="47"/>
      <c r="Y30" s="336"/>
      <c r="Z30" s="337"/>
      <c r="AA30" s="48">
        <f>IF(X30&gt;0,('1.Salaries Rates Dates'!$D$32*X30),0)</f>
        <v>0</v>
      </c>
      <c r="AB30" s="51">
        <f>IF(X30&gt;0,((W30*X30*'1.Salaries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Dates'!$D$32))))+(W30*X30*'1.Salaries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0" s="128">
        <f>IF($C30="FT",AB30*'1.Salaries Rates Dates'!$B$44,
IF($C30="PT",AB30*'1.Salaries Rates Dates'!$B$45,
IF($C30="Clinical",AB30*'1.Salaries Rates Dates'!$B$44,
IF($C30="ANSFT",AB30*'1.Salaries Rates Dates'!$B$46,
IF($C30="ANSPT",AB30*'1.Salaries Rates Dates'!$B$47)))))</f>
        <v>0</v>
      </c>
      <c r="AD30" s="28">
        <f t="shared" si="11"/>
        <v>0</v>
      </c>
      <c r="AE30" s="252"/>
      <c r="AF30" s="25">
        <f>W30*(1+'1.Salaries Rates Dates'!$B$49)</f>
        <v>0</v>
      </c>
      <c r="AG30" s="47"/>
      <c r="AH30" s="336"/>
      <c r="AI30" s="337"/>
      <c r="AJ30" s="48">
        <f>IF(AG30&gt;0,('1.Salaries Rates Dates'!$D$33*AG30),0)</f>
        <v>0</v>
      </c>
      <c r="AK30" s="51">
        <f>IF(AG30&gt;0,((AF30*AG30*'1.Salaries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Dates'!$D$33))))+(AF30*AG30*'1.Salaries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0" s="128">
        <f>IF($C30="FT",AK30*'1.Salaries Rates Dates'!$B$44,
IF($C30="PT",AK30*'1.Salaries Rates Dates'!$B$45,
IF($C30="Clinical",AK30*'1.Salaries Rates Dates'!$B$44,
IF($C30="ANSFT",AK30*'1.Salaries Rates Dates'!$B$46,
IF($C30="ANSPT",AK30*'1.Salaries Rates Dates'!$B$47)))))</f>
        <v>0</v>
      </c>
      <c r="AM30" s="28">
        <f t="shared" si="12"/>
        <v>0</v>
      </c>
      <c r="AN30" s="252"/>
      <c r="AO30" s="25">
        <f>AF30*(1+'1.Salaries Rates Dates'!$B$49)</f>
        <v>0</v>
      </c>
      <c r="AP30" s="47"/>
      <c r="AQ30" s="336"/>
      <c r="AR30" s="337"/>
      <c r="AS30" s="48">
        <f>IF(AP30&gt;0,('1.Salaries Rates Dates'!$D$34*AP30),0)</f>
        <v>0</v>
      </c>
      <c r="AT30" s="51">
        <f>IF(AP30&gt;0,((AO30*AP30*'1.Salaries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Dates'!$D$34))))+(AO30*AP30*'1.Salaries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0" s="128">
        <f>IF($C30="FT",AT30*'1.Salaries Rates Dates'!$B$44,
IF($C30="PT",AT30*'1.Salaries Rates Dates'!$B$45,
IF($C30="Clinical",AT30*'1.Salaries Rates Dates'!$B$44,
IF($C30="ANSFT",AT30*'1.Salaries Rates Dates'!$B$46,
IF($C30="ANSPT",AT30*'1.Salaries Rates Dates'!$B$47)))))</f>
        <v>0</v>
      </c>
      <c r="AV30" s="28">
        <f t="shared" si="13"/>
        <v>0</v>
      </c>
      <c r="AW30" s="252"/>
      <c r="AX30" s="25">
        <f>AO30*(1+'1.Salaries Rates Dates'!$B$49)</f>
        <v>0</v>
      </c>
      <c r="AY30" s="47"/>
      <c r="AZ30" s="336"/>
      <c r="BA30" s="337"/>
      <c r="BB30" s="48">
        <f>IF(AY30&gt;0,('1.Salaries Rates Dates'!$D$35*AY30),0)</f>
        <v>0</v>
      </c>
      <c r="BC30" s="51">
        <f>IF(AY30&gt;0,((AX30*AY30*'1.Salaries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Dates'!$D$35))))+(AX30*AY30*'1.Salaries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0" s="128">
        <f>IF($C30="FT",BC30*'1.Salaries Rates Dates'!$B$44,
IF($C30="PT",BC30*'1.Salaries Rates Dates'!$B$45,
IF($C30="Clinical",BC30*'1.Salaries Rates Dates'!$B$44,
IF($C30="ANSFT",BC30*'1.Salaries Rates Dates'!$B$46,
IF($C30="ANSPT",BC30*'1.Salaries Rates Dates'!$B$47)))))</f>
        <v>0</v>
      </c>
      <c r="BE30" s="28">
        <f t="shared" si="14"/>
        <v>0</v>
      </c>
      <c r="BF30" s="252"/>
      <c r="BG30" s="25">
        <f>AX30*(1+'1.Salaries Rates Dates'!$B$49)</f>
        <v>0</v>
      </c>
      <c r="BH30" s="47"/>
      <c r="BI30" s="336"/>
      <c r="BJ30" s="337"/>
      <c r="BK30" s="48">
        <f>IF(BH30&gt;0,('1.Salaries Rates Dates'!$D$36*BH30),0)</f>
        <v>0</v>
      </c>
      <c r="BL30" s="51">
        <f>IF(BH30&gt;0,((BG30*BH30*'1.Salaries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Dates'!$D$36))))+(BG30*BH30*'1.Salaries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0" s="128">
        <f>IF($C30="FT",BL30*'1.Salaries Rates Dates'!$B$44,
IF($C30="PT",BL30*'1.Salaries Rates Dates'!$B$45,
IF($C30="Clinical",BL30*'1.Salaries Rates Dates'!$B$44,
IF($C30="ANSFT",BL30*'1.Salaries Rates Dates'!$B$46,
IF($C30="ANSPT",BL30*'1.Salaries Rates Dates'!$B$47)))))</f>
        <v>0</v>
      </c>
      <c r="BN30" s="28">
        <f t="shared" si="15"/>
        <v>0</v>
      </c>
      <c r="BO30" s="14">
        <f t="shared" si="16"/>
        <v>0</v>
      </c>
      <c r="BP30" s="14">
        <f t="shared" si="16"/>
        <v>0</v>
      </c>
      <c r="BQ30" s="14">
        <f t="shared" si="16"/>
        <v>0</v>
      </c>
      <c r="BR30" s="82"/>
      <c r="BS30" s="55">
        <f>'1.Salaries Rates Dates'!$D$19</f>
        <v>0</v>
      </c>
      <c r="BT30" s="187">
        <f t="shared" si="17"/>
        <v>0</v>
      </c>
      <c r="BU30" s="187">
        <f t="shared" si="18"/>
        <v>0</v>
      </c>
      <c r="BV30" s="187">
        <f t="shared" si="19"/>
        <v>0</v>
      </c>
      <c r="BW30" s="187">
        <f t="shared" si="20"/>
        <v>0</v>
      </c>
      <c r="BX30" s="187">
        <f t="shared" si="21"/>
        <v>0</v>
      </c>
      <c r="BY30" s="187">
        <f t="shared" si="22"/>
        <v>0</v>
      </c>
      <c r="BZ30" s="187">
        <f t="shared" si="23"/>
        <v>0</v>
      </c>
      <c r="CA30" s="188">
        <f t="shared" si="24"/>
        <v>0</v>
      </c>
    </row>
    <row r="31" spans="1:79" x14ac:dyDescent="0.25">
      <c r="A31" s="15">
        <v>5</v>
      </c>
      <c r="B31" s="16">
        <f>'1.Salaries Rates Dates'!C20</f>
        <v>0</v>
      </c>
      <c r="C31" s="30" t="s">
        <v>31</v>
      </c>
      <c r="D31" s="226"/>
      <c r="E31" s="25">
        <f>'1.Salaries Rates Dates'!Z20</f>
        <v>0</v>
      </c>
      <c r="F31" s="47"/>
      <c r="G31" s="396"/>
      <c r="H31" s="397"/>
      <c r="I31" s="48">
        <f>IF(F31&gt;0,('1.Salaries Rates Dates'!$D$30*F31),0)</f>
        <v>0</v>
      </c>
      <c r="J31" s="51">
        <f>IF(F31&gt;0,((E31*F31*'1.Salaries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Dates'!$D$30))))+(E31*F31*'1.Salaries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1" s="128">
        <f>IF($C31="FT",J31*'1.Salaries Rates Dates'!$B$44,
IF($C31="PT",J31*'1.Salaries Rates Dates'!$B$45,
IF($C31="Clinical",J31*'1.Salaries Rates Dates'!$B$44,
IF($C31="ANSFT",J31*'1.Salaries Rates Dates'!$B$46,
IF($C31="ANSPT",J31*'1.Salaries Rates Dates'!$B$47)))))</f>
        <v>0</v>
      </c>
      <c r="L31" s="28">
        <f t="shared" si="9"/>
        <v>0</v>
      </c>
      <c r="M31" s="250"/>
      <c r="N31" s="25">
        <f>E31*(1+'1.Salaries Rates Dates'!$B$49)</f>
        <v>0</v>
      </c>
      <c r="O31" s="47"/>
      <c r="P31" s="336"/>
      <c r="Q31" s="337"/>
      <c r="R31" s="48">
        <f>IF(O31&gt;0,('1.Salaries Rates Dates'!$D$31*O31),0)</f>
        <v>0</v>
      </c>
      <c r="S31" s="51">
        <f>IF(O31&gt;0,((N31*O31*'1.Salaries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Dates'!$D$31))))+(N31*O31*'1.Salaries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1" s="128">
        <f>IF($C31="FT",S31*'1.Salaries Rates Dates'!$B$44,
IF($C31="PT",S31*'1.Salaries Rates Dates'!$B$45,
IF($C31="Clinical",S31*'1.Salaries Rates Dates'!$B$44,
IF($C31="ANSFT",S31*'1.Salaries Rates Dates'!$B$46,
IF($C31="ANSPT",S31*'1.Salaries Rates Dates'!$B$47)))))</f>
        <v>0</v>
      </c>
      <c r="U31" s="28">
        <f t="shared" si="10"/>
        <v>0</v>
      </c>
      <c r="V31" s="252"/>
      <c r="W31" s="25">
        <f>N31*(1+'1.Salaries Rates Dates'!$B$49)</f>
        <v>0</v>
      </c>
      <c r="X31" s="47"/>
      <c r="Y31" s="336"/>
      <c r="Z31" s="337"/>
      <c r="AA31" s="48">
        <f>IF(X31&gt;0,('1.Salaries Rates Dates'!$D$32*X31),0)</f>
        <v>0</v>
      </c>
      <c r="AB31" s="51">
        <f>IF(X31&gt;0,((W31*X31*'1.Salaries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Dates'!$D$32))))+(W31*X31*'1.Salaries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1" s="128">
        <f>IF($C31="FT",AB31*'1.Salaries Rates Dates'!$B$44,
IF($C31="PT",AB31*'1.Salaries Rates Dates'!$B$45,
IF($C31="Clinical",AB31*'1.Salaries Rates Dates'!$B$44,
IF($C31="ANSFT",AB31*'1.Salaries Rates Dates'!$B$46,
IF($C31="ANSPT",AB31*'1.Salaries Rates Dates'!$B$47)))))</f>
        <v>0</v>
      </c>
      <c r="AD31" s="28">
        <f t="shared" si="11"/>
        <v>0</v>
      </c>
      <c r="AE31" s="252"/>
      <c r="AF31" s="25">
        <f>W31*(1+'1.Salaries Rates Dates'!$B$49)</f>
        <v>0</v>
      </c>
      <c r="AG31" s="47"/>
      <c r="AH31" s="336"/>
      <c r="AI31" s="337"/>
      <c r="AJ31" s="48">
        <f>IF(AG31&gt;0,('1.Salaries Rates Dates'!$D$33*AG31),0)</f>
        <v>0</v>
      </c>
      <c r="AK31" s="51">
        <f>IF(AG31&gt;0,((AF31*AG31*'1.Salaries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Dates'!$D$33))))+(AF31*AG31*'1.Salaries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1" s="128">
        <f>IF($C31="FT",AK31*'1.Salaries Rates Dates'!$B$44,
IF($C31="PT",AK31*'1.Salaries Rates Dates'!$B$45,
IF($C31="Clinical",AK31*'1.Salaries Rates Dates'!$B$44,
IF($C31="ANSFT",AK31*'1.Salaries Rates Dates'!$B$46,
IF($C31="ANSPT",AK31*'1.Salaries Rates Dates'!$B$47)))))</f>
        <v>0</v>
      </c>
      <c r="AM31" s="28">
        <f t="shared" si="12"/>
        <v>0</v>
      </c>
      <c r="AN31" s="252"/>
      <c r="AO31" s="25">
        <f>AF31*(1+'1.Salaries Rates Dates'!$B$49)</f>
        <v>0</v>
      </c>
      <c r="AP31" s="47"/>
      <c r="AQ31" s="336"/>
      <c r="AR31" s="337"/>
      <c r="AS31" s="48">
        <f>IF(AP31&gt;0,('1.Salaries Rates Dates'!$D$34*AP31),0)</f>
        <v>0</v>
      </c>
      <c r="AT31" s="51">
        <f>IF(AP31&gt;0,((AO31*AP31*'1.Salaries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Dates'!$D$34))))+(AO31*AP31*'1.Salaries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1" s="128">
        <f>IF($C31="FT",AT31*'1.Salaries Rates Dates'!$B$44,
IF($C31="PT",AT31*'1.Salaries Rates Dates'!$B$45,
IF($C31="Clinical",AT31*'1.Salaries Rates Dates'!$B$44,
IF($C31="ANSFT",AT31*'1.Salaries Rates Dates'!$B$46,
IF($C31="ANSPT",AT31*'1.Salaries Rates Dates'!$B$47)))))</f>
        <v>0</v>
      </c>
      <c r="AV31" s="28">
        <f t="shared" si="13"/>
        <v>0</v>
      </c>
      <c r="AW31" s="252"/>
      <c r="AX31" s="25">
        <f>AO31*(1+'1.Salaries Rates Dates'!$B$49)</f>
        <v>0</v>
      </c>
      <c r="AY31" s="47"/>
      <c r="AZ31" s="336"/>
      <c r="BA31" s="337"/>
      <c r="BB31" s="48">
        <f>IF(AY31&gt;0,('1.Salaries Rates Dates'!$D$35*AY31),0)</f>
        <v>0</v>
      </c>
      <c r="BC31" s="51">
        <f>IF(AY31&gt;0,((AX31*AY31*'1.Salaries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Dates'!$D$35))))+(AX31*AY31*'1.Salaries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1" s="128">
        <f>IF($C31="FT",BC31*'1.Salaries Rates Dates'!$B$44,
IF($C31="PT",BC31*'1.Salaries Rates Dates'!$B$45,
IF($C31="Clinical",BC31*'1.Salaries Rates Dates'!$B$44,
IF($C31="ANSFT",BC31*'1.Salaries Rates Dates'!$B$46,
IF($C31="ANSPT",BC31*'1.Salaries Rates Dates'!$B$47)))))</f>
        <v>0</v>
      </c>
      <c r="BE31" s="28">
        <f t="shared" si="14"/>
        <v>0</v>
      </c>
      <c r="BF31" s="252"/>
      <c r="BG31" s="25">
        <f>AX31*(1+'1.Salaries Rates Dates'!$B$49)</f>
        <v>0</v>
      </c>
      <c r="BH31" s="47"/>
      <c r="BI31" s="336"/>
      <c r="BJ31" s="337"/>
      <c r="BK31" s="48">
        <f>IF(BH31&gt;0,('1.Salaries Rates Dates'!$D$36*BH31),0)</f>
        <v>0</v>
      </c>
      <c r="BL31" s="51">
        <f>IF(BH31&gt;0,((BG31*BH31*'1.Salaries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Dates'!$D$36))))+(BG31*BH31*'1.Salaries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1" s="128">
        <f>IF($C31="FT",BL31*'1.Salaries Rates Dates'!$B$44,
IF($C31="PT",BL31*'1.Salaries Rates Dates'!$B$45,
IF($C31="Clinical",BL31*'1.Salaries Rates Dates'!$B$44,
IF($C31="ANSFT",BL31*'1.Salaries Rates Dates'!$B$46,
IF($C31="ANSPT",BL31*'1.Salaries Rates Dates'!$B$47)))))</f>
        <v>0</v>
      </c>
      <c r="BN31" s="28">
        <f t="shared" si="15"/>
        <v>0</v>
      </c>
      <c r="BO31" s="14">
        <f t="shared" si="16"/>
        <v>0</v>
      </c>
      <c r="BP31" s="14">
        <f t="shared" si="16"/>
        <v>0</v>
      </c>
      <c r="BQ31" s="14">
        <f t="shared" si="16"/>
        <v>0</v>
      </c>
      <c r="BR31" s="82"/>
      <c r="BS31" s="55">
        <f>'1.Salaries Rates Dates'!$D$20</f>
        <v>0</v>
      </c>
      <c r="BT31" s="187">
        <f t="shared" si="17"/>
        <v>0</v>
      </c>
      <c r="BU31" s="187">
        <f t="shared" si="18"/>
        <v>0</v>
      </c>
      <c r="BV31" s="187">
        <f t="shared" si="19"/>
        <v>0</v>
      </c>
      <c r="BW31" s="187">
        <f t="shared" si="20"/>
        <v>0</v>
      </c>
      <c r="BX31" s="187">
        <f t="shared" si="21"/>
        <v>0</v>
      </c>
      <c r="BY31" s="187">
        <f t="shared" si="22"/>
        <v>0</v>
      </c>
      <c r="BZ31" s="187">
        <f t="shared" si="23"/>
        <v>0</v>
      </c>
      <c r="CA31" s="188">
        <f t="shared" si="24"/>
        <v>0</v>
      </c>
    </row>
    <row r="32" spans="1:79" x14ac:dyDescent="0.25">
      <c r="A32" s="15">
        <v>6</v>
      </c>
      <c r="B32" s="16">
        <f>'1.Salaries Rates Dates'!C21</f>
        <v>0</v>
      </c>
      <c r="C32" s="30" t="s">
        <v>31</v>
      </c>
      <c r="D32" s="226"/>
      <c r="E32" s="25">
        <f>'1.Salaries Rates Dates'!Z21</f>
        <v>0</v>
      </c>
      <c r="F32" s="47"/>
      <c r="G32" s="396"/>
      <c r="H32" s="397"/>
      <c r="I32" s="48">
        <f>IF(F32&gt;0,('1.Salaries Rates Dates'!$D$30*F32),0)</f>
        <v>0</v>
      </c>
      <c r="J32" s="51">
        <f>IF(F32&gt;0,((E32*F32*'1.Salaries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Dates'!$D$30))))+(E32*F32*'1.Salaries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2" s="128">
        <f>IF($C32="FT",J32*'1.Salaries Rates Dates'!$B$44,
IF($C32="PT",J32*'1.Salaries Rates Dates'!$B$45,
IF($C32="Clinical",J32*'1.Salaries Rates Dates'!$B$44,
IF($C32="ANSFT",J32*'1.Salaries Rates Dates'!$B$46,
IF($C32="ANSPT",J32*'1.Salaries Rates Dates'!$B$47)))))</f>
        <v>0</v>
      </c>
      <c r="L32" s="28">
        <f t="shared" si="9"/>
        <v>0</v>
      </c>
      <c r="M32" s="250"/>
      <c r="N32" s="25">
        <f>E32*(1+'1.Salaries Rates Dates'!$B$49)</f>
        <v>0</v>
      </c>
      <c r="O32" s="47"/>
      <c r="P32" s="336"/>
      <c r="Q32" s="337"/>
      <c r="R32" s="48">
        <f>IF(O32&gt;0,('1.Salaries Rates Dates'!$D$31*O32),0)</f>
        <v>0</v>
      </c>
      <c r="S32" s="51">
        <f>IF(O32&gt;0,((N32*O32*'1.Salaries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Dates'!$D$31))))+(N32*O32*'1.Salaries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2" s="128">
        <f>IF($C32="FT",S32*'1.Salaries Rates Dates'!$B$44,
IF($C32="PT",S32*'1.Salaries Rates Dates'!$B$45,
IF($C32="Clinical",S32*'1.Salaries Rates Dates'!$B$44,
IF($C32="ANSFT",S32*'1.Salaries Rates Dates'!$B$46,
IF($C32="ANSPT",S32*'1.Salaries Rates Dates'!$B$47)))))</f>
        <v>0</v>
      </c>
      <c r="U32" s="28">
        <f t="shared" si="10"/>
        <v>0</v>
      </c>
      <c r="V32" s="252"/>
      <c r="W32" s="25">
        <f>N32*(1+'1.Salaries Rates Dates'!$B$49)</f>
        <v>0</v>
      </c>
      <c r="X32" s="47"/>
      <c r="Y32" s="336"/>
      <c r="Z32" s="337"/>
      <c r="AA32" s="48">
        <f>IF(X32&gt;0,('1.Salaries Rates Dates'!$D$32*X32),0)</f>
        <v>0</v>
      </c>
      <c r="AB32" s="51">
        <f>IF(X32&gt;0,((W32*X32*'1.Salaries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Dates'!$D$32))))+(W32*X32*'1.Salaries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2" s="128">
        <f>IF($C32="FT",AB32*'1.Salaries Rates Dates'!$B$44,
IF($C32="PT",AB32*'1.Salaries Rates Dates'!$B$45,
IF($C32="Clinical",AB32*'1.Salaries Rates Dates'!$B$44,
IF($C32="ANSFT",AB32*'1.Salaries Rates Dates'!$B$46,
IF($C32="ANSPT",AB32*'1.Salaries Rates Dates'!$B$47)))))</f>
        <v>0</v>
      </c>
      <c r="AD32" s="28">
        <f t="shared" si="11"/>
        <v>0</v>
      </c>
      <c r="AE32" s="252"/>
      <c r="AF32" s="25">
        <f>W32*(1+'1.Salaries Rates Dates'!$B$49)</f>
        <v>0</v>
      </c>
      <c r="AG32" s="47"/>
      <c r="AH32" s="336"/>
      <c r="AI32" s="337"/>
      <c r="AJ32" s="48">
        <f>IF(AG32&gt;0,('1.Salaries Rates Dates'!$D$33*AG32),0)</f>
        <v>0</v>
      </c>
      <c r="AK32" s="51">
        <f>IF(AG32&gt;0,((AF32*AG32*'1.Salaries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Dates'!$D$33))))+(AF32*AG32*'1.Salaries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2" s="128">
        <f>IF($C32="FT",AK32*'1.Salaries Rates Dates'!$B$44,
IF($C32="PT",AK32*'1.Salaries Rates Dates'!$B$45,
IF($C32="Clinical",AK32*'1.Salaries Rates Dates'!$B$44,
IF($C32="ANSFT",AK32*'1.Salaries Rates Dates'!$B$46,
IF($C32="ANSPT",AK32*'1.Salaries Rates Dates'!$B$47)))))</f>
        <v>0</v>
      </c>
      <c r="AM32" s="28">
        <f t="shared" si="12"/>
        <v>0</v>
      </c>
      <c r="AN32" s="252"/>
      <c r="AO32" s="25">
        <f>AF32*(1+'1.Salaries Rates Dates'!$B$49)</f>
        <v>0</v>
      </c>
      <c r="AP32" s="47"/>
      <c r="AQ32" s="336"/>
      <c r="AR32" s="337"/>
      <c r="AS32" s="48">
        <f>IF(AP32&gt;0,('1.Salaries Rates Dates'!$D$34*AP32),0)</f>
        <v>0</v>
      </c>
      <c r="AT32" s="51">
        <f>IF(AP32&gt;0,((AO32*AP32*'1.Salaries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Dates'!$D$34))))+(AO32*AP32*'1.Salaries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2" s="128">
        <f>IF($C32="FT",AT32*'1.Salaries Rates Dates'!$B$44,
IF($C32="PT",AT32*'1.Salaries Rates Dates'!$B$45,
IF($C32="Clinical",AT32*'1.Salaries Rates Dates'!$B$44,
IF($C32="ANSFT",AT32*'1.Salaries Rates Dates'!$B$46,
IF($C32="ANSPT",AT32*'1.Salaries Rates Dates'!$B$47)))))</f>
        <v>0</v>
      </c>
      <c r="AV32" s="28">
        <f t="shared" si="13"/>
        <v>0</v>
      </c>
      <c r="AW32" s="252"/>
      <c r="AX32" s="25">
        <f>AO32*(1+'1.Salaries Rates Dates'!$B$49)</f>
        <v>0</v>
      </c>
      <c r="AY32" s="47"/>
      <c r="AZ32" s="336"/>
      <c r="BA32" s="337"/>
      <c r="BB32" s="48">
        <f>IF(AY32&gt;0,('1.Salaries Rates Dates'!$D$35*AY32),0)</f>
        <v>0</v>
      </c>
      <c r="BC32" s="51">
        <f>IF(AY32&gt;0,((AX32*AY32*'1.Salaries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Dates'!$D$35))))+(AX32*AY32*'1.Salaries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2" s="128">
        <f>IF($C32="FT",BC32*'1.Salaries Rates Dates'!$B$44,
IF($C32="PT",BC32*'1.Salaries Rates Dates'!$B$45,
IF($C32="Clinical",BC32*'1.Salaries Rates Dates'!$B$44,
IF($C32="ANSFT",BC32*'1.Salaries Rates Dates'!$B$46,
IF($C32="ANSPT",BC32*'1.Salaries Rates Dates'!$B$47)))))</f>
        <v>0</v>
      </c>
      <c r="BE32" s="28">
        <f t="shared" si="14"/>
        <v>0</v>
      </c>
      <c r="BF32" s="252"/>
      <c r="BG32" s="25">
        <f>AX32*(1+'1.Salaries Rates Dates'!$B$49)</f>
        <v>0</v>
      </c>
      <c r="BH32" s="47"/>
      <c r="BI32" s="336"/>
      <c r="BJ32" s="337"/>
      <c r="BK32" s="48">
        <f>IF(BH32&gt;0,('1.Salaries Rates Dates'!$D$36*BH32),0)</f>
        <v>0</v>
      </c>
      <c r="BL32" s="51">
        <f>IF(BH32&gt;0,((BG32*BH32*'1.Salaries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Dates'!$D$36))))+(BG32*BH32*'1.Salaries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2" s="128">
        <f>IF($C32="FT",BL32*'1.Salaries Rates Dates'!$B$44,
IF($C32="PT",BL32*'1.Salaries Rates Dates'!$B$45,
IF($C32="Clinical",BL32*'1.Salaries Rates Dates'!$B$44,
IF($C32="ANSFT",BL32*'1.Salaries Rates Dates'!$B$46,
IF($C32="ANSPT",BL32*'1.Salaries Rates Dates'!$B$47)))))</f>
        <v>0</v>
      </c>
      <c r="BN32" s="28">
        <f t="shared" si="15"/>
        <v>0</v>
      </c>
      <c r="BO32" s="14">
        <f t="shared" si="16"/>
        <v>0</v>
      </c>
      <c r="BP32" s="14">
        <f t="shared" si="16"/>
        <v>0</v>
      </c>
      <c r="BQ32" s="14">
        <f t="shared" si="16"/>
        <v>0</v>
      </c>
      <c r="BR32" s="82"/>
      <c r="BS32" s="55">
        <f>'1.Salaries Rates Dates'!$D$21</f>
        <v>0</v>
      </c>
      <c r="BT32" s="187">
        <f t="shared" si="17"/>
        <v>0</v>
      </c>
      <c r="BU32" s="187">
        <f t="shared" si="18"/>
        <v>0</v>
      </c>
      <c r="BV32" s="187">
        <f t="shared" si="19"/>
        <v>0</v>
      </c>
      <c r="BW32" s="187">
        <f t="shared" si="20"/>
        <v>0</v>
      </c>
      <c r="BX32" s="187">
        <f t="shared" si="21"/>
        <v>0</v>
      </c>
      <c r="BY32" s="187">
        <f t="shared" si="22"/>
        <v>0</v>
      </c>
      <c r="BZ32" s="187">
        <f t="shared" si="23"/>
        <v>0</v>
      </c>
      <c r="CA32" s="188">
        <f t="shared" si="24"/>
        <v>0</v>
      </c>
    </row>
    <row r="33" spans="1:79" x14ac:dyDescent="0.25">
      <c r="A33" s="15">
        <v>7</v>
      </c>
      <c r="B33" s="16">
        <f>'1.Salaries Rates Dates'!C22</f>
        <v>0</v>
      </c>
      <c r="C33" s="30" t="s">
        <v>31</v>
      </c>
      <c r="D33" s="226"/>
      <c r="E33" s="25">
        <f>'1.Salaries Rates Dates'!Z22</f>
        <v>0</v>
      </c>
      <c r="F33" s="47"/>
      <c r="G33" s="396"/>
      <c r="H33" s="397"/>
      <c r="I33" s="48">
        <f>IF(F33&gt;0,('1.Salaries Rates Dates'!$D$30*F33),0)</f>
        <v>0</v>
      </c>
      <c r="J33" s="51">
        <f>IF(F33&gt;0,((E33*F33*'1.Salaries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Dates'!$D$30))))+(E33*F33*'1.Salaries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3" s="128">
        <f>IF($C33="FT",J33*'1.Salaries Rates Dates'!$B$44,
IF($C33="PT",J33*'1.Salaries Rates Dates'!$B$45,
IF($C33="Clinical",J33*'1.Salaries Rates Dates'!$B$44,
IF($C33="ANSFT",J33*'1.Salaries Rates Dates'!$B$46,
IF($C33="ANSPT",J33*'1.Salaries Rates Dates'!$B$47)))))</f>
        <v>0</v>
      </c>
      <c r="L33" s="28">
        <f t="shared" si="9"/>
        <v>0</v>
      </c>
      <c r="M33" s="250"/>
      <c r="N33" s="25">
        <f>E33*(1+'1.Salaries Rates Dates'!$B$49)</f>
        <v>0</v>
      </c>
      <c r="O33" s="47"/>
      <c r="P33" s="336"/>
      <c r="Q33" s="337"/>
      <c r="R33" s="48">
        <f>IF(O33&gt;0,('1.Salaries Rates Dates'!$D$31*O33),0)</f>
        <v>0</v>
      </c>
      <c r="S33" s="51">
        <f>IF(O33&gt;0,((N33*O33*'1.Salaries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Dates'!$D$31))))+(N33*O33*'1.Salaries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3" s="128">
        <f>IF($C33="FT",S33*'1.Salaries Rates Dates'!$B$44,
IF($C33="PT",S33*'1.Salaries Rates Dates'!$B$45,
IF($C33="Clinical",S33*'1.Salaries Rates Dates'!$B$44,
IF($C33="ANSFT",S33*'1.Salaries Rates Dates'!$B$46,
IF($C33="ANSPT",S33*'1.Salaries Rates Dates'!$B$47)))))</f>
        <v>0</v>
      </c>
      <c r="U33" s="28">
        <f t="shared" si="10"/>
        <v>0</v>
      </c>
      <c r="V33" s="252"/>
      <c r="W33" s="25">
        <f>N33*(1+'1.Salaries Rates Dates'!$B$49)</f>
        <v>0</v>
      </c>
      <c r="X33" s="47"/>
      <c r="Y33" s="336"/>
      <c r="Z33" s="337"/>
      <c r="AA33" s="48">
        <f>IF(X33&gt;0,('1.Salaries Rates Dates'!$D$32*X33),0)</f>
        <v>0</v>
      </c>
      <c r="AB33" s="51">
        <f>IF(X33&gt;0,((W33*X33*'1.Salaries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Dates'!$D$32))))+(W33*X33*'1.Salaries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3" s="128">
        <f>IF($C33="FT",AB33*'1.Salaries Rates Dates'!$B$44,
IF($C33="PT",AB33*'1.Salaries Rates Dates'!$B$45,
IF($C33="Clinical",AB33*'1.Salaries Rates Dates'!$B$44,
IF($C33="ANSFT",AB33*'1.Salaries Rates Dates'!$B$46,
IF($C33="ANSPT",AB33*'1.Salaries Rates Dates'!$B$47)))))</f>
        <v>0</v>
      </c>
      <c r="AD33" s="28">
        <f t="shared" si="11"/>
        <v>0</v>
      </c>
      <c r="AE33" s="252"/>
      <c r="AF33" s="25">
        <f>W33*(1+'1.Salaries Rates Dates'!$B$49)</f>
        <v>0</v>
      </c>
      <c r="AG33" s="47"/>
      <c r="AH33" s="336"/>
      <c r="AI33" s="337"/>
      <c r="AJ33" s="48">
        <f>IF(AG33&gt;0,('1.Salaries Rates Dates'!$D$33*AG33),0)</f>
        <v>0</v>
      </c>
      <c r="AK33" s="51">
        <f>IF(AG33&gt;0,((AF33*AG33*'1.Salaries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Dates'!$D$33))))+(AF33*AG33*'1.Salaries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3" s="128">
        <f>IF($C33="FT",AK33*'1.Salaries Rates Dates'!$B$44,
IF($C33="PT",AK33*'1.Salaries Rates Dates'!$B$45,
IF($C33="Clinical",AK33*'1.Salaries Rates Dates'!$B$44,
IF($C33="ANSFT",AK33*'1.Salaries Rates Dates'!$B$46,
IF($C33="ANSPT",AK33*'1.Salaries Rates Dates'!$B$47)))))</f>
        <v>0</v>
      </c>
      <c r="AM33" s="28">
        <f t="shared" si="12"/>
        <v>0</v>
      </c>
      <c r="AN33" s="252"/>
      <c r="AO33" s="25">
        <f>AF33*(1+'1.Salaries Rates Dates'!$B$49)</f>
        <v>0</v>
      </c>
      <c r="AP33" s="47"/>
      <c r="AQ33" s="336"/>
      <c r="AR33" s="337"/>
      <c r="AS33" s="48">
        <f>IF(AP33&gt;0,('1.Salaries Rates Dates'!$D$34*AP33),0)</f>
        <v>0</v>
      </c>
      <c r="AT33" s="51">
        <f>IF(AP33&gt;0,((AO33*AP33*'1.Salaries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Dates'!$D$34))))+(AO33*AP33*'1.Salaries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3" s="128">
        <f>IF($C33="FT",AT33*'1.Salaries Rates Dates'!$B$44,
IF($C33="PT",AT33*'1.Salaries Rates Dates'!$B$45,
IF($C33="Clinical",AT33*'1.Salaries Rates Dates'!$B$44,
IF($C33="ANSFT",AT33*'1.Salaries Rates Dates'!$B$46,
IF($C33="ANSPT",AT33*'1.Salaries Rates Dates'!$B$47)))))</f>
        <v>0</v>
      </c>
      <c r="AV33" s="28">
        <f t="shared" si="13"/>
        <v>0</v>
      </c>
      <c r="AW33" s="252"/>
      <c r="AX33" s="25">
        <f>AO33*(1+'1.Salaries Rates Dates'!$B$49)</f>
        <v>0</v>
      </c>
      <c r="AY33" s="47"/>
      <c r="AZ33" s="336"/>
      <c r="BA33" s="337"/>
      <c r="BB33" s="48">
        <f>IF(AY33&gt;0,('1.Salaries Rates Dates'!$D$35*AY33),0)</f>
        <v>0</v>
      </c>
      <c r="BC33" s="51">
        <f>IF(AY33&gt;0,((AX33*AY33*'1.Salaries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Dates'!$D$35))))+(AX33*AY33*'1.Salaries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3" s="128">
        <f>IF($C33="FT",BC33*'1.Salaries Rates Dates'!$B$44,
IF($C33="PT",BC33*'1.Salaries Rates Dates'!$B$45,
IF($C33="Clinical",BC33*'1.Salaries Rates Dates'!$B$44,
IF($C33="ANSFT",BC33*'1.Salaries Rates Dates'!$B$46,
IF($C33="ANSPT",BC33*'1.Salaries Rates Dates'!$B$47)))))</f>
        <v>0</v>
      </c>
      <c r="BE33" s="28">
        <f t="shared" si="14"/>
        <v>0</v>
      </c>
      <c r="BF33" s="252"/>
      <c r="BG33" s="25">
        <f>AX33*(1+'1.Salaries Rates Dates'!$B$49)</f>
        <v>0</v>
      </c>
      <c r="BH33" s="47"/>
      <c r="BI33" s="336"/>
      <c r="BJ33" s="337"/>
      <c r="BK33" s="48">
        <f>IF(BH33&gt;0,('1.Salaries Rates Dates'!$D$36*BH33),0)</f>
        <v>0</v>
      </c>
      <c r="BL33" s="51">
        <f>IF(BH33&gt;0,((BG33*BH33*'1.Salaries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Dates'!$D$36))))+(BG33*BH33*'1.Salaries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3" s="128">
        <f>IF($C33="FT",BL33*'1.Salaries Rates Dates'!$B$44,
IF($C33="PT",BL33*'1.Salaries Rates Dates'!$B$45,
IF($C33="Clinical",BL33*'1.Salaries Rates Dates'!$B$44,
IF($C33="ANSFT",BL33*'1.Salaries Rates Dates'!$B$46,
IF($C33="ANSPT",BL33*'1.Salaries Rates Dates'!$B$47)))))</f>
        <v>0</v>
      </c>
      <c r="BN33" s="28">
        <f t="shared" si="15"/>
        <v>0</v>
      </c>
      <c r="BO33" s="14">
        <f t="shared" si="16"/>
        <v>0</v>
      </c>
      <c r="BP33" s="14">
        <f t="shared" si="16"/>
        <v>0</v>
      </c>
      <c r="BQ33" s="14">
        <f t="shared" si="16"/>
        <v>0</v>
      </c>
      <c r="BR33" s="82"/>
      <c r="BS33" s="55">
        <f>'1.Salaries Rates Dates'!$D$22</f>
        <v>0</v>
      </c>
      <c r="BT33" s="187">
        <f t="shared" si="17"/>
        <v>0</v>
      </c>
      <c r="BU33" s="187">
        <f t="shared" si="18"/>
        <v>0</v>
      </c>
      <c r="BV33" s="187">
        <f t="shared" si="19"/>
        <v>0</v>
      </c>
      <c r="BW33" s="187">
        <f t="shared" si="20"/>
        <v>0</v>
      </c>
      <c r="BX33" s="187">
        <f t="shared" si="21"/>
        <v>0</v>
      </c>
      <c r="BY33" s="187">
        <f t="shared" si="22"/>
        <v>0</v>
      </c>
      <c r="BZ33" s="187">
        <f t="shared" si="23"/>
        <v>0</v>
      </c>
      <c r="CA33" s="188">
        <f t="shared" si="24"/>
        <v>0</v>
      </c>
    </row>
    <row r="34" spans="1:79" x14ac:dyDescent="0.25">
      <c r="A34" s="15">
        <v>8</v>
      </c>
      <c r="B34" s="16">
        <f>'1.Salaries Rates Dates'!C23</f>
        <v>0</v>
      </c>
      <c r="C34" s="30" t="s">
        <v>31</v>
      </c>
      <c r="D34" s="226"/>
      <c r="E34" s="25">
        <f>'1.Salaries Rates Dates'!Z23</f>
        <v>0</v>
      </c>
      <c r="F34" s="47"/>
      <c r="G34" s="396"/>
      <c r="H34" s="397"/>
      <c r="I34" s="48">
        <f>IF(F34&gt;0,('1.Salaries Rates Dates'!$D$30*F34),0)</f>
        <v>0</v>
      </c>
      <c r="J34" s="51">
        <f>IF(F34&gt;0,((E34*F34*'1.Salaries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Dates'!$D$30))))+(E34*F34*'1.Salaries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4" s="128">
        <f>IF($C34="FT",J34*'1.Salaries Rates Dates'!$B$44,
IF($C34="PT",J34*'1.Salaries Rates Dates'!$B$45,
IF($C34="Clinical",J34*'1.Salaries Rates Dates'!$B$44,
IF($C34="ANSFT",J34*'1.Salaries Rates Dates'!$B$46,
IF($C34="ANSPT",J34*'1.Salaries Rates Dates'!$B$47)))))</f>
        <v>0</v>
      </c>
      <c r="L34" s="28">
        <f t="shared" si="9"/>
        <v>0</v>
      </c>
      <c r="M34" s="250"/>
      <c r="N34" s="25">
        <f>E34*(1+'1.Salaries Rates Dates'!$B$49)</f>
        <v>0</v>
      </c>
      <c r="O34" s="47"/>
      <c r="P34" s="336"/>
      <c r="Q34" s="337"/>
      <c r="R34" s="48">
        <f>IF(O34&gt;0,('1.Salaries Rates Dates'!$D$31*O34),0)</f>
        <v>0</v>
      </c>
      <c r="S34" s="51">
        <f>IF(O34&gt;0,((N34*O34*'1.Salaries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Dates'!$D$31))))+(N34*O34*'1.Salaries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4" s="128">
        <f>IF($C34="FT",S34*'1.Salaries Rates Dates'!$B$44,
IF($C34="PT",S34*'1.Salaries Rates Dates'!$B$45,
IF($C34="Clinical",S34*'1.Salaries Rates Dates'!$B$44,
IF($C34="ANSFT",S34*'1.Salaries Rates Dates'!$B$46,
IF($C34="ANSPT",S34*'1.Salaries Rates Dates'!$B$47)))))</f>
        <v>0</v>
      </c>
      <c r="U34" s="28">
        <f t="shared" si="10"/>
        <v>0</v>
      </c>
      <c r="V34" s="252"/>
      <c r="W34" s="25">
        <f>N34*(1+'1.Salaries Rates Dates'!$B$49)</f>
        <v>0</v>
      </c>
      <c r="X34" s="47"/>
      <c r="Y34" s="336"/>
      <c r="Z34" s="337"/>
      <c r="AA34" s="48">
        <f>IF(X34&gt;0,('1.Salaries Rates Dates'!$D$32*X34),0)</f>
        <v>0</v>
      </c>
      <c r="AB34" s="51">
        <f>IF(X34&gt;0,((W34*X34*'1.Salaries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Dates'!$D$32))))+(W34*X34*'1.Salaries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4" s="128">
        <f>IF($C34="FT",AB34*'1.Salaries Rates Dates'!$B$44,
IF($C34="PT",AB34*'1.Salaries Rates Dates'!$B$45,
IF($C34="Clinical",AB34*'1.Salaries Rates Dates'!$B$44,
IF($C34="ANSFT",AB34*'1.Salaries Rates Dates'!$B$46,
IF($C34="ANSPT",AB34*'1.Salaries Rates Dates'!$B$47)))))</f>
        <v>0</v>
      </c>
      <c r="AD34" s="28">
        <f t="shared" si="11"/>
        <v>0</v>
      </c>
      <c r="AE34" s="252"/>
      <c r="AF34" s="25">
        <f>W34*(1+'1.Salaries Rates Dates'!$B$49)</f>
        <v>0</v>
      </c>
      <c r="AG34" s="47"/>
      <c r="AH34" s="336"/>
      <c r="AI34" s="337"/>
      <c r="AJ34" s="48">
        <f>IF(AG34&gt;0,('1.Salaries Rates Dates'!$D$33*AG34),0)</f>
        <v>0</v>
      </c>
      <c r="AK34" s="51">
        <f>IF(AG34&gt;0,((AF34*AG34*'1.Salaries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Dates'!$D$33))))+(AF34*AG34*'1.Salaries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4" s="128">
        <f>IF($C34="FT",AK34*'1.Salaries Rates Dates'!$B$44,
IF($C34="PT",AK34*'1.Salaries Rates Dates'!$B$45,
IF($C34="Clinical",AK34*'1.Salaries Rates Dates'!$B$44,
IF($C34="ANSFT",AK34*'1.Salaries Rates Dates'!$B$46,
IF($C34="ANSPT",AK34*'1.Salaries Rates Dates'!$B$47)))))</f>
        <v>0</v>
      </c>
      <c r="AM34" s="28">
        <f t="shared" si="12"/>
        <v>0</v>
      </c>
      <c r="AN34" s="252"/>
      <c r="AO34" s="25">
        <f>AF34*(1+'1.Salaries Rates Dates'!$B$49)</f>
        <v>0</v>
      </c>
      <c r="AP34" s="47"/>
      <c r="AQ34" s="336"/>
      <c r="AR34" s="337"/>
      <c r="AS34" s="48">
        <f>IF(AP34&gt;0,('1.Salaries Rates Dates'!$D$34*AP34),0)</f>
        <v>0</v>
      </c>
      <c r="AT34" s="51">
        <f>IF(AP34&gt;0,((AO34*AP34*'1.Salaries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Dates'!$D$34))))+(AO34*AP34*'1.Salaries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4" s="128">
        <f>IF($C34="FT",AT34*'1.Salaries Rates Dates'!$B$44,
IF($C34="PT",AT34*'1.Salaries Rates Dates'!$B$45,
IF($C34="Clinical",AT34*'1.Salaries Rates Dates'!$B$44,
IF($C34="ANSFT",AT34*'1.Salaries Rates Dates'!$B$46,
IF($C34="ANSPT",AT34*'1.Salaries Rates Dates'!$B$47)))))</f>
        <v>0</v>
      </c>
      <c r="AV34" s="28">
        <f t="shared" si="13"/>
        <v>0</v>
      </c>
      <c r="AW34" s="252"/>
      <c r="AX34" s="25">
        <f>AO34*(1+'1.Salaries Rates Dates'!$B$49)</f>
        <v>0</v>
      </c>
      <c r="AY34" s="47"/>
      <c r="AZ34" s="336"/>
      <c r="BA34" s="337"/>
      <c r="BB34" s="48">
        <f>IF(AY34&gt;0,('1.Salaries Rates Dates'!$D$35*AY34),0)</f>
        <v>0</v>
      </c>
      <c r="BC34" s="51">
        <f>IF(AY34&gt;0,((AX34*AY34*'1.Salaries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Dates'!$D$35))))+(AX34*AY34*'1.Salaries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4" s="128">
        <f>IF($C34="FT",BC34*'1.Salaries Rates Dates'!$B$44,
IF($C34="PT",BC34*'1.Salaries Rates Dates'!$B$45,
IF($C34="Clinical",BC34*'1.Salaries Rates Dates'!$B$44,
IF($C34="ANSFT",BC34*'1.Salaries Rates Dates'!$B$46,
IF($C34="ANSPT",BC34*'1.Salaries Rates Dates'!$B$47)))))</f>
        <v>0</v>
      </c>
      <c r="BE34" s="28">
        <f t="shared" si="14"/>
        <v>0</v>
      </c>
      <c r="BF34" s="252"/>
      <c r="BG34" s="25">
        <f>AX34*(1+'1.Salaries Rates Dates'!$B$49)</f>
        <v>0</v>
      </c>
      <c r="BH34" s="47"/>
      <c r="BI34" s="336"/>
      <c r="BJ34" s="337"/>
      <c r="BK34" s="48">
        <f>IF(BH34&gt;0,('1.Salaries Rates Dates'!$D$36*BH34),0)</f>
        <v>0</v>
      </c>
      <c r="BL34" s="51">
        <f>IF(BH34&gt;0,((BG34*BH34*'1.Salaries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Dates'!$D$36))))+(BG34*BH34*'1.Salaries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4" s="128">
        <f>IF($C34="FT",BL34*'1.Salaries Rates Dates'!$B$44,
IF($C34="PT",BL34*'1.Salaries Rates Dates'!$B$45,
IF($C34="Clinical",BL34*'1.Salaries Rates Dates'!$B$44,
IF($C34="ANSFT",BL34*'1.Salaries Rates Dates'!$B$46,
IF($C34="ANSPT",BL34*'1.Salaries Rates Dates'!$B$47)))))</f>
        <v>0</v>
      </c>
      <c r="BN34" s="28">
        <f t="shared" si="15"/>
        <v>0</v>
      </c>
      <c r="BO34" s="14">
        <f t="shared" si="16"/>
        <v>0</v>
      </c>
      <c r="BP34" s="14">
        <f t="shared" si="16"/>
        <v>0</v>
      </c>
      <c r="BQ34" s="14">
        <f t="shared" si="16"/>
        <v>0</v>
      </c>
      <c r="BR34" s="82"/>
      <c r="BS34" s="55">
        <f>'1.Salaries Rates Dates'!$D$23</f>
        <v>0</v>
      </c>
      <c r="BT34" s="187">
        <f t="shared" si="17"/>
        <v>0</v>
      </c>
      <c r="BU34" s="187">
        <f t="shared" si="18"/>
        <v>0</v>
      </c>
      <c r="BV34" s="187">
        <f t="shared" si="19"/>
        <v>0</v>
      </c>
      <c r="BW34" s="187">
        <f t="shared" si="20"/>
        <v>0</v>
      </c>
      <c r="BX34" s="187">
        <f t="shared" si="21"/>
        <v>0</v>
      </c>
      <c r="BY34" s="187">
        <f t="shared" si="22"/>
        <v>0</v>
      </c>
      <c r="BZ34" s="187">
        <f t="shared" si="23"/>
        <v>0</v>
      </c>
      <c r="CA34" s="188">
        <f t="shared" si="24"/>
        <v>0</v>
      </c>
    </row>
    <row r="35" spans="1:79" x14ac:dyDescent="0.25">
      <c r="A35" s="15">
        <v>9</v>
      </c>
      <c r="B35" s="16">
        <f>'1.Salaries Rates Dates'!C24</f>
        <v>0</v>
      </c>
      <c r="C35" s="30" t="s">
        <v>31</v>
      </c>
      <c r="D35" s="226"/>
      <c r="E35" s="25">
        <f>'1.Salaries Rates Dates'!Z24</f>
        <v>0</v>
      </c>
      <c r="F35" s="47"/>
      <c r="G35" s="396"/>
      <c r="H35" s="397"/>
      <c r="I35" s="48">
        <f>IF(F35&gt;0,('1.Salaries Rates Dates'!$D$30*F35),0)</f>
        <v>0</v>
      </c>
      <c r="J35" s="51">
        <f>IF(F35&gt;0,((E35*F35*'1.Salaries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Dates'!$D$30))))+(E35*F35*'1.Salaries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5" s="128">
        <f>IF($C35="FT",J35*'1.Salaries Rates Dates'!$B$44,
IF($C35="PT",J35*'1.Salaries Rates Dates'!$B$45,
IF($C35="Clinical",J35*'1.Salaries Rates Dates'!$B$44,
IF($C35="ANSFT",J35*'1.Salaries Rates Dates'!$B$46,
IF($C35="ANSPT",J35*'1.Salaries Rates Dates'!$B$47)))))</f>
        <v>0</v>
      </c>
      <c r="L35" s="28">
        <f t="shared" si="9"/>
        <v>0</v>
      </c>
      <c r="M35" s="250"/>
      <c r="N35" s="25">
        <f>E35*(1+'1.Salaries Rates Dates'!$B$49)</f>
        <v>0</v>
      </c>
      <c r="O35" s="47"/>
      <c r="P35" s="336"/>
      <c r="Q35" s="337"/>
      <c r="R35" s="48">
        <f>IF(O35&gt;0,('1.Salaries Rates Dates'!$D$31*O35),0)</f>
        <v>0</v>
      </c>
      <c r="S35" s="51">
        <f>IF(O35&gt;0,((N35*O35*'1.Salaries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Dates'!$D$31))))+(N35*O35*'1.Salaries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5" s="128">
        <f>IF($C35="FT",S35*'1.Salaries Rates Dates'!$B$44,
IF($C35="PT",S35*'1.Salaries Rates Dates'!$B$45,
IF($C35="Clinical",S35*'1.Salaries Rates Dates'!$B$44,
IF($C35="ANSFT",S35*'1.Salaries Rates Dates'!$B$46,
IF($C35="ANSPT",S35*'1.Salaries Rates Dates'!$B$47)))))</f>
        <v>0</v>
      </c>
      <c r="U35" s="28">
        <f t="shared" si="10"/>
        <v>0</v>
      </c>
      <c r="V35" s="252"/>
      <c r="W35" s="25">
        <f>N35*(1+'1.Salaries Rates Dates'!$B$49)</f>
        <v>0</v>
      </c>
      <c r="X35" s="47"/>
      <c r="Y35" s="336"/>
      <c r="Z35" s="337"/>
      <c r="AA35" s="48">
        <f>IF(X35&gt;0,('1.Salaries Rates Dates'!$D$32*X35),0)</f>
        <v>0</v>
      </c>
      <c r="AB35" s="51">
        <f>IF(X35&gt;0,((W35*X35*'1.Salaries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Dates'!$D$32))))+(W35*X35*'1.Salaries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5" s="128">
        <f>IF($C35="FT",AB35*'1.Salaries Rates Dates'!$B$44,
IF($C35="PT",AB35*'1.Salaries Rates Dates'!$B$45,
IF($C35="Clinical",AB35*'1.Salaries Rates Dates'!$B$44,
IF($C35="ANSFT",AB35*'1.Salaries Rates Dates'!$B$46,
IF($C35="ANSPT",AB35*'1.Salaries Rates Dates'!$B$47)))))</f>
        <v>0</v>
      </c>
      <c r="AD35" s="28">
        <f t="shared" si="11"/>
        <v>0</v>
      </c>
      <c r="AE35" s="252"/>
      <c r="AF35" s="25">
        <f>W35*(1+'1.Salaries Rates Dates'!$B$49)</f>
        <v>0</v>
      </c>
      <c r="AG35" s="47"/>
      <c r="AH35" s="336"/>
      <c r="AI35" s="337"/>
      <c r="AJ35" s="48">
        <f>IF(AG35&gt;0,('1.Salaries Rates Dates'!$D$33*AG35),0)</f>
        <v>0</v>
      </c>
      <c r="AK35" s="51">
        <f>IF(AG35&gt;0,((AF35*AG35*'1.Salaries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Dates'!$D$33))))+(AF35*AG35*'1.Salaries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5" s="128">
        <f>IF($C35="FT",AK35*'1.Salaries Rates Dates'!$B$44,
IF($C35="PT",AK35*'1.Salaries Rates Dates'!$B$45,
IF($C35="Clinical",AK35*'1.Salaries Rates Dates'!$B$44,
IF($C35="ANSFT",AK35*'1.Salaries Rates Dates'!$B$46,
IF($C35="ANSPT",AK35*'1.Salaries Rates Dates'!$B$47)))))</f>
        <v>0</v>
      </c>
      <c r="AM35" s="28">
        <f t="shared" si="12"/>
        <v>0</v>
      </c>
      <c r="AN35" s="252"/>
      <c r="AO35" s="25">
        <f>AF35*(1+'1.Salaries Rates Dates'!$B$49)</f>
        <v>0</v>
      </c>
      <c r="AP35" s="47"/>
      <c r="AQ35" s="336"/>
      <c r="AR35" s="337"/>
      <c r="AS35" s="48">
        <f>IF(AP35&gt;0,('1.Salaries Rates Dates'!$D$34*AP35),0)</f>
        <v>0</v>
      </c>
      <c r="AT35" s="51">
        <f>IF(AP35&gt;0,((AO35*AP35*'1.Salaries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Dates'!$D$34))))+(AO35*AP35*'1.Salaries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5" s="128">
        <f>IF($C35="FT",AT35*'1.Salaries Rates Dates'!$B$44,
IF($C35="PT",AT35*'1.Salaries Rates Dates'!$B$45,
IF($C35="Clinical",AT35*'1.Salaries Rates Dates'!$B$44,
IF($C35="ANSFT",AT35*'1.Salaries Rates Dates'!$B$46,
IF($C35="ANSPT",AT35*'1.Salaries Rates Dates'!$B$47)))))</f>
        <v>0</v>
      </c>
      <c r="AV35" s="28">
        <f t="shared" si="13"/>
        <v>0</v>
      </c>
      <c r="AW35" s="252"/>
      <c r="AX35" s="25">
        <f>AO35*(1+'1.Salaries Rates Dates'!$B$49)</f>
        <v>0</v>
      </c>
      <c r="AY35" s="47"/>
      <c r="AZ35" s="336"/>
      <c r="BA35" s="337"/>
      <c r="BB35" s="48">
        <f>IF(AY35&gt;0,('1.Salaries Rates Dates'!$D$35*AY35),0)</f>
        <v>0</v>
      </c>
      <c r="BC35" s="51">
        <f>IF(AY35&gt;0,((AX35*AY35*'1.Salaries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Dates'!$D$35))))+(AX35*AY35*'1.Salaries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5" s="128">
        <f>IF($C35="FT",BC35*'1.Salaries Rates Dates'!$B$44,
IF($C35="PT",BC35*'1.Salaries Rates Dates'!$B$45,
IF($C35="Clinical",BC35*'1.Salaries Rates Dates'!$B$44,
IF($C35="ANSFT",BC35*'1.Salaries Rates Dates'!$B$46,
IF($C35="ANSPT",BC35*'1.Salaries Rates Dates'!$B$47)))))</f>
        <v>0</v>
      </c>
      <c r="BE35" s="28">
        <f t="shared" si="14"/>
        <v>0</v>
      </c>
      <c r="BF35" s="252"/>
      <c r="BG35" s="25">
        <f>AX35*(1+'1.Salaries Rates Dates'!$B$49)</f>
        <v>0</v>
      </c>
      <c r="BH35" s="47"/>
      <c r="BI35" s="336"/>
      <c r="BJ35" s="337"/>
      <c r="BK35" s="48">
        <f>IF(BH35&gt;0,('1.Salaries Rates Dates'!$D$36*BH35),0)</f>
        <v>0</v>
      </c>
      <c r="BL35" s="51">
        <f>IF(BH35&gt;0,((BG35*BH35*'1.Salaries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Dates'!$D$36))))+(BG35*BH35*'1.Salaries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5" s="128">
        <f>IF($C35="FT",BL35*'1.Salaries Rates Dates'!$B$44,
IF($C35="PT",BL35*'1.Salaries Rates Dates'!$B$45,
IF($C35="Clinical",BL35*'1.Salaries Rates Dates'!$B$44,
IF($C35="ANSFT",BL35*'1.Salaries Rates Dates'!$B$46,
IF($C35="ANSPT",BL35*'1.Salaries Rates Dates'!$B$47)))))</f>
        <v>0</v>
      </c>
      <c r="BN35" s="28">
        <f t="shared" si="15"/>
        <v>0</v>
      </c>
      <c r="BO35" s="14">
        <f t="shared" si="16"/>
        <v>0</v>
      </c>
      <c r="BP35" s="14">
        <f>K35+T35+AC35+AL35+AU35+BD35+BM35</f>
        <v>0</v>
      </c>
      <c r="BQ35" s="14">
        <f t="shared" si="16"/>
        <v>0</v>
      </c>
      <c r="BR35" s="82"/>
      <c r="BS35" s="55">
        <f>'1.Salaries Rates Dates'!$D$24</f>
        <v>0</v>
      </c>
      <c r="BT35" s="187">
        <f t="shared" si="17"/>
        <v>0</v>
      </c>
      <c r="BU35" s="187">
        <f t="shared" si="18"/>
        <v>0</v>
      </c>
      <c r="BV35" s="187">
        <f t="shared" si="19"/>
        <v>0</v>
      </c>
      <c r="BW35" s="187">
        <f t="shared" si="20"/>
        <v>0</v>
      </c>
      <c r="BX35" s="187">
        <f t="shared" si="21"/>
        <v>0</v>
      </c>
      <c r="BY35" s="187">
        <f t="shared" si="22"/>
        <v>0</v>
      </c>
      <c r="BZ35" s="187">
        <f t="shared" si="23"/>
        <v>0</v>
      </c>
      <c r="CA35" s="188">
        <f t="shared" si="24"/>
        <v>0</v>
      </c>
    </row>
    <row r="36" spans="1:79" x14ac:dyDescent="0.25">
      <c r="A36" s="15">
        <v>10</v>
      </c>
      <c r="B36" s="16">
        <f>'1.Salaries Rates Dates'!C25</f>
        <v>0</v>
      </c>
      <c r="C36" s="30" t="s">
        <v>31</v>
      </c>
      <c r="D36" s="226"/>
      <c r="E36" s="25">
        <f>'1.Salaries Rates Dates'!Z25</f>
        <v>0</v>
      </c>
      <c r="F36" s="47"/>
      <c r="G36" s="398"/>
      <c r="H36" s="399"/>
      <c r="I36" s="48">
        <f>IF(F36&gt;0,('1.Salaries Rates Dates'!$D$30*F36),0)</f>
        <v>0</v>
      </c>
      <c r="J36" s="51">
        <f>IF(F36&gt;0,((E36*F36*'1.Salaries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Dates'!$D$30))))+(E36*F36*'1.Salaries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6" s="128">
        <f>IF($C36="FT",J36*'1.Salaries Rates Dates'!$B$44,
IF($C36="PT",J36*'1.Salaries Rates Dates'!$B$45,
IF($C36="Clinical",J36*'1.Salaries Rates Dates'!$B$44,
IF($C36="ANSFT",J36*'1.Salaries Rates Dates'!$B$46,
IF($C36="ANSPT",J36*'1.Salaries Rates Dates'!$B$47)))))</f>
        <v>0</v>
      </c>
      <c r="L36" s="28">
        <f t="shared" si="9"/>
        <v>0</v>
      </c>
      <c r="M36" s="250"/>
      <c r="N36" s="25">
        <f>E36*(1+'1.Salaries Rates Dates'!$B$49)</f>
        <v>0</v>
      </c>
      <c r="O36" s="47"/>
      <c r="P36" s="338"/>
      <c r="Q36" s="339"/>
      <c r="R36" s="48">
        <f>IF(O36&gt;0,('1.Salaries Rates Dates'!$D$31*O36),0)</f>
        <v>0</v>
      </c>
      <c r="S36" s="51">
        <f>IF(O36&gt;0,((N36*O36*'1.Salaries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Dates'!$D$31))))+(N36*O36*'1.Salaries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6" s="128">
        <f>IF($C36="FT",S36*'1.Salaries Rates Dates'!$B$44,
IF($C36="PT",S36*'1.Salaries Rates Dates'!$B$45,
IF($C36="Clinical",S36*'1.Salaries Rates Dates'!$B$44,
IF($C36="ANSFT",S36*'1.Salaries Rates Dates'!$B$46,
IF($C36="ANSPT",S36*'1.Salaries Rates Dates'!$B$47)))))</f>
        <v>0</v>
      </c>
      <c r="U36" s="28">
        <f t="shared" si="10"/>
        <v>0</v>
      </c>
      <c r="V36" s="252"/>
      <c r="W36" s="25">
        <f>N36*(1+'1.Salaries Rates Dates'!$B$49)</f>
        <v>0</v>
      </c>
      <c r="X36" s="47"/>
      <c r="Y36" s="338"/>
      <c r="Z36" s="339"/>
      <c r="AA36" s="48">
        <f>IF(X36&gt;0,('1.Salaries Rates Dates'!$D$32*X36),0)</f>
        <v>0</v>
      </c>
      <c r="AB36" s="51">
        <f>IF(X36&gt;0,((W36*X36*'1.Salaries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Dates'!$D$32))))+(W36*X36*'1.Salaries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6" s="128">
        <f>IF($C36="FT",AB36*'1.Salaries Rates Dates'!$B$44,
IF($C36="PT",AB36*'1.Salaries Rates Dates'!$B$45,
IF($C36="Clinical",AB36*'1.Salaries Rates Dates'!$B$44,
IF($C36="ANSFT",AB36*'1.Salaries Rates Dates'!$B$46,
IF($C36="ANSPT",AB36*'1.Salaries Rates Dates'!$B$47)))))</f>
        <v>0</v>
      </c>
      <c r="AD36" s="28">
        <f t="shared" si="11"/>
        <v>0</v>
      </c>
      <c r="AE36" s="252"/>
      <c r="AF36" s="25">
        <f>W36*(1+'1.Salaries Rates Dates'!$B$49)</f>
        <v>0</v>
      </c>
      <c r="AG36" s="47"/>
      <c r="AH36" s="338"/>
      <c r="AI36" s="339"/>
      <c r="AJ36" s="48">
        <f>IF(AG36&gt;0,('1.Salaries Rates Dates'!$D$33*AG36),0)</f>
        <v>0</v>
      </c>
      <c r="AK36" s="51">
        <f>IF(AG36&gt;0,((AF36*AG36*'1.Salaries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Dates'!$D$33))))+(AF36*AG36*'1.Salaries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6" s="128">
        <f>IF($C36="FT",AK36*'1.Salaries Rates Dates'!$B$44,
IF($C36="PT",AK36*'1.Salaries Rates Dates'!$B$45,
IF($C36="Clinical",AK36*'1.Salaries Rates Dates'!$B$44,
IF($C36="ANSFT",AK36*'1.Salaries Rates Dates'!$B$46,
IF($C36="ANSPT",AK36*'1.Salaries Rates Dates'!$B$47)))))</f>
        <v>0</v>
      </c>
      <c r="AM36" s="28">
        <f t="shared" si="12"/>
        <v>0</v>
      </c>
      <c r="AN36" s="252"/>
      <c r="AO36" s="25">
        <f>AF36*(1+'1.Salaries Rates Dates'!$B$49)</f>
        <v>0</v>
      </c>
      <c r="AP36" s="47"/>
      <c r="AQ36" s="338"/>
      <c r="AR36" s="339"/>
      <c r="AS36" s="48">
        <f>IF(AP36&gt;0,('1.Salaries Rates Dates'!$D$34*AP36),0)</f>
        <v>0</v>
      </c>
      <c r="AT36" s="51">
        <f>IF(AP36&gt;0,((AO36*AP36*'1.Salaries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Dates'!$D$34))))+(AO36*AP36*'1.Salaries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6" s="128">
        <f>IF($C36="FT",AT36*'1.Salaries Rates Dates'!$B$44,
IF($C36="PT",AT36*'1.Salaries Rates Dates'!$B$45,
IF($C36="Clinical",AT36*'1.Salaries Rates Dates'!$B$44,
IF($C36="ANSFT",AT36*'1.Salaries Rates Dates'!$B$46,
IF($C36="ANSPT",AT36*'1.Salaries Rates Dates'!$B$47)))))</f>
        <v>0</v>
      </c>
      <c r="AV36" s="28">
        <f t="shared" si="13"/>
        <v>0</v>
      </c>
      <c r="AW36" s="252"/>
      <c r="AX36" s="25">
        <f>AO36*(1+'1.Salaries Rates Dates'!$B$49)</f>
        <v>0</v>
      </c>
      <c r="AY36" s="47"/>
      <c r="AZ36" s="338"/>
      <c r="BA36" s="339"/>
      <c r="BB36" s="48">
        <f>IF(AY36&gt;0,('1.Salaries Rates Dates'!$D$35*AY36),0)</f>
        <v>0</v>
      </c>
      <c r="BC36" s="51">
        <f>IF(AY36&gt;0,((AX36*AY36*'1.Salaries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Dates'!$D$35))))+(AX36*AY36*'1.Salaries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6" s="128">
        <f>IF($C36="FT",BC36*'1.Salaries Rates Dates'!$B$44,
IF($C36="PT",BC36*'1.Salaries Rates Dates'!$B$45,
IF($C36="Clinical",BC36*'1.Salaries Rates Dates'!$B$44,
IF($C36="ANSFT",BC36*'1.Salaries Rates Dates'!$B$46,
IF($C36="ANSPT",BC36*'1.Salaries Rates Dates'!$B$47)))))</f>
        <v>0</v>
      </c>
      <c r="BE36" s="28">
        <f t="shared" si="14"/>
        <v>0</v>
      </c>
      <c r="BF36" s="252"/>
      <c r="BG36" s="25">
        <f>AX36*(1+'1.Salaries Rates Dates'!$B$49)</f>
        <v>0</v>
      </c>
      <c r="BH36" s="47"/>
      <c r="BI36" s="338"/>
      <c r="BJ36" s="339"/>
      <c r="BK36" s="48">
        <f>IF(BH36&gt;0,('1.Salaries Rates Dates'!$D$36*BH36),0)</f>
        <v>0</v>
      </c>
      <c r="BL36" s="51">
        <f>IF(BH36&gt;0,((BG36*BH36*'1.Salaries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Dates'!$D$36))))+(BG36*BH36*'1.Salaries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6" s="128">
        <f>IF($C36="FT",BL36*'1.Salaries Rates Dates'!$B$44,
IF($C36="PT",BL36*'1.Salaries Rates Dates'!$B$45,
IF($C36="Clinical",BL36*'1.Salaries Rates Dates'!$B$44,
IF($C36="ANSFT",BL36*'1.Salaries Rates Dates'!$B$46,
IF($C36="ANSPT",BL36*'1.Salaries Rates Dates'!$B$47)))))</f>
        <v>0</v>
      </c>
      <c r="BN36" s="28">
        <f t="shared" si="15"/>
        <v>0</v>
      </c>
      <c r="BO36" s="14">
        <f t="shared" si="16"/>
        <v>0</v>
      </c>
      <c r="BP36" s="14">
        <f>K36+T36+AC36+AL36+AU36+BD36+BM36</f>
        <v>0</v>
      </c>
      <c r="BQ36" s="14">
        <f t="shared" si="16"/>
        <v>0</v>
      </c>
      <c r="BR36" s="82"/>
      <c r="BS36" s="55">
        <f>'1.Salaries Rates Dates'!$D$25</f>
        <v>0</v>
      </c>
      <c r="BT36" s="187">
        <f t="shared" si="17"/>
        <v>0</v>
      </c>
      <c r="BU36" s="187">
        <f t="shared" si="18"/>
        <v>0</v>
      </c>
      <c r="BV36" s="187">
        <f t="shared" si="19"/>
        <v>0</v>
      </c>
      <c r="BW36" s="187">
        <f t="shared" si="20"/>
        <v>0</v>
      </c>
      <c r="BX36" s="187">
        <f t="shared" si="21"/>
        <v>0</v>
      </c>
      <c r="BY36" s="187">
        <f t="shared" si="22"/>
        <v>0</v>
      </c>
      <c r="BZ36" s="187">
        <f t="shared" si="23"/>
        <v>0</v>
      </c>
      <c r="CA36" s="188">
        <f t="shared" si="24"/>
        <v>0</v>
      </c>
    </row>
    <row r="37" spans="1:79" x14ac:dyDescent="0.25">
      <c r="A37" s="376" t="s">
        <v>77</v>
      </c>
      <c r="B37" s="386"/>
      <c r="C37" s="377"/>
      <c r="D37" s="226"/>
      <c r="E37" s="329"/>
      <c r="F37" s="329"/>
      <c r="G37" s="329"/>
      <c r="H37" s="329"/>
      <c r="I37" s="329"/>
      <c r="J37" s="329"/>
      <c r="K37" s="329"/>
      <c r="L37" s="329"/>
      <c r="M37" s="250"/>
      <c r="N37" s="329"/>
      <c r="O37" s="329"/>
      <c r="P37" s="329"/>
      <c r="Q37" s="329"/>
      <c r="R37" s="329"/>
      <c r="S37" s="329"/>
      <c r="T37" s="329"/>
      <c r="U37" s="329"/>
      <c r="V37" s="252"/>
      <c r="W37" s="329"/>
      <c r="X37" s="329"/>
      <c r="Y37" s="329"/>
      <c r="Z37" s="329"/>
      <c r="AA37" s="329"/>
      <c r="AB37" s="329"/>
      <c r="AC37" s="329"/>
      <c r="AD37" s="329"/>
      <c r="AE37" s="252"/>
      <c r="AF37" s="329"/>
      <c r="AG37" s="329"/>
      <c r="AH37" s="329"/>
      <c r="AI37" s="329"/>
      <c r="AJ37" s="329"/>
      <c r="AK37" s="329"/>
      <c r="AL37" s="329"/>
      <c r="AM37" s="329"/>
      <c r="AN37" s="252"/>
      <c r="AO37" s="329"/>
      <c r="AP37" s="329"/>
      <c r="AQ37" s="329"/>
      <c r="AR37" s="329"/>
      <c r="AS37" s="329"/>
      <c r="AT37" s="329"/>
      <c r="AU37" s="329"/>
      <c r="AV37" s="329"/>
      <c r="AW37" s="252"/>
      <c r="AX37" s="329"/>
      <c r="AY37" s="329"/>
      <c r="AZ37" s="329"/>
      <c r="BA37" s="329"/>
      <c r="BB37" s="329"/>
      <c r="BC37" s="329"/>
      <c r="BD37" s="329"/>
      <c r="BE37" s="329"/>
      <c r="BF37" s="252"/>
      <c r="BG37" s="329"/>
      <c r="BH37" s="329"/>
      <c r="BI37" s="329"/>
      <c r="BJ37" s="329"/>
      <c r="BK37" s="329"/>
      <c r="BL37" s="329"/>
      <c r="BM37" s="329"/>
      <c r="BN37" s="329"/>
      <c r="BO37" s="328"/>
      <c r="BP37" s="329"/>
      <c r="BQ37" s="330"/>
      <c r="BR37" s="83"/>
      <c r="BS37" s="73"/>
      <c r="BT37" s="74"/>
      <c r="BU37" s="74"/>
      <c r="BV37" s="74"/>
      <c r="BW37" s="74"/>
      <c r="BX37" s="74"/>
      <c r="BY37" s="74"/>
      <c r="BZ37" s="74"/>
      <c r="CA37" s="75"/>
    </row>
    <row r="38" spans="1:79" ht="30.75" customHeight="1" x14ac:dyDescent="0.25">
      <c r="A38" s="19" t="s">
        <v>4</v>
      </c>
      <c r="B38" s="64" t="s">
        <v>33</v>
      </c>
      <c r="C38" s="65" t="s">
        <v>85</v>
      </c>
      <c r="D38" s="226"/>
      <c r="E38" s="26" t="s">
        <v>34</v>
      </c>
      <c r="F38" s="20"/>
      <c r="G38" s="20"/>
      <c r="H38" s="20"/>
      <c r="I38" s="20"/>
      <c r="J38" s="20"/>
      <c r="K38" s="20"/>
      <c r="L38" s="20"/>
      <c r="M38" s="250"/>
      <c r="N38" s="26" t="s">
        <v>34</v>
      </c>
      <c r="O38" s="20"/>
      <c r="P38" s="20"/>
      <c r="Q38" s="20"/>
      <c r="R38" s="20"/>
      <c r="S38" s="20"/>
      <c r="T38" s="20"/>
      <c r="U38" s="20"/>
      <c r="V38" s="252"/>
      <c r="W38" s="26" t="s">
        <v>34</v>
      </c>
      <c r="X38" s="20"/>
      <c r="Y38" s="20"/>
      <c r="Z38" s="20"/>
      <c r="AA38" s="20"/>
      <c r="AB38" s="20"/>
      <c r="AC38" s="20"/>
      <c r="AD38" s="20"/>
      <c r="AE38" s="252"/>
      <c r="AF38" s="26" t="s">
        <v>34</v>
      </c>
      <c r="AG38" s="20"/>
      <c r="AH38" s="20"/>
      <c r="AI38" s="20"/>
      <c r="AJ38" s="20"/>
      <c r="AK38" s="20"/>
      <c r="AL38" s="20"/>
      <c r="AM38" s="20"/>
      <c r="AN38" s="252"/>
      <c r="AO38" s="26" t="s">
        <v>34</v>
      </c>
      <c r="AP38" s="20"/>
      <c r="AQ38" s="20"/>
      <c r="AR38" s="20"/>
      <c r="AS38" s="20"/>
      <c r="AT38" s="20"/>
      <c r="AU38" s="20"/>
      <c r="AV38" s="20"/>
      <c r="AW38" s="252"/>
      <c r="AX38" s="26" t="s">
        <v>34</v>
      </c>
      <c r="AY38" s="20"/>
      <c r="AZ38" s="20"/>
      <c r="BA38" s="20"/>
      <c r="BB38" s="20"/>
      <c r="BC38" s="20"/>
      <c r="BD38" s="20"/>
      <c r="BE38" s="20"/>
      <c r="BF38" s="252"/>
      <c r="BG38" s="26" t="s">
        <v>34</v>
      </c>
      <c r="BH38" s="20"/>
      <c r="BI38" s="20"/>
      <c r="BJ38" s="20"/>
      <c r="BK38" s="20"/>
      <c r="BL38" s="20"/>
      <c r="BM38" s="20"/>
      <c r="BN38" s="20"/>
      <c r="BO38" s="328"/>
      <c r="BP38" s="329"/>
      <c r="BQ38" s="330"/>
      <c r="BR38" s="83"/>
      <c r="BS38" s="76"/>
      <c r="BT38" s="77"/>
      <c r="BU38" s="77"/>
      <c r="BV38" s="77"/>
      <c r="BW38" s="77"/>
      <c r="BX38" s="77"/>
      <c r="BY38" s="77"/>
      <c r="BZ38" s="77"/>
      <c r="CA38" s="78"/>
    </row>
    <row r="39" spans="1:79" x14ac:dyDescent="0.25">
      <c r="A39" s="15">
        <v>1</v>
      </c>
      <c r="B39" s="31" t="s">
        <v>35</v>
      </c>
      <c r="C39" s="52"/>
      <c r="D39" s="226"/>
      <c r="E39" s="27"/>
      <c r="F39" s="47"/>
      <c r="G39" s="334"/>
      <c r="H39" s="335"/>
      <c r="I39" s="48">
        <f>IF(F39&gt;0,('1.Salaries Rates Dates'!$D$30*F39),0)</f>
        <v>0</v>
      </c>
      <c r="J39" s="51">
        <f>IF(F39&gt;0,((E39*F39*'1.Salaries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Dates'!$D$30))))+(E39*F39*'1.Salaries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39" s="409"/>
      <c r="L39" s="28">
        <f>J39+K39</f>
        <v>0</v>
      </c>
      <c r="M39" s="250"/>
      <c r="N39" s="25">
        <f>E39*(1+'1.Salaries Rates Dates'!$B$49)</f>
        <v>0</v>
      </c>
      <c r="O39" s="47"/>
      <c r="P39" s="334"/>
      <c r="Q39" s="335"/>
      <c r="R39" s="48">
        <f>IF(O39&gt;0,('1.Salaries Rates Dates'!$D$31*O39),0)</f>
        <v>0</v>
      </c>
      <c r="S39" s="51">
        <f>IF(O39&gt;0,((N39*O39*'1.Salaries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Dates'!$D$31))))+(N39*O39*'1.Salaries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39" s="409"/>
      <c r="U39" s="28">
        <f>S39+T39</f>
        <v>0</v>
      </c>
      <c r="V39" s="252"/>
      <c r="W39" s="25">
        <f>N39*(1+'1.Salaries Rates Dates'!$B$49)</f>
        <v>0</v>
      </c>
      <c r="X39" s="47"/>
      <c r="Y39" s="334"/>
      <c r="Z39" s="335"/>
      <c r="AA39" s="48">
        <f>IF(X39&gt;0,('1.Salaries Rates Dates'!$D$32*X39),0)</f>
        <v>0</v>
      </c>
      <c r="AB39" s="51">
        <f>IF(X39&gt;0,((W39*X39*'1.Salaries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Dates'!$D$32))))+(W39*X39*'1.Salaries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39" s="409"/>
      <c r="AD39" s="28">
        <f>AB39+AC39</f>
        <v>0</v>
      </c>
      <c r="AE39" s="252"/>
      <c r="AF39" s="25">
        <f>W39*(1+'1.Salaries Rates Dates'!$B$49)</f>
        <v>0</v>
      </c>
      <c r="AG39" s="47"/>
      <c r="AH39" s="334"/>
      <c r="AI39" s="335"/>
      <c r="AJ39" s="48">
        <f>IF(AG39&gt;0,('1.Salaries Rates Dates'!$D$33*AG39),0)</f>
        <v>0</v>
      </c>
      <c r="AK39" s="51">
        <f>IF(AG39&gt;0,((AF39*AG39*'1.Salaries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Dates'!$D$33))))+(AF39*AG39*'1.Salaries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39" s="409"/>
      <c r="AM39" s="28">
        <f>AK39+AL39</f>
        <v>0</v>
      </c>
      <c r="AN39" s="252"/>
      <c r="AO39" s="25">
        <f>AF39*(1+'1.Salaries Rates Dates'!$B$49)</f>
        <v>0</v>
      </c>
      <c r="AP39" s="47"/>
      <c r="AQ39" s="334"/>
      <c r="AR39" s="335"/>
      <c r="AS39" s="48">
        <f>IF(AP39&gt;0,('1.Salaries Rates Dates'!$D$34*AP39),0)</f>
        <v>0</v>
      </c>
      <c r="AT39" s="51">
        <f>IF(AP39&gt;0,((AO39*AP39*'1.Salaries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Dates'!$D$34))))+(AO39*AP39*'1.Salaries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39" s="409"/>
      <c r="AV39" s="28">
        <f>AT39+AU39</f>
        <v>0</v>
      </c>
      <c r="AW39" s="252"/>
      <c r="AX39" s="25">
        <f>AO39*(1+'1.Salaries Rates Dates'!$B$49)</f>
        <v>0</v>
      </c>
      <c r="AY39" s="47"/>
      <c r="AZ39" s="334"/>
      <c r="BA39" s="335"/>
      <c r="BB39" s="48">
        <f>IF(AY39&gt;0,('1.Salaries Rates Dates'!$D$35*AY39),0)</f>
        <v>0</v>
      </c>
      <c r="BC39" s="51">
        <f>IF(AY39&gt;0,((AX39*AY39*'1.Salaries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Dates'!$D$35))))+(AX39*AY39*'1.Salaries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39" s="409"/>
      <c r="BE39" s="28">
        <f>BC39+BD39</f>
        <v>0</v>
      </c>
      <c r="BF39" s="252"/>
      <c r="BG39" s="25">
        <f>AX39*(1+'1.Salaries Rates Dates'!$B$49)</f>
        <v>0</v>
      </c>
      <c r="BH39" s="47"/>
      <c r="BI39" s="334"/>
      <c r="BJ39" s="335"/>
      <c r="BK39" s="48">
        <f>IF(BH39&gt;0,('1.Salaries Rates Dates'!$D$36*BH39),0)</f>
        <v>0</v>
      </c>
      <c r="BL39" s="51">
        <f>IF(BH39&gt;0,((BG39*BH39*'1.Salaries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Dates'!$D$36))))+(BG39*BH39*'1.Salaries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39" s="409"/>
      <c r="BN39" s="28">
        <f>BL39+BM39</f>
        <v>0</v>
      </c>
      <c r="BO39" s="14">
        <f>J39+S39+AB39+AK39+AT39+BC39+BL39</f>
        <v>0</v>
      </c>
      <c r="BP39" s="14">
        <f t="shared" ref="BP39:BQ43" si="25">K39+T39+AC39+AL39+AU39+BD39+BM39</f>
        <v>0</v>
      </c>
      <c r="BQ39" s="14">
        <f t="shared" si="25"/>
        <v>0</v>
      </c>
      <c r="BR39" s="82"/>
      <c r="BS39" s="55">
        <f>C39</f>
        <v>0</v>
      </c>
      <c r="BT39" s="72">
        <f>J39</f>
        <v>0</v>
      </c>
      <c r="BU39" s="72">
        <f>S39</f>
        <v>0</v>
      </c>
      <c r="BV39" s="72">
        <f>AB39</f>
        <v>0</v>
      </c>
      <c r="BW39" s="72">
        <f>AK39</f>
        <v>0</v>
      </c>
      <c r="BX39" s="72">
        <f>AT39</f>
        <v>0</v>
      </c>
      <c r="BY39" s="187">
        <f>$BC39</f>
        <v>0</v>
      </c>
      <c r="BZ39" s="187">
        <f>$BL39</f>
        <v>0</v>
      </c>
      <c r="CA39" s="72">
        <f>SUM(BT39:BX39)</f>
        <v>0</v>
      </c>
    </row>
    <row r="40" spans="1:79" x14ac:dyDescent="0.25">
      <c r="A40" s="15">
        <v>2</v>
      </c>
      <c r="B40" s="31"/>
      <c r="C40" s="52"/>
      <c r="D40" s="226"/>
      <c r="E40" s="27"/>
      <c r="F40" s="47"/>
      <c r="G40" s="336"/>
      <c r="H40" s="337"/>
      <c r="I40" s="48">
        <f>IF(F40&gt;0,('1.Salaries Rates Dates'!$D$30*F40),0)</f>
        <v>0</v>
      </c>
      <c r="J40" s="51">
        <f>IF(F40&gt;0,((E40*F40*'1.Salaries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Dates'!$D$30))))+(E40*F40*'1.Salaries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0" s="410"/>
      <c r="L40" s="28">
        <f>J40+K40</f>
        <v>0</v>
      </c>
      <c r="M40" s="250"/>
      <c r="N40" s="25">
        <f>E40*(1+'1.Salaries Rates Dates'!$B$49)</f>
        <v>0</v>
      </c>
      <c r="O40" s="47"/>
      <c r="P40" s="336"/>
      <c r="Q40" s="337"/>
      <c r="R40" s="48">
        <f>IF(O40&gt;0,('1.Salaries Rates Dates'!$D$31*O40),0)</f>
        <v>0</v>
      </c>
      <c r="S40" s="51">
        <f>IF(O40&gt;0,((N40*O40*'1.Salaries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Dates'!$D$31))))+(N40*O40*'1.Salaries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0" s="410"/>
      <c r="U40" s="28">
        <f>S40+T40</f>
        <v>0</v>
      </c>
      <c r="V40" s="252"/>
      <c r="W40" s="25">
        <f>N40*(1+'1.Salaries Rates Dates'!$B$49)</f>
        <v>0</v>
      </c>
      <c r="X40" s="47"/>
      <c r="Y40" s="336"/>
      <c r="Z40" s="337"/>
      <c r="AA40" s="48">
        <f>IF(X40&gt;0,('1.Salaries Rates Dates'!$D$32*X40),0)</f>
        <v>0</v>
      </c>
      <c r="AB40" s="51">
        <f>IF(X40&gt;0,((W40*X40*'1.Salaries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Dates'!$D$32))))+(W40*X40*'1.Salaries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0" s="410"/>
      <c r="AD40" s="28">
        <f>AB40+AC40</f>
        <v>0</v>
      </c>
      <c r="AE40" s="252"/>
      <c r="AF40" s="25">
        <f>W40*(1+'1.Salaries Rates Dates'!$B$49)</f>
        <v>0</v>
      </c>
      <c r="AG40" s="47"/>
      <c r="AH40" s="336"/>
      <c r="AI40" s="337"/>
      <c r="AJ40" s="48">
        <f>IF(AG40&gt;0,('1.Salaries Rates Dates'!$D$33*AG40),0)</f>
        <v>0</v>
      </c>
      <c r="AK40" s="51">
        <f>IF(AG40&gt;0,((AF40*AG40*'1.Salaries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Dates'!$D$33))))+(AF40*AG40*'1.Salaries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0" s="410"/>
      <c r="AM40" s="28">
        <f>AK40+AL40</f>
        <v>0</v>
      </c>
      <c r="AN40" s="252"/>
      <c r="AO40" s="25">
        <f>AF40*(1+'1.Salaries Rates Dates'!$B$49)</f>
        <v>0</v>
      </c>
      <c r="AP40" s="47"/>
      <c r="AQ40" s="336"/>
      <c r="AR40" s="337"/>
      <c r="AS40" s="48">
        <f>IF(AP40&gt;0,('1.Salaries Rates Dates'!$D$34*AP40),0)</f>
        <v>0</v>
      </c>
      <c r="AT40" s="51">
        <f>IF(AP40&gt;0,((AO40*AP40*'1.Salaries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Dates'!$D$34))))+(AO40*AP40*'1.Salaries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0" s="410"/>
      <c r="AV40" s="28">
        <f>AT40+AU40</f>
        <v>0</v>
      </c>
      <c r="AW40" s="252"/>
      <c r="AX40" s="25">
        <f>AO40*(1+'1.Salaries Rates Dates'!$B$49)</f>
        <v>0</v>
      </c>
      <c r="AY40" s="47"/>
      <c r="AZ40" s="336"/>
      <c r="BA40" s="337"/>
      <c r="BB40" s="48">
        <f>IF(AY40&gt;0,('1.Salaries Rates Dates'!$D$35*AY40),0)</f>
        <v>0</v>
      </c>
      <c r="BC40" s="51">
        <f>IF(AY40&gt;0,((AX40*AY40*'1.Salaries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Dates'!$D$35))))+(AX40*AY40*'1.Salaries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0" s="410"/>
      <c r="BE40" s="28">
        <f>BC40+BD40</f>
        <v>0</v>
      </c>
      <c r="BF40" s="252"/>
      <c r="BG40" s="25">
        <f>AX40*(1+'1.Salaries Rates Dates'!$B$49)</f>
        <v>0</v>
      </c>
      <c r="BH40" s="47"/>
      <c r="BI40" s="336"/>
      <c r="BJ40" s="337"/>
      <c r="BK40" s="48">
        <f>IF(BH40&gt;0,('1.Salaries Rates Dates'!$D$36*BH40),0)</f>
        <v>0</v>
      </c>
      <c r="BL40" s="51">
        <f>IF(BH40&gt;0,((BG40*BH40*'1.Salaries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Dates'!$D$36))))+(BG40*BH40*'1.Salaries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0" s="410"/>
      <c r="BN40" s="28">
        <f>BL40+BM40</f>
        <v>0</v>
      </c>
      <c r="BO40" s="14">
        <f t="shared" ref="BO40:BO42" si="26">J40+S40+AB40+AK40+AT40+BC40+BL40</f>
        <v>0</v>
      </c>
      <c r="BP40" s="14">
        <f t="shared" si="25"/>
        <v>0</v>
      </c>
      <c r="BQ40" s="14">
        <f t="shared" si="25"/>
        <v>0</v>
      </c>
      <c r="BR40" s="82"/>
      <c r="BS40" s="55">
        <f>C40</f>
        <v>0</v>
      </c>
      <c r="BT40" s="72">
        <f>J40</f>
        <v>0</v>
      </c>
      <c r="BU40" s="72">
        <f>S40</f>
        <v>0</v>
      </c>
      <c r="BV40" s="72">
        <f>AB40</f>
        <v>0</v>
      </c>
      <c r="BW40" s="72">
        <f>AK40</f>
        <v>0</v>
      </c>
      <c r="BX40" s="72">
        <f>AT40</f>
        <v>0</v>
      </c>
      <c r="BY40" s="187">
        <f t="shared" ref="BY40:BY43" si="27">$BC40</f>
        <v>0</v>
      </c>
      <c r="BZ40" s="187">
        <f t="shared" ref="BZ40:BZ42" si="28">$BL40</f>
        <v>0</v>
      </c>
      <c r="CA40" s="72">
        <f t="shared" ref="CA40:CA43" si="29">SUM(BT40:BX40)</f>
        <v>0</v>
      </c>
    </row>
    <row r="41" spans="1:79" x14ac:dyDescent="0.25">
      <c r="A41" s="15">
        <v>3</v>
      </c>
      <c r="B41" s="31"/>
      <c r="C41" s="52"/>
      <c r="D41" s="226"/>
      <c r="E41" s="27"/>
      <c r="F41" s="47"/>
      <c r="G41" s="336"/>
      <c r="H41" s="337"/>
      <c r="I41" s="48">
        <f>IF(F41&gt;0,('1.Salaries Rates Dates'!$D$30*F41),0)</f>
        <v>0</v>
      </c>
      <c r="J41" s="51">
        <f>IF(F41&gt;0,((E41*F41*'1.Salaries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Dates'!$D$30))))+(E41*F41*'1.Salaries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1" s="410"/>
      <c r="L41" s="28">
        <f>J41+K41</f>
        <v>0</v>
      </c>
      <c r="M41" s="250"/>
      <c r="N41" s="25">
        <f>E41*(1+'1.Salaries Rates Dates'!$B$49)</f>
        <v>0</v>
      </c>
      <c r="O41" s="47"/>
      <c r="P41" s="336"/>
      <c r="Q41" s="337"/>
      <c r="R41" s="48">
        <f>IF(O41&gt;0,('1.Salaries Rates Dates'!$D$31*O41),0)</f>
        <v>0</v>
      </c>
      <c r="S41" s="51">
        <f>IF(O41&gt;0,((N41*O41*'1.Salaries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Dates'!$D$31))))+(N41*O41*'1.Salaries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1" s="410"/>
      <c r="U41" s="28">
        <f>S41+T41</f>
        <v>0</v>
      </c>
      <c r="V41" s="252"/>
      <c r="W41" s="25">
        <f>N41*(1+'1.Salaries Rates Dates'!$B$49)</f>
        <v>0</v>
      </c>
      <c r="X41" s="47"/>
      <c r="Y41" s="336"/>
      <c r="Z41" s="337"/>
      <c r="AA41" s="48">
        <f>IF(X41&gt;0,('1.Salaries Rates Dates'!$D$32*X41),0)</f>
        <v>0</v>
      </c>
      <c r="AB41" s="51">
        <f>IF(X41&gt;0,((W41*X41*'1.Salaries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Dates'!$D$32))))+(W41*X41*'1.Salaries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1" s="410"/>
      <c r="AD41" s="28">
        <f>AB41+AC41</f>
        <v>0</v>
      </c>
      <c r="AE41" s="252"/>
      <c r="AF41" s="25">
        <f>W41*(1+'1.Salaries Rates Dates'!$B$49)</f>
        <v>0</v>
      </c>
      <c r="AG41" s="47"/>
      <c r="AH41" s="336"/>
      <c r="AI41" s="337"/>
      <c r="AJ41" s="48">
        <f>IF(AG41&gt;0,('1.Salaries Rates Dates'!$D$33*AG41),0)</f>
        <v>0</v>
      </c>
      <c r="AK41" s="51">
        <f>IF(AG41&gt;0,((AF41*AG41*'1.Salaries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Dates'!$D$33))))+(AF41*AG41*'1.Salaries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1" s="410"/>
      <c r="AM41" s="28">
        <f>AK41+AL41</f>
        <v>0</v>
      </c>
      <c r="AN41" s="252"/>
      <c r="AO41" s="25">
        <f>AF41*(1+'1.Salaries Rates Dates'!$B$49)</f>
        <v>0</v>
      </c>
      <c r="AP41" s="47"/>
      <c r="AQ41" s="336"/>
      <c r="AR41" s="337"/>
      <c r="AS41" s="48">
        <f>IF(AP41&gt;0,('1.Salaries Rates Dates'!$D$34*AP41),0)</f>
        <v>0</v>
      </c>
      <c r="AT41" s="51">
        <f>IF(AP41&gt;0,((AO41*AP41*'1.Salaries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Dates'!$D$34))))+(AO41*AP41*'1.Salaries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1" s="410"/>
      <c r="AV41" s="28">
        <f>AT41+AU41</f>
        <v>0</v>
      </c>
      <c r="AW41" s="252"/>
      <c r="AX41" s="25">
        <f>AO41*(1+'1.Salaries Rates Dates'!$B$49)</f>
        <v>0</v>
      </c>
      <c r="AY41" s="47"/>
      <c r="AZ41" s="336"/>
      <c r="BA41" s="337"/>
      <c r="BB41" s="48">
        <f>IF(AY41&gt;0,('1.Salaries Rates Dates'!$D$35*AY41),0)</f>
        <v>0</v>
      </c>
      <c r="BC41" s="51">
        <f>IF(AY41&gt;0,((AX41*AY41*'1.Salaries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Dates'!$D$35))))+(AX41*AY41*'1.Salaries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1" s="410"/>
      <c r="BE41" s="28">
        <f>BC41+BD41</f>
        <v>0</v>
      </c>
      <c r="BF41" s="252"/>
      <c r="BG41" s="25">
        <f>AX41*(1+'1.Salaries Rates Dates'!$B$49)</f>
        <v>0</v>
      </c>
      <c r="BH41" s="47"/>
      <c r="BI41" s="336"/>
      <c r="BJ41" s="337"/>
      <c r="BK41" s="48">
        <f>IF(BH41&gt;0,('1.Salaries Rates Dates'!$D$36*BH41),0)</f>
        <v>0</v>
      </c>
      <c r="BL41" s="51">
        <f>IF(BH41&gt;0,((BG41*BH41*'1.Salaries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Dates'!$D$36))))+(BG41*BH41*'1.Salaries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1" s="410"/>
      <c r="BN41" s="28">
        <f>BL41+BM41</f>
        <v>0</v>
      </c>
      <c r="BO41" s="14">
        <f t="shared" si="26"/>
        <v>0</v>
      </c>
      <c r="BP41" s="14">
        <f t="shared" si="25"/>
        <v>0</v>
      </c>
      <c r="BQ41" s="14">
        <f t="shared" si="25"/>
        <v>0</v>
      </c>
      <c r="BR41" s="82"/>
      <c r="BS41" s="55">
        <f>C41</f>
        <v>0</v>
      </c>
      <c r="BT41" s="72">
        <f>J41</f>
        <v>0</v>
      </c>
      <c r="BU41" s="72">
        <f>S41</f>
        <v>0</v>
      </c>
      <c r="BV41" s="72">
        <f>AB41</f>
        <v>0</v>
      </c>
      <c r="BW41" s="72">
        <f>AK41</f>
        <v>0</v>
      </c>
      <c r="BX41" s="72">
        <f>AT41</f>
        <v>0</v>
      </c>
      <c r="BY41" s="187">
        <f t="shared" si="27"/>
        <v>0</v>
      </c>
      <c r="BZ41" s="187">
        <f t="shared" si="28"/>
        <v>0</v>
      </c>
      <c r="CA41" s="72">
        <f t="shared" si="29"/>
        <v>0</v>
      </c>
    </row>
    <row r="42" spans="1:79" x14ac:dyDescent="0.25">
      <c r="A42" s="15">
        <v>4</v>
      </c>
      <c r="B42" s="31"/>
      <c r="C42" s="52"/>
      <c r="D42" s="226"/>
      <c r="E42" s="27"/>
      <c r="F42" s="47"/>
      <c r="G42" s="336"/>
      <c r="H42" s="337"/>
      <c r="I42" s="48">
        <f>IF(F42&gt;0,('1.Salaries Rates Dates'!$D$30*F42),0)</f>
        <v>0</v>
      </c>
      <c r="J42" s="51">
        <f>IF(F42&gt;0,((E42*F42*'1.Salaries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Dates'!$D$30))))+(E42*F42*'1.Salaries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2" s="410"/>
      <c r="L42" s="28">
        <f>J42+K42</f>
        <v>0</v>
      </c>
      <c r="M42" s="250"/>
      <c r="N42" s="25">
        <f>E42*(1+'1.Salaries Rates Dates'!$B$49)</f>
        <v>0</v>
      </c>
      <c r="O42" s="47"/>
      <c r="P42" s="336"/>
      <c r="Q42" s="337"/>
      <c r="R42" s="48">
        <f>IF(O42&gt;0,('1.Salaries Rates Dates'!$D$31*O42),0)</f>
        <v>0</v>
      </c>
      <c r="S42" s="51">
        <f>IF(O42&gt;0,((N42*O42*'1.Salaries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Dates'!$D$31))))+(N42*O42*'1.Salaries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2" s="410"/>
      <c r="U42" s="28">
        <f>S42+T42</f>
        <v>0</v>
      </c>
      <c r="V42" s="252"/>
      <c r="W42" s="25">
        <f>N42*(1+'1.Salaries Rates Dates'!$B$49)</f>
        <v>0</v>
      </c>
      <c r="X42" s="47"/>
      <c r="Y42" s="336"/>
      <c r="Z42" s="337"/>
      <c r="AA42" s="48">
        <f>IF(X42&gt;0,('1.Salaries Rates Dates'!$D$32*X42),0)</f>
        <v>0</v>
      </c>
      <c r="AB42" s="51">
        <f>IF(X42&gt;0,((W42*X42*'1.Salaries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Dates'!$D$32))))+(W42*X42*'1.Salaries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2" s="410"/>
      <c r="AD42" s="28">
        <f>AB42+AC42</f>
        <v>0</v>
      </c>
      <c r="AE42" s="252"/>
      <c r="AF42" s="25">
        <f>W42*(1+'1.Salaries Rates Dates'!$B$49)</f>
        <v>0</v>
      </c>
      <c r="AG42" s="47"/>
      <c r="AH42" s="336"/>
      <c r="AI42" s="337"/>
      <c r="AJ42" s="48">
        <f>IF(AG42&gt;0,('1.Salaries Rates Dates'!$D$33*AG42),0)</f>
        <v>0</v>
      </c>
      <c r="AK42" s="51">
        <f>IF(AG42&gt;0,((AF42*AG42*'1.Salaries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Dates'!$D$33))))+(AF42*AG42*'1.Salaries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2" s="410"/>
      <c r="AM42" s="28">
        <f>AK42+AL42</f>
        <v>0</v>
      </c>
      <c r="AN42" s="252"/>
      <c r="AO42" s="25">
        <f>AF42*(1+'1.Salaries Rates Dates'!$B$49)</f>
        <v>0</v>
      </c>
      <c r="AP42" s="47"/>
      <c r="AQ42" s="336"/>
      <c r="AR42" s="337"/>
      <c r="AS42" s="48">
        <f>IF(AP42&gt;0,('1.Salaries Rates Dates'!$D$34*AP42),0)</f>
        <v>0</v>
      </c>
      <c r="AT42" s="51">
        <f>IF(AP42&gt;0,((AO42*AP42*'1.Salaries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Dates'!$D$34))))+(AO42*AP42*'1.Salaries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2" s="410"/>
      <c r="AV42" s="28">
        <f>AT42+AU42</f>
        <v>0</v>
      </c>
      <c r="AW42" s="252"/>
      <c r="AX42" s="25">
        <f>AO42*(1+'1.Salaries Rates Dates'!$B$49)</f>
        <v>0</v>
      </c>
      <c r="AY42" s="47"/>
      <c r="AZ42" s="336"/>
      <c r="BA42" s="337"/>
      <c r="BB42" s="48">
        <f>IF(AY42&gt;0,('1.Salaries Rates Dates'!$D$35*AY42),0)</f>
        <v>0</v>
      </c>
      <c r="BC42" s="51">
        <f>IF(AY42&gt;0,((AX42*AY42*'1.Salaries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Dates'!$D$35))))+(AX42*AY42*'1.Salaries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2" s="410"/>
      <c r="BE42" s="28">
        <f>BC42+BD42</f>
        <v>0</v>
      </c>
      <c r="BF42" s="252"/>
      <c r="BG42" s="25">
        <f>AX42*(1+'1.Salaries Rates Dates'!$B$49)</f>
        <v>0</v>
      </c>
      <c r="BH42" s="47"/>
      <c r="BI42" s="336"/>
      <c r="BJ42" s="337"/>
      <c r="BK42" s="48">
        <f>IF(BH42&gt;0,('1.Salaries Rates Dates'!$D$36*BH42),0)</f>
        <v>0</v>
      </c>
      <c r="BL42" s="51">
        <f>IF(BH42&gt;0,((BG42*BH42*'1.Salaries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Dates'!$D$36))))+(BG42*BH42*'1.Salaries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2" s="410"/>
      <c r="BN42" s="28">
        <f>BL42+BM42</f>
        <v>0</v>
      </c>
      <c r="BO42" s="14">
        <f t="shared" si="26"/>
        <v>0</v>
      </c>
      <c r="BP42" s="14">
        <f t="shared" si="25"/>
        <v>0</v>
      </c>
      <c r="BQ42" s="14">
        <f t="shared" si="25"/>
        <v>0</v>
      </c>
      <c r="BR42" s="82"/>
      <c r="BS42" s="55">
        <f>C42</f>
        <v>0</v>
      </c>
      <c r="BT42" s="72">
        <f>J42</f>
        <v>0</v>
      </c>
      <c r="BU42" s="72">
        <f>S42</f>
        <v>0</v>
      </c>
      <c r="BV42" s="72">
        <f>AB42</f>
        <v>0</v>
      </c>
      <c r="BW42" s="72">
        <f>AK42</f>
        <v>0</v>
      </c>
      <c r="BX42" s="72">
        <f>AT42</f>
        <v>0</v>
      </c>
      <c r="BY42" s="187">
        <f t="shared" si="27"/>
        <v>0</v>
      </c>
      <c r="BZ42" s="187">
        <f t="shared" si="28"/>
        <v>0</v>
      </c>
      <c r="CA42" s="72">
        <f t="shared" si="29"/>
        <v>0</v>
      </c>
    </row>
    <row r="43" spans="1:79" ht="15.75" thickBot="1" x14ac:dyDescent="0.3">
      <c r="A43" s="15">
        <v>5</v>
      </c>
      <c r="B43" s="31"/>
      <c r="C43" s="52"/>
      <c r="D43" s="226"/>
      <c r="E43" s="27"/>
      <c r="F43" s="47"/>
      <c r="G43" s="338"/>
      <c r="H43" s="339"/>
      <c r="I43" s="48">
        <f>IF(F43&gt;0,('1.Salaries Rates Dates'!$D$30*F43),0)</f>
        <v>0</v>
      </c>
      <c r="J43" s="51">
        <f>IF(F43&gt;0,((E43*F43*'1.Salaries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Dates'!$D$30))))+(E43*F43*'1.Salaries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3" s="411"/>
      <c r="L43" s="33">
        <f>J43+K43</f>
        <v>0</v>
      </c>
      <c r="M43" s="250"/>
      <c r="N43" s="25">
        <f>E43*(1+'1.Salaries Rates Dates'!$B$49)</f>
        <v>0</v>
      </c>
      <c r="O43" s="47"/>
      <c r="P43" s="338"/>
      <c r="Q43" s="339"/>
      <c r="R43" s="48">
        <f>IF(O43&gt;0,('1.Salaries Rates Dates'!$D$31*O43),0)</f>
        <v>0</v>
      </c>
      <c r="S43" s="51">
        <f>IF(O43&gt;0,((N43*O43*'1.Salaries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Dates'!$D$31))))+(N43*O43*'1.Salaries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3" s="411"/>
      <c r="U43" s="33">
        <f>S43+T43</f>
        <v>0</v>
      </c>
      <c r="V43" s="252"/>
      <c r="W43" s="25">
        <f>N43*(1+'1.Salaries Rates Dates'!$B$49)</f>
        <v>0</v>
      </c>
      <c r="X43" s="47"/>
      <c r="Y43" s="338"/>
      <c r="Z43" s="339"/>
      <c r="AA43" s="48">
        <f>IF(X43&gt;0,('1.Salaries Rates Dates'!$D$32*X43),0)</f>
        <v>0</v>
      </c>
      <c r="AB43" s="51">
        <f>IF(X43&gt;0,((W43*X43*'1.Salaries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Dates'!$D$32))))+(W43*X43*'1.Salaries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3" s="411"/>
      <c r="AD43" s="33">
        <f>AB43+AC43</f>
        <v>0</v>
      </c>
      <c r="AE43" s="252"/>
      <c r="AF43" s="25">
        <f>W43*(1+'1.Salaries Rates Dates'!$B$49)</f>
        <v>0</v>
      </c>
      <c r="AG43" s="47"/>
      <c r="AH43" s="338"/>
      <c r="AI43" s="339"/>
      <c r="AJ43" s="48">
        <f>IF(AG43&gt;0,('1.Salaries Rates Dates'!$D$33*AG43),0)</f>
        <v>0</v>
      </c>
      <c r="AK43" s="51">
        <f>IF(AG43&gt;0,((AF43*AG43*'1.Salaries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Dates'!$D$33))))+(AF43*AG43*'1.Salaries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3" s="411"/>
      <c r="AM43" s="33">
        <f>AK43+AL43</f>
        <v>0</v>
      </c>
      <c r="AN43" s="252"/>
      <c r="AO43" s="25">
        <f>AF43*(1+'1.Salaries Rates Dates'!$B$49)</f>
        <v>0</v>
      </c>
      <c r="AP43" s="47"/>
      <c r="AQ43" s="338"/>
      <c r="AR43" s="339"/>
      <c r="AS43" s="48">
        <f>IF(AP43&gt;0,('1.Salaries Rates Dates'!$D$34*AP43),0)</f>
        <v>0</v>
      </c>
      <c r="AT43" s="51">
        <f>IF(AP43&gt;0,((AO43*AP43*'1.Salaries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Dates'!$D$34))))+(AO43*AP43*'1.Salaries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3" s="411"/>
      <c r="AV43" s="33">
        <f>AT43+AU43</f>
        <v>0</v>
      </c>
      <c r="AW43" s="252"/>
      <c r="AX43" s="25">
        <f>AO43*(1+'1.Salaries Rates Dates'!$B$49)</f>
        <v>0</v>
      </c>
      <c r="AY43" s="47"/>
      <c r="AZ43" s="338"/>
      <c r="BA43" s="339"/>
      <c r="BB43" s="48">
        <f>IF(AY43&gt;0,('1.Salaries Rates Dates'!$D$35*AY43),0)</f>
        <v>0</v>
      </c>
      <c r="BC43" s="51">
        <f>IF(AY43&gt;0,((AX43*AY43*'1.Salaries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Dates'!$D$35))))+(AX43*AY43*'1.Salaries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3" s="411"/>
      <c r="BE43" s="33">
        <f>BC43+BD43</f>
        <v>0</v>
      </c>
      <c r="BF43" s="252"/>
      <c r="BG43" s="25">
        <f>AX43*(1+'1.Salaries Rates Dates'!$B$49)</f>
        <v>0</v>
      </c>
      <c r="BH43" s="47"/>
      <c r="BI43" s="338"/>
      <c r="BJ43" s="339"/>
      <c r="BK43" s="48">
        <f>IF(BH43&gt;0,('1.Salaries Rates Dates'!$D$36*BH43),0)</f>
        <v>0</v>
      </c>
      <c r="BL43" s="51">
        <f>IF(BH43&gt;0,((BG43*BH43*'1.Salaries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Dates'!$D$36))))+(BG43*BH43*'1.Salaries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3" s="411"/>
      <c r="BN43" s="33">
        <f>BL43+BM43</f>
        <v>0</v>
      </c>
      <c r="BO43" s="14">
        <f>J43+S43+AB43+AK43+AT43+BC43+BL43</f>
        <v>0</v>
      </c>
      <c r="BP43" s="14">
        <f>K43+T43+AC43+AL43+AU43+BD43+BM43</f>
        <v>0</v>
      </c>
      <c r="BQ43" s="14">
        <f t="shared" si="25"/>
        <v>0</v>
      </c>
      <c r="BR43" s="82"/>
      <c r="BS43" s="55">
        <f>C43</f>
        <v>0</v>
      </c>
      <c r="BT43" s="72">
        <f>J43</f>
        <v>0</v>
      </c>
      <c r="BU43" s="72">
        <f>S43</f>
        <v>0</v>
      </c>
      <c r="BV43" s="72">
        <f>AB43</f>
        <v>0</v>
      </c>
      <c r="BW43" s="72">
        <f>AK43</f>
        <v>0</v>
      </c>
      <c r="BX43" s="72">
        <f>AT43</f>
        <v>0</v>
      </c>
      <c r="BY43" s="187">
        <f t="shared" si="27"/>
        <v>0</v>
      </c>
      <c r="BZ43" s="187">
        <f>$BL43</f>
        <v>0</v>
      </c>
      <c r="CA43" s="72">
        <f t="shared" si="29"/>
        <v>0</v>
      </c>
    </row>
    <row r="44" spans="1:79" ht="16.5" thickTop="1" thickBot="1" x14ac:dyDescent="0.3">
      <c r="A44" s="233" t="s">
        <v>36</v>
      </c>
      <c r="B44" s="234"/>
      <c r="C44" s="244"/>
      <c r="D44" s="226"/>
      <c r="E44" s="265"/>
      <c r="F44" s="265"/>
      <c r="G44" s="265"/>
      <c r="H44" s="265"/>
      <c r="I44" s="56"/>
      <c r="J44" s="34">
        <f>SUM(J15:J43)</f>
        <v>0</v>
      </c>
      <c r="K44" s="34">
        <f>SUM(K15:K36)</f>
        <v>0</v>
      </c>
      <c r="L44" s="35">
        <f>SUM(L15:L43)</f>
        <v>0</v>
      </c>
      <c r="M44" s="250"/>
      <c r="N44" s="265"/>
      <c r="O44" s="265"/>
      <c r="P44" s="265"/>
      <c r="Q44" s="265"/>
      <c r="R44" s="56"/>
      <c r="S44" s="34">
        <f>SUM(S15:S43)</f>
        <v>0</v>
      </c>
      <c r="T44" s="34">
        <f>SUM(T15:T36)</f>
        <v>0</v>
      </c>
      <c r="U44" s="35">
        <f>SUM(U15:U43)</f>
        <v>0</v>
      </c>
      <c r="V44" s="252"/>
      <c r="W44" s="265"/>
      <c r="X44" s="265"/>
      <c r="Y44" s="265"/>
      <c r="Z44" s="265"/>
      <c r="AA44" s="54"/>
      <c r="AB44" s="10">
        <f>SUM(AB15:AB43)</f>
        <v>0</v>
      </c>
      <c r="AC44" s="34">
        <f>SUM(AC15:AC36)</f>
        <v>0</v>
      </c>
      <c r="AD44" s="29">
        <f>SUM(AD15:AD43)</f>
        <v>0</v>
      </c>
      <c r="AE44" s="252"/>
      <c r="AF44" s="265"/>
      <c r="AG44" s="265"/>
      <c r="AH44" s="265"/>
      <c r="AI44" s="265"/>
      <c r="AJ44" s="54"/>
      <c r="AK44" s="10">
        <f>SUM(AK15:AK43)</f>
        <v>0</v>
      </c>
      <c r="AL44" s="34">
        <f>SUM(AL15:AL36)</f>
        <v>0</v>
      </c>
      <c r="AM44" s="29">
        <f>SUM(AM15:AM43)</f>
        <v>0</v>
      </c>
      <c r="AN44" s="252"/>
      <c r="AO44" s="265"/>
      <c r="AP44" s="265"/>
      <c r="AQ44" s="265"/>
      <c r="AR44" s="265"/>
      <c r="AS44" s="54"/>
      <c r="AT44" s="10">
        <f>SUM(AT15:AT43)</f>
        <v>0</v>
      </c>
      <c r="AU44" s="34">
        <f>SUM(AU15:AU36)</f>
        <v>0</v>
      </c>
      <c r="AV44" s="29">
        <f>SUM(AV15:AV43)</f>
        <v>0</v>
      </c>
      <c r="AW44" s="252"/>
      <c r="AX44" s="265"/>
      <c r="AY44" s="265"/>
      <c r="AZ44" s="265"/>
      <c r="BA44" s="265"/>
      <c r="BB44" s="54"/>
      <c r="BC44" s="10">
        <f>SUM(BC15:BC43)</f>
        <v>0</v>
      </c>
      <c r="BD44" s="34">
        <f>SUM(BD15:BD36)</f>
        <v>0</v>
      </c>
      <c r="BE44" s="29">
        <f>SUM(BE15:BE43)</f>
        <v>0</v>
      </c>
      <c r="BF44" s="252"/>
      <c r="BG44" s="265"/>
      <c r="BH44" s="265"/>
      <c r="BI44" s="265"/>
      <c r="BJ44" s="265"/>
      <c r="BK44" s="54"/>
      <c r="BL44" s="10">
        <f>SUM(BL15:BL43)</f>
        <v>0</v>
      </c>
      <c r="BM44" s="34">
        <f>SUM(BM15:BM36)</f>
        <v>0</v>
      </c>
      <c r="BN44" s="29">
        <f>SUM(BN15:BN43)</f>
        <v>0</v>
      </c>
      <c r="BO44" s="84">
        <f>J44+S44+AB44+AK44+AT44+BC44+BL44</f>
        <v>0</v>
      </c>
      <c r="BP44" s="10">
        <f>K44+T44+AC44+AL44+AU44+BD44+BM44</f>
        <v>0</v>
      </c>
      <c r="BQ44" s="85">
        <f t="shared" ref="BQ44" si="30">L44+U44+AD44+AM44+AV44+BE44+BN44</f>
        <v>0</v>
      </c>
      <c r="BR44" s="81"/>
      <c r="BS44" s="55">
        <v>2910</v>
      </c>
      <c r="BT44" s="188">
        <f>SUM(K15:K24,K27:K36)</f>
        <v>0</v>
      </c>
      <c r="BU44" s="188">
        <f>SUM(T15:T24,T27:T36)</f>
        <v>0</v>
      </c>
      <c r="BV44" s="188">
        <f>SUM(AC15:AC24,,AC27:AC36)</f>
        <v>0</v>
      </c>
      <c r="BW44" s="188">
        <f>SUM(AL15:AL24,,AL27:AL36)</f>
        <v>0</v>
      </c>
      <c r="BX44" s="188">
        <f>SUM(AU15:AU24,,AU27:AU36)</f>
        <v>0</v>
      </c>
      <c r="BY44" s="188">
        <f>SUM(BD15:BD24,BD27:BD36)</f>
        <v>0</v>
      </c>
      <c r="BZ44" s="188">
        <f>SUM(BM15:BM24,,BM27:BM36)</f>
        <v>0</v>
      </c>
      <c r="CA44" s="72">
        <f t="shared" ref="CA44" si="31">SUM(BT44:BX44)</f>
        <v>0</v>
      </c>
    </row>
    <row r="45" spans="1:79" ht="3" customHeight="1" thickTop="1" x14ac:dyDescent="0.25">
      <c r="A45" s="242"/>
      <c r="B45" s="243"/>
      <c r="C45" s="243"/>
      <c r="D45" s="226"/>
      <c r="E45" s="236"/>
      <c r="F45" s="236"/>
      <c r="G45" s="236"/>
      <c r="H45" s="236"/>
      <c r="I45" s="236"/>
      <c r="J45" s="236"/>
      <c r="K45" s="236"/>
      <c r="L45" s="236"/>
      <c r="M45" s="250"/>
      <c r="N45" s="236"/>
      <c r="O45" s="236"/>
      <c r="P45" s="236"/>
      <c r="Q45" s="236"/>
      <c r="R45" s="236"/>
      <c r="S45" s="236"/>
      <c r="T45" s="236"/>
      <c r="U45" s="236"/>
      <c r="V45" s="252"/>
      <c r="W45" s="236"/>
      <c r="X45" s="236"/>
      <c r="Y45" s="236"/>
      <c r="Z45" s="236"/>
      <c r="AA45" s="236"/>
      <c r="AB45" s="236"/>
      <c r="AC45" s="236"/>
      <c r="AD45" s="236"/>
      <c r="AE45" s="252"/>
      <c r="AF45" s="236"/>
      <c r="AG45" s="236"/>
      <c r="AH45" s="236"/>
      <c r="AI45" s="236"/>
      <c r="AJ45" s="236"/>
      <c r="AK45" s="236"/>
      <c r="AL45" s="236"/>
      <c r="AM45" s="236"/>
      <c r="AN45" s="252"/>
      <c r="AO45" s="236"/>
      <c r="AP45" s="236"/>
      <c r="AQ45" s="236"/>
      <c r="AR45" s="236"/>
      <c r="AS45" s="236"/>
      <c r="AT45" s="236"/>
      <c r="AU45" s="236"/>
      <c r="AV45" s="236"/>
      <c r="AW45" s="252"/>
      <c r="AX45" s="236"/>
      <c r="AY45" s="236"/>
      <c r="AZ45" s="236"/>
      <c r="BA45" s="236"/>
      <c r="BB45" s="236"/>
      <c r="BC45" s="236"/>
      <c r="BD45" s="236"/>
      <c r="BE45" s="236"/>
      <c r="BF45" s="252"/>
      <c r="BG45" s="236"/>
      <c r="BH45" s="236"/>
      <c r="BI45" s="236"/>
      <c r="BJ45" s="236"/>
      <c r="BK45" s="236"/>
      <c r="BL45" s="236"/>
      <c r="BM45" s="236"/>
      <c r="BN45" s="236"/>
      <c r="BO45" s="383"/>
      <c r="BP45" s="384"/>
      <c r="BQ45" s="385"/>
      <c r="BR45" s="1"/>
      <c r="BS45" s="2"/>
      <c r="BT45" s="2"/>
      <c r="BU45" s="2"/>
      <c r="BV45" s="2"/>
      <c r="BW45" s="2"/>
      <c r="BX45" s="2"/>
      <c r="BY45" s="2"/>
      <c r="BZ45" s="2"/>
      <c r="CA45" s="2"/>
    </row>
    <row r="46" spans="1:79" x14ac:dyDescent="0.25">
      <c r="A46" s="247" t="s">
        <v>37</v>
      </c>
      <c r="B46" s="248"/>
      <c r="C46" s="248"/>
      <c r="D46" s="226"/>
      <c r="E46" s="21"/>
      <c r="F46" s="21"/>
      <c r="G46" s="21"/>
      <c r="H46" s="21"/>
      <c r="I46" s="21"/>
      <c r="J46" s="324" t="s">
        <v>38</v>
      </c>
      <c r="K46" s="324"/>
      <c r="L46" s="245"/>
      <c r="M46" s="250"/>
      <c r="N46" s="263"/>
      <c r="O46" s="263"/>
      <c r="P46" s="263"/>
      <c r="Q46" s="263"/>
      <c r="R46" s="53"/>
      <c r="S46" s="324" t="s">
        <v>38</v>
      </c>
      <c r="T46" s="324"/>
      <c r="U46" s="245"/>
      <c r="V46" s="252"/>
      <c r="W46" s="263"/>
      <c r="X46" s="263"/>
      <c r="Y46" s="263"/>
      <c r="Z46" s="263"/>
      <c r="AA46" s="53"/>
      <c r="AB46" s="324" t="s">
        <v>38</v>
      </c>
      <c r="AC46" s="324"/>
      <c r="AD46" s="245"/>
      <c r="AE46" s="252"/>
      <c r="AF46" s="263"/>
      <c r="AG46" s="263"/>
      <c r="AH46" s="263"/>
      <c r="AI46" s="263"/>
      <c r="AJ46" s="53"/>
      <c r="AK46" s="324" t="s">
        <v>38</v>
      </c>
      <c r="AL46" s="324"/>
      <c r="AM46" s="245"/>
      <c r="AN46" s="252"/>
      <c r="AO46" s="263"/>
      <c r="AP46" s="263"/>
      <c r="AQ46" s="263"/>
      <c r="AR46" s="263"/>
      <c r="AS46" s="53"/>
      <c r="AT46" s="324" t="s">
        <v>38</v>
      </c>
      <c r="AU46" s="324"/>
      <c r="AV46" s="245"/>
      <c r="AW46" s="252"/>
      <c r="AX46" s="263"/>
      <c r="AY46" s="263"/>
      <c r="AZ46" s="263"/>
      <c r="BA46" s="263"/>
      <c r="BB46" s="53"/>
      <c r="BC46" s="324" t="s">
        <v>38</v>
      </c>
      <c r="BD46" s="324"/>
      <c r="BE46" s="245"/>
      <c r="BF46" s="252"/>
      <c r="BG46" s="263"/>
      <c r="BH46" s="263"/>
      <c r="BI46" s="263"/>
      <c r="BJ46" s="263"/>
      <c r="BK46" s="53"/>
      <c r="BL46" s="324" t="s">
        <v>38</v>
      </c>
      <c r="BM46" s="324"/>
      <c r="BN46" s="245"/>
      <c r="BO46" s="268"/>
      <c r="BP46" s="262" t="s">
        <v>38</v>
      </c>
      <c r="BQ46" s="271"/>
      <c r="BR46" s="79"/>
      <c r="BS46" s="2" t="s">
        <v>115</v>
      </c>
      <c r="BT46" s="188">
        <f>SUM(BT15:BT44)</f>
        <v>0</v>
      </c>
      <c r="BU46" s="188">
        <f>SUM(BU15:BU44)</f>
        <v>0</v>
      </c>
      <c r="BV46" s="188">
        <f>SUM(BV15:BV44)</f>
        <v>0</v>
      </c>
      <c r="BW46" s="188">
        <f t="shared" ref="BW46" si="32">SUM(BW15:BW44)</f>
        <v>0</v>
      </c>
      <c r="BX46" s="188">
        <f>SUM(BX15:BX44)</f>
        <v>0</v>
      </c>
      <c r="BY46" s="188">
        <f>SUM(BY15:BY44)</f>
        <v>0</v>
      </c>
      <c r="BZ46" s="188">
        <f>SUM(BZ15:BZ44)</f>
        <v>0</v>
      </c>
      <c r="CA46" s="188">
        <f>SUM(BT46:BZ46)</f>
        <v>0</v>
      </c>
    </row>
    <row r="47" spans="1:79" x14ac:dyDescent="0.25">
      <c r="A47" s="400" t="s">
        <v>96</v>
      </c>
      <c r="B47" s="401"/>
      <c r="C47" s="401"/>
      <c r="D47" s="226"/>
      <c r="E47" s="22"/>
      <c r="F47" s="22"/>
      <c r="G47" s="22"/>
      <c r="H47" s="22"/>
      <c r="I47" s="22"/>
      <c r="J47" s="324"/>
      <c r="K47" s="324"/>
      <c r="L47" s="245"/>
      <c r="M47" s="250"/>
      <c r="N47" s="264"/>
      <c r="O47" s="264"/>
      <c r="P47" s="264"/>
      <c r="Q47" s="264"/>
      <c r="R47" s="54"/>
      <c r="S47" s="324"/>
      <c r="T47" s="324"/>
      <c r="U47" s="245"/>
      <c r="V47" s="252"/>
      <c r="W47" s="264"/>
      <c r="X47" s="264"/>
      <c r="Y47" s="264"/>
      <c r="Z47" s="264"/>
      <c r="AA47" s="54"/>
      <c r="AB47" s="324"/>
      <c r="AC47" s="324"/>
      <c r="AD47" s="245"/>
      <c r="AE47" s="252"/>
      <c r="AF47" s="264"/>
      <c r="AG47" s="264"/>
      <c r="AH47" s="264"/>
      <c r="AI47" s="264"/>
      <c r="AJ47" s="54"/>
      <c r="AK47" s="324"/>
      <c r="AL47" s="324"/>
      <c r="AM47" s="245"/>
      <c r="AN47" s="252"/>
      <c r="AO47" s="264"/>
      <c r="AP47" s="264"/>
      <c r="AQ47" s="264"/>
      <c r="AR47" s="264"/>
      <c r="AS47" s="54"/>
      <c r="AT47" s="324"/>
      <c r="AU47" s="324"/>
      <c r="AV47" s="245"/>
      <c r="AW47" s="252"/>
      <c r="AX47" s="264"/>
      <c r="AY47" s="264"/>
      <c r="AZ47" s="264"/>
      <c r="BA47" s="264"/>
      <c r="BB47" s="54"/>
      <c r="BC47" s="324"/>
      <c r="BD47" s="324"/>
      <c r="BE47" s="245"/>
      <c r="BF47" s="252"/>
      <c r="BG47" s="264"/>
      <c r="BH47" s="264"/>
      <c r="BI47" s="264"/>
      <c r="BJ47" s="264"/>
      <c r="BK47" s="54"/>
      <c r="BL47" s="324"/>
      <c r="BM47" s="324"/>
      <c r="BN47" s="245"/>
      <c r="BO47" s="269"/>
      <c r="BP47" s="354"/>
      <c r="BQ47" s="355"/>
      <c r="BR47" s="79"/>
      <c r="BS47" s="73"/>
      <c r="BT47" s="74"/>
      <c r="BU47" s="74"/>
      <c r="BV47" s="74"/>
      <c r="BW47" s="74"/>
      <c r="BX47" s="74"/>
      <c r="BY47" s="74"/>
      <c r="BZ47" s="74"/>
      <c r="CA47" s="75"/>
    </row>
    <row r="48" spans="1:79" x14ac:dyDescent="0.25">
      <c r="A48" s="3" t="s">
        <v>39</v>
      </c>
      <c r="B48" s="59" t="s">
        <v>40</v>
      </c>
      <c r="C48" s="7" t="s">
        <v>85</v>
      </c>
      <c r="D48" s="226"/>
      <c r="E48" s="22"/>
      <c r="F48" s="22"/>
      <c r="G48" s="22"/>
      <c r="H48" s="22"/>
      <c r="I48" s="22"/>
      <c r="J48" s="324"/>
      <c r="K48" s="324"/>
      <c r="L48" s="245"/>
      <c r="M48" s="250"/>
      <c r="N48" s="264"/>
      <c r="O48" s="264"/>
      <c r="P48" s="264"/>
      <c r="Q48" s="264"/>
      <c r="R48" s="54"/>
      <c r="S48" s="324"/>
      <c r="T48" s="324"/>
      <c r="U48" s="245"/>
      <c r="V48" s="252"/>
      <c r="W48" s="264"/>
      <c r="X48" s="264"/>
      <c r="Y48" s="264"/>
      <c r="Z48" s="264"/>
      <c r="AA48" s="54"/>
      <c r="AB48" s="324"/>
      <c r="AC48" s="324"/>
      <c r="AD48" s="245"/>
      <c r="AE48" s="252"/>
      <c r="AF48" s="264"/>
      <c r="AG48" s="264"/>
      <c r="AH48" s="264"/>
      <c r="AI48" s="264"/>
      <c r="AJ48" s="54"/>
      <c r="AK48" s="324"/>
      <c r="AL48" s="324"/>
      <c r="AM48" s="245"/>
      <c r="AN48" s="252"/>
      <c r="AO48" s="264"/>
      <c r="AP48" s="264"/>
      <c r="AQ48" s="264"/>
      <c r="AR48" s="264"/>
      <c r="AS48" s="54"/>
      <c r="AT48" s="324"/>
      <c r="AU48" s="324"/>
      <c r="AV48" s="245"/>
      <c r="AW48" s="252"/>
      <c r="AX48" s="264"/>
      <c r="AY48" s="264"/>
      <c r="AZ48" s="264"/>
      <c r="BA48" s="264"/>
      <c r="BB48" s="54"/>
      <c r="BC48" s="324"/>
      <c r="BD48" s="324"/>
      <c r="BE48" s="245"/>
      <c r="BF48" s="252"/>
      <c r="BG48" s="264"/>
      <c r="BH48" s="264"/>
      <c r="BI48" s="264"/>
      <c r="BJ48" s="264"/>
      <c r="BK48" s="54"/>
      <c r="BL48" s="324"/>
      <c r="BM48" s="324"/>
      <c r="BN48" s="245"/>
      <c r="BO48" s="269"/>
      <c r="BP48" s="356"/>
      <c r="BQ48" s="357"/>
      <c r="BR48" s="79"/>
      <c r="BS48" s="76"/>
      <c r="BT48" s="77"/>
      <c r="BU48" s="77"/>
      <c r="BV48" s="77"/>
      <c r="BW48" s="77"/>
      <c r="BX48" s="77"/>
      <c r="BY48" s="77"/>
      <c r="BZ48" s="77"/>
      <c r="CA48" s="78"/>
    </row>
    <row r="49" spans="1:79" x14ac:dyDescent="0.25">
      <c r="A49" s="6">
        <v>1</v>
      </c>
      <c r="B49" s="57"/>
      <c r="C49" s="58"/>
      <c r="D49" s="226"/>
      <c r="E49" s="22"/>
      <c r="F49" s="22"/>
      <c r="G49" s="22"/>
      <c r="H49" s="22"/>
      <c r="I49" s="22"/>
      <c r="J49" s="300"/>
      <c r="K49" s="300"/>
      <c r="L49" s="301"/>
      <c r="M49" s="250"/>
      <c r="N49" s="264"/>
      <c r="O49" s="264"/>
      <c r="P49" s="264"/>
      <c r="Q49" s="264"/>
      <c r="R49" s="54"/>
      <c r="S49" s="325"/>
      <c r="T49" s="325"/>
      <c r="U49" s="326"/>
      <c r="V49" s="252"/>
      <c r="W49" s="264"/>
      <c r="X49" s="264"/>
      <c r="Y49" s="264"/>
      <c r="Z49" s="264"/>
      <c r="AA49" s="54"/>
      <c r="AB49" s="325"/>
      <c r="AC49" s="325"/>
      <c r="AD49" s="326"/>
      <c r="AE49" s="252"/>
      <c r="AF49" s="264"/>
      <c r="AG49" s="264"/>
      <c r="AH49" s="264"/>
      <c r="AI49" s="264"/>
      <c r="AJ49" s="54"/>
      <c r="AK49" s="325"/>
      <c r="AL49" s="325"/>
      <c r="AM49" s="326"/>
      <c r="AN49" s="252"/>
      <c r="AO49" s="264"/>
      <c r="AP49" s="264"/>
      <c r="AQ49" s="264"/>
      <c r="AR49" s="264"/>
      <c r="AS49" s="54"/>
      <c r="AT49" s="325"/>
      <c r="AU49" s="325"/>
      <c r="AV49" s="326"/>
      <c r="AW49" s="252"/>
      <c r="AX49" s="264"/>
      <c r="AY49" s="264"/>
      <c r="AZ49" s="264"/>
      <c r="BA49" s="264"/>
      <c r="BB49" s="54"/>
      <c r="BC49" s="325"/>
      <c r="BD49" s="325"/>
      <c r="BE49" s="326"/>
      <c r="BF49" s="252"/>
      <c r="BG49" s="264"/>
      <c r="BH49" s="264"/>
      <c r="BI49" s="264"/>
      <c r="BJ49" s="264"/>
      <c r="BK49" s="54"/>
      <c r="BL49" s="325"/>
      <c r="BM49" s="325"/>
      <c r="BN49" s="326"/>
      <c r="BO49" s="269"/>
      <c r="BP49" s="322">
        <f>J49+S49+AB49+AK49+AT49+BC49+BL49</f>
        <v>0</v>
      </c>
      <c r="BQ49" s="323"/>
      <c r="BR49" s="1"/>
      <c r="BS49" s="2">
        <f>C49</f>
        <v>0</v>
      </c>
      <c r="BT49" s="188">
        <f>J49</f>
        <v>0</v>
      </c>
      <c r="BU49" s="188">
        <f>S49</f>
        <v>0</v>
      </c>
      <c r="BV49" s="188">
        <f>AB49</f>
        <v>0</v>
      </c>
      <c r="BW49" s="188">
        <f>AK49</f>
        <v>0</v>
      </c>
      <c r="BX49" s="188">
        <f>AT49</f>
        <v>0</v>
      </c>
      <c r="BY49" s="188">
        <f>BC49</f>
        <v>0</v>
      </c>
      <c r="BZ49" s="188">
        <f>BL49</f>
        <v>0</v>
      </c>
      <c r="CA49" s="188">
        <f>SUM(BT49:BZ49)</f>
        <v>0</v>
      </c>
    </row>
    <row r="50" spans="1:79" x14ac:dyDescent="0.25">
      <c r="A50" s="6">
        <v>2</v>
      </c>
      <c r="B50" s="57"/>
      <c r="C50" s="58"/>
      <c r="D50" s="226"/>
      <c r="E50" s="22"/>
      <c r="F50" s="22"/>
      <c r="G50" s="22"/>
      <c r="H50" s="22"/>
      <c r="I50" s="22"/>
      <c r="J50" s="300"/>
      <c r="K50" s="300"/>
      <c r="L50" s="301"/>
      <c r="M50" s="250"/>
      <c r="N50" s="264"/>
      <c r="O50" s="264"/>
      <c r="P50" s="264"/>
      <c r="Q50" s="264"/>
      <c r="R50" s="54"/>
      <c r="S50" s="300"/>
      <c r="T50" s="300"/>
      <c r="U50" s="301"/>
      <c r="V50" s="252"/>
      <c r="W50" s="264"/>
      <c r="X50" s="264"/>
      <c r="Y50" s="264"/>
      <c r="Z50" s="264"/>
      <c r="AA50" s="54"/>
      <c r="AB50" s="300"/>
      <c r="AC50" s="300"/>
      <c r="AD50" s="301"/>
      <c r="AE50" s="252"/>
      <c r="AF50" s="264"/>
      <c r="AG50" s="264"/>
      <c r="AH50" s="264"/>
      <c r="AI50" s="264"/>
      <c r="AJ50" s="54"/>
      <c r="AK50" s="300"/>
      <c r="AL50" s="300"/>
      <c r="AM50" s="301"/>
      <c r="AN50" s="252"/>
      <c r="AO50" s="264"/>
      <c r="AP50" s="264"/>
      <c r="AQ50" s="264"/>
      <c r="AR50" s="264"/>
      <c r="AS50" s="54"/>
      <c r="AT50" s="300"/>
      <c r="AU50" s="300"/>
      <c r="AV50" s="301"/>
      <c r="AW50" s="252"/>
      <c r="AX50" s="264"/>
      <c r="AY50" s="264"/>
      <c r="AZ50" s="264"/>
      <c r="BA50" s="264"/>
      <c r="BB50" s="54"/>
      <c r="BC50" s="300"/>
      <c r="BD50" s="300"/>
      <c r="BE50" s="301"/>
      <c r="BF50" s="252"/>
      <c r="BG50" s="264"/>
      <c r="BH50" s="264"/>
      <c r="BI50" s="264"/>
      <c r="BJ50" s="264"/>
      <c r="BK50" s="54"/>
      <c r="BL50" s="300"/>
      <c r="BM50" s="300"/>
      <c r="BN50" s="301"/>
      <c r="BO50" s="269"/>
      <c r="BP50" s="322">
        <f t="shared" ref="BP50:BP51" si="33">J50+S50+AB50+AK50+AT50+BC50+BL50</f>
        <v>0</v>
      </c>
      <c r="BQ50" s="323"/>
      <c r="BR50" s="1"/>
      <c r="BS50" s="2">
        <f>C50</f>
        <v>0</v>
      </c>
      <c r="BT50" s="188">
        <f>J50</f>
        <v>0</v>
      </c>
      <c r="BU50" s="188">
        <f>S50</f>
        <v>0</v>
      </c>
      <c r="BV50" s="188">
        <f>AB50</f>
        <v>0</v>
      </c>
      <c r="BW50" s="188">
        <f>AK50</f>
        <v>0</v>
      </c>
      <c r="BX50" s="188">
        <f>AT50</f>
        <v>0</v>
      </c>
      <c r="BY50" s="188">
        <f>BC50</f>
        <v>0</v>
      </c>
      <c r="BZ50" s="188">
        <f>BL50</f>
        <v>0</v>
      </c>
      <c r="CA50" s="188">
        <f>SUM(BT50:BZ50)</f>
        <v>0</v>
      </c>
    </row>
    <row r="51" spans="1:79" ht="15.75" thickBot="1" x14ac:dyDescent="0.3">
      <c r="A51" s="6">
        <v>3</v>
      </c>
      <c r="B51" s="57"/>
      <c r="C51" s="58"/>
      <c r="D51" s="226"/>
      <c r="E51" s="22"/>
      <c r="F51" s="22"/>
      <c r="G51" s="22"/>
      <c r="H51" s="22"/>
      <c r="I51" s="22"/>
      <c r="J51" s="298"/>
      <c r="K51" s="298"/>
      <c r="L51" s="299"/>
      <c r="M51" s="250"/>
      <c r="N51" s="264"/>
      <c r="O51" s="264"/>
      <c r="P51" s="264"/>
      <c r="Q51" s="264"/>
      <c r="R51" s="54"/>
      <c r="S51" s="298"/>
      <c r="T51" s="298"/>
      <c r="U51" s="299"/>
      <c r="V51" s="252"/>
      <c r="W51" s="264"/>
      <c r="X51" s="264"/>
      <c r="Y51" s="264"/>
      <c r="Z51" s="264"/>
      <c r="AA51" s="54"/>
      <c r="AB51" s="298"/>
      <c r="AC51" s="298"/>
      <c r="AD51" s="299"/>
      <c r="AE51" s="252"/>
      <c r="AF51" s="264"/>
      <c r="AG51" s="264"/>
      <c r="AH51" s="264"/>
      <c r="AI51" s="264"/>
      <c r="AJ51" s="54"/>
      <c r="AK51" s="298"/>
      <c r="AL51" s="298"/>
      <c r="AM51" s="299"/>
      <c r="AN51" s="252"/>
      <c r="AO51" s="264"/>
      <c r="AP51" s="264"/>
      <c r="AQ51" s="264"/>
      <c r="AR51" s="264"/>
      <c r="AS51" s="54"/>
      <c r="AT51" s="298"/>
      <c r="AU51" s="298"/>
      <c r="AV51" s="299"/>
      <c r="AW51" s="252"/>
      <c r="AX51" s="264"/>
      <c r="AY51" s="264"/>
      <c r="AZ51" s="264"/>
      <c r="BA51" s="264"/>
      <c r="BB51" s="54"/>
      <c r="BC51" s="298"/>
      <c r="BD51" s="298"/>
      <c r="BE51" s="299"/>
      <c r="BF51" s="252"/>
      <c r="BG51" s="264"/>
      <c r="BH51" s="264"/>
      <c r="BI51" s="264"/>
      <c r="BJ51" s="264"/>
      <c r="BK51" s="54"/>
      <c r="BL51" s="298"/>
      <c r="BM51" s="298"/>
      <c r="BN51" s="299"/>
      <c r="BO51" s="269"/>
      <c r="BP51" s="322">
        <f t="shared" si="33"/>
        <v>0</v>
      </c>
      <c r="BQ51" s="323"/>
      <c r="BR51" s="1"/>
      <c r="BS51" s="2">
        <f>C51</f>
        <v>0</v>
      </c>
      <c r="BT51" s="188">
        <f>J51</f>
        <v>0</v>
      </c>
      <c r="BU51" s="188">
        <f>S51</f>
        <v>0</v>
      </c>
      <c r="BV51" s="188">
        <f>AB51</f>
        <v>0</v>
      </c>
      <c r="BW51" s="188">
        <f>AK51</f>
        <v>0</v>
      </c>
      <c r="BX51" s="188">
        <f>AT51</f>
        <v>0</v>
      </c>
      <c r="BY51" s="188">
        <f>BC51</f>
        <v>0</v>
      </c>
      <c r="BZ51" s="188">
        <f>BL51</f>
        <v>0</v>
      </c>
      <c r="CA51" s="188">
        <f t="shared" ref="CA51" si="34">SUM(BT51:BZ51)</f>
        <v>0</v>
      </c>
    </row>
    <row r="52" spans="1:79" ht="16.5" thickTop="1" thickBot="1" x14ac:dyDescent="0.3">
      <c r="A52" s="233" t="s">
        <v>41</v>
      </c>
      <c r="B52" s="234"/>
      <c r="C52" s="234"/>
      <c r="D52" s="226"/>
      <c r="E52" s="22"/>
      <c r="F52" s="22"/>
      <c r="G52" s="22"/>
      <c r="H52" s="22"/>
      <c r="I52" s="22"/>
      <c r="J52" s="320">
        <f>SUM(J49:L51)</f>
        <v>0</v>
      </c>
      <c r="K52" s="321"/>
      <c r="L52" s="321"/>
      <c r="M52" s="250"/>
      <c r="N52" s="264"/>
      <c r="O52" s="264"/>
      <c r="P52" s="264"/>
      <c r="Q52" s="264"/>
      <c r="R52" s="54"/>
      <c r="S52" s="320">
        <f>SUM(S49:U51)</f>
        <v>0</v>
      </c>
      <c r="T52" s="321"/>
      <c r="U52" s="321"/>
      <c r="V52" s="252"/>
      <c r="W52" s="264"/>
      <c r="X52" s="264"/>
      <c r="Y52" s="264"/>
      <c r="Z52" s="264"/>
      <c r="AA52" s="54"/>
      <c r="AB52" s="331">
        <f>SUM(AB49:AD51)</f>
        <v>0</v>
      </c>
      <c r="AC52" s="332"/>
      <c r="AD52" s="333"/>
      <c r="AE52" s="252"/>
      <c r="AF52" s="264"/>
      <c r="AG52" s="264"/>
      <c r="AH52" s="264"/>
      <c r="AI52" s="264"/>
      <c r="AJ52" s="54"/>
      <c r="AK52" s="331">
        <f>SUM(AK49:AM51)</f>
        <v>0</v>
      </c>
      <c r="AL52" s="332"/>
      <c r="AM52" s="333"/>
      <c r="AN52" s="252"/>
      <c r="AO52" s="264"/>
      <c r="AP52" s="264"/>
      <c r="AQ52" s="264"/>
      <c r="AR52" s="264"/>
      <c r="AS52" s="54"/>
      <c r="AT52" s="331">
        <f>SUM(AT49:AV51)</f>
        <v>0</v>
      </c>
      <c r="AU52" s="332"/>
      <c r="AV52" s="333"/>
      <c r="AW52" s="252"/>
      <c r="AX52" s="264"/>
      <c r="AY52" s="264"/>
      <c r="AZ52" s="264"/>
      <c r="BA52" s="264"/>
      <c r="BB52" s="54"/>
      <c r="BC52" s="331">
        <f>SUM(BC49:BE51)</f>
        <v>0</v>
      </c>
      <c r="BD52" s="332"/>
      <c r="BE52" s="333"/>
      <c r="BF52" s="252"/>
      <c r="BG52" s="264"/>
      <c r="BH52" s="264"/>
      <c r="BI52" s="264"/>
      <c r="BJ52" s="264"/>
      <c r="BK52" s="54"/>
      <c r="BL52" s="331">
        <f>SUM(BL49:BN51)</f>
        <v>0</v>
      </c>
      <c r="BM52" s="332"/>
      <c r="BN52" s="333"/>
      <c r="BO52" s="269"/>
      <c r="BP52" s="348">
        <f>J52+S52+AB52+AK52+AT52+BC52+BL52</f>
        <v>0</v>
      </c>
      <c r="BQ52" s="349"/>
      <c r="BR52" s="1"/>
      <c r="BS52" s="90"/>
      <c r="BT52" s="91"/>
      <c r="BU52" s="91"/>
      <c r="BV52" s="91"/>
      <c r="BW52" s="91"/>
      <c r="BX52" s="91"/>
      <c r="BY52" s="91"/>
      <c r="BZ52" s="91"/>
      <c r="CA52" s="89"/>
    </row>
    <row r="53" spans="1:79" x14ac:dyDescent="0.25">
      <c r="A53" s="59" t="s">
        <v>42</v>
      </c>
      <c r="B53" s="7"/>
      <c r="C53" s="7" t="s">
        <v>85</v>
      </c>
      <c r="D53" s="226"/>
      <c r="E53" s="22"/>
      <c r="F53" s="22"/>
      <c r="G53" s="22"/>
      <c r="H53" s="22"/>
      <c r="I53" s="22"/>
      <c r="J53" s="310"/>
      <c r="K53" s="310"/>
      <c r="L53" s="311"/>
      <c r="M53" s="250"/>
      <c r="N53" s="264"/>
      <c r="O53" s="264"/>
      <c r="P53" s="264"/>
      <c r="Q53" s="264"/>
      <c r="R53" s="54"/>
      <c r="S53" s="310"/>
      <c r="T53" s="310"/>
      <c r="U53" s="311"/>
      <c r="V53" s="252"/>
      <c r="W53" s="264"/>
      <c r="X53" s="264"/>
      <c r="Y53" s="264"/>
      <c r="Z53" s="264"/>
      <c r="AA53" s="54"/>
      <c r="AB53" s="310"/>
      <c r="AC53" s="310"/>
      <c r="AD53" s="311"/>
      <c r="AE53" s="252"/>
      <c r="AF53" s="264"/>
      <c r="AG53" s="264"/>
      <c r="AH53" s="264"/>
      <c r="AI53" s="264"/>
      <c r="AJ53" s="54"/>
      <c r="AK53" s="310"/>
      <c r="AL53" s="310"/>
      <c r="AM53" s="311"/>
      <c r="AN53" s="252"/>
      <c r="AO53" s="264"/>
      <c r="AP53" s="264"/>
      <c r="AQ53" s="264"/>
      <c r="AR53" s="264"/>
      <c r="AS53" s="54"/>
      <c r="AT53" s="310"/>
      <c r="AU53" s="310"/>
      <c r="AV53" s="311"/>
      <c r="AW53" s="252"/>
      <c r="AX53" s="264"/>
      <c r="AY53" s="264"/>
      <c r="AZ53" s="264"/>
      <c r="BA53" s="264"/>
      <c r="BB53" s="54"/>
      <c r="BC53" s="310"/>
      <c r="BD53" s="310"/>
      <c r="BE53" s="311"/>
      <c r="BF53" s="252"/>
      <c r="BG53" s="264"/>
      <c r="BH53" s="264"/>
      <c r="BI53" s="264"/>
      <c r="BJ53" s="264"/>
      <c r="BK53" s="54"/>
      <c r="BL53" s="310"/>
      <c r="BM53" s="310"/>
      <c r="BN53" s="311"/>
      <c r="BO53" s="269"/>
      <c r="BP53" s="311"/>
      <c r="BQ53" s="358"/>
      <c r="BR53" s="1"/>
      <c r="BS53" s="59"/>
      <c r="BT53" s="116"/>
      <c r="BU53" s="116"/>
      <c r="BV53" s="116"/>
      <c r="BW53" s="116"/>
      <c r="BX53" s="116"/>
      <c r="BY53" s="116"/>
      <c r="BZ53" s="116"/>
      <c r="CA53" s="117"/>
    </row>
    <row r="54" spans="1:79" x14ac:dyDescent="0.25">
      <c r="A54" s="15">
        <v>1</v>
      </c>
      <c r="B54" s="49" t="s">
        <v>43</v>
      </c>
      <c r="C54" s="58"/>
      <c r="D54" s="226"/>
      <c r="E54" s="22"/>
      <c r="F54" s="22"/>
      <c r="G54" s="22"/>
      <c r="H54" s="22"/>
      <c r="I54" s="22"/>
      <c r="J54" s="300"/>
      <c r="K54" s="300"/>
      <c r="L54" s="301"/>
      <c r="M54" s="250"/>
      <c r="N54" s="264"/>
      <c r="O54" s="264"/>
      <c r="P54" s="264"/>
      <c r="Q54" s="264"/>
      <c r="R54" s="54"/>
      <c r="S54" s="300"/>
      <c r="T54" s="300"/>
      <c r="U54" s="301"/>
      <c r="V54" s="252"/>
      <c r="W54" s="264"/>
      <c r="X54" s="264"/>
      <c r="Y54" s="264"/>
      <c r="Z54" s="264"/>
      <c r="AA54" s="54"/>
      <c r="AB54" s="300"/>
      <c r="AC54" s="300"/>
      <c r="AD54" s="301"/>
      <c r="AE54" s="252"/>
      <c r="AF54" s="264"/>
      <c r="AG54" s="264"/>
      <c r="AH54" s="264"/>
      <c r="AI54" s="264"/>
      <c r="AJ54" s="54"/>
      <c r="AK54" s="300"/>
      <c r="AL54" s="300"/>
      <c r="AM54" s="301"/>
      <c r="AN54" s="252"/>
      <c r="AO54" s="264"/>
      <c r="AP54" s="264"/>
      <c r="AQ54" s="264"/>
      <c r="AR54" s="264"/>
      <c r="AS54" s="54"/>
      <c r="AT54" s="300"/>
      <c r="AU54" s="300"/>
      <c r="AV54" s="301"/>
      <c r="AW54" s="252"/>
      <c r="AX54" s="264"/>
      <c r="AY54" s="264"/>
      <c r="AZ54" s="264"/>
      <c r="BA54" s="264"/>
      <c r="BB54" s="54"/>
      <c r="BC54" s="300"/>
      <c r="BD54" s="300"/>
      <c r="BE54" s="301"/>
      <c r="BF54" s="252"/>
      <c r="BG54" s="264"/>
      <c r="BH54" s="264"/>
      <c r="BI54" s="264"/>
      <c r="BJ54" s="264"/>
      <c r="BK54" s="54"/>
      <c r="BL54" s="300"/>
      <c r="BM54" s="300"/>
      <c r="BN54" s="301"/>
      <c r="BO54" s="269"/>
      <c r="BP54" s="322">
        <f t="shared" ref="BP54:BP55" si="35">J54+S54+AB54+AK54+AT54+BC54+BL54</f>
        <v>0</v>
      </c>
      <c r="BQ54" s="323"/>
      <c r="BR54" s="1"/>
      <c r="BS54" s="2">
        <f>C54</f>
        <v>0</v>
      </c>
      <c r="BT54" s="188">
        <f>J54</f>
        <v>0</v>
      </c>
      <c r="BU54" s="188">
        <f>S54</f>
        <v>0</v>
      </c>
      <c r="BV54" s="188">
        <f>AB54</f>
        <v>0</v>
      </c>
      <c r="BW54" s="188">
        <f>AK54</f>
        <v>0</v>
      </c>
      <c r="BX54" s="188">
        <f>AT54</f>
        <v>0</v>
      </c>
      <c r="BY54" s="188">
        <f>BC54</f>
        <v>0</v>
      </c>
      <c r="BZ54" s="188">
        <f>BL54</f>
        <v>0</v>
      </c>
      <c r="CA54" s="188">
        <f t="shared" ref="CA54:CA55" si="36">SUM(BT54:BZ54)</f>
        <v>0</v>
      </c>
    </row>
    <row r="55" spans="1:79" ht="15.75" thickBot="1" x14ac:dyDescent="0.3">
      <c r="A55" s="15">
        <v>2</v>
      </c>
      <c r="B55" s="49" t="s">
        <v>44</v>
      </c>
      <c r="C55" s="58"/>
      <c r="D55" s="226"/>
      <c r="E55" s="22"/>
      <c r="F55" s="22"/>
      <c r="G55" s="22"/>
      <c r="H55" s="22"/>
      <c r="I55" s="22"/>
      <c r="J55" s="298"/>
      <c r="K55" s="298"/>
      <c r="L55" s="299"/>
      <c r="M55" s="250"/>
      <c r="N55" s="264"/>
      <c r="O55" s="264"/>
      <c r="P55" s="264"/>
      <c r="Q55" s="264"/>
      <c r="R55" s="54"/>
      <c r="S55" s="298"/>
      <c r="T55" s="298"/>
      <c r="U55" s="299"/>
      <c r="V55" s="252"/>
      <c r="W55" s="264"/>
      <c r="X55" s="264"/>
      <c r="Y55" s="264"/>
      <c r="Z55" s="264"/>
      <c r="AA55" s="54"/>
      <c r="AB55" s="298"/>
      <c r="AC55" s="298"/>
      <c r="AD55" s="299"/>
      <c r="AE55" s="252"/>
      <c r="AF55" s="264"/>
      <c r="AG55" s="264"/>
      <c r="AH55" s="264"/>
      <c r="AI55" s="264"/>
      <c r="AJ55" s="54"/>
      <c r="AK55" s="298"/>
      <c r="AL55" s="298"/>
      <c r="AM55" s="299"/>
      <c r="AN55" s="252"/>
      <c r="AO55" s="264"/>
      <c r="AP55" s="264"/>
      <c r="AQ55" s="264"/>
      <c r="AR55" s="264"/>
      <c r="AS55" s="54"/>
      <c r="AT55" s="298"/>
      <c r="AU55" s="298"/>
      <c r="AV55" s="299"/>
      <c r="AW55" s="252"/>
      <c r="AX55" s="264"/>
      <c r="AY55" s="264"/>
      <c r="AZ55" s="264"/>
      <c r="BA55" s="264"/>
      <c r="BB55" s="54"/>
      <c r="BC55" s="298"/>
      <c r="BD55" s="298"/>
      <c r="BE55" s="299"/>
      <c r="BF55" s="252"/>
      <c r="BG55" s="264"/>
      <c r="BH55" s="264"/>
      <c r="BI55" s="264"/>
      <c r="BJ55" s="264"/>
      <c r="BK55" s="54"/>
      <c r="BL55" s="298"/>
      <c r="BM55" s="298"/>
      <c r="BN55" s="299"/>
      <c r="BO55" s="269"/>
      <c r="BP55" s="322">
        <f t="shared" si="35"/>
        <v>0</v>
      </c>
      <c r="BQ55" s="323"/>
      <c r="BR55" s="1"/>
      <c r="BS55" s="2">
        <f>C55</f>
        <v>0</v>
      </c>
      <c r="BT55" s="188">
        <f>J55</f>
        <v>0</v>
      </c>
      <c r="BU55" s="188">
        <f>S55</f>
        <v>0</v>
      </c>
      <c r="BV55" s="188">
        <f>AB55</f>
        <v>0</v>
      </c>
      <c r="BW55" s="188">
        <f>AK55</f>
        <v>0</v>
      </c>
      <c r="BX55" s="188">
        <f>AT55</f>
        <v>0</v>
      </c>
      <c r="BY55" s="188">
        <f>BC55</f>
        <v>0</v>
      </c>
      <c r="BZ55" s="188">
        <f>BL55</f>
        <v>0</v>
      </c>
      <c r="CA55" s="188">
        <f t="shared" si="36"/>
        <v>0</v>
      </c>
    </row>
    <row r="56" spans="1:79" ht="16.5" thickTop="1" thickBot="1" x14ac:dyDescent="0.3">
      <c r="A56" s="233" t="s">
        <v>45</v>
      </c>
      <c r="B56" s="234"/>
      <c r="C56" s="234"/>
      <c r="D56" s="226"/>
      <c r="E56" s="22"/>
      <c r="F56" s="22"/>
      <c r="G56" s="22"/>
      <c r="H56" s="22"/>
      <c r="I56" s="22"/>
      <c r="J56" s="320">
        <f>SUM(J54:L55)</f>
        <v>0</v>
      </c>
      <c r="K56" s="321"/>
      <c r="L56" s="321"/>
      <c r="M56" s="250"/>
      <c r="N56" s="264"/>
      <c r="O56" s="264"/>
      <c r="P56" s="264"/>
      <c r="Q56" s="264"/>
      <c r="R56" s="54"/>
      <c r="S56" s="320">
        <f>SUM(S54:U55)</f>
        <v>0</v>
      </c>
      <c r="T56" s="321"/>
      <c r="U56" s="321"/>
      <c r="V56" s="252"/>
      <c r="W56" s="264"/>
      <c r="X56" s="264"/>
      <c r="Y56" s="264"/>
      <c r="Z56" s="264"/>
      <c r="AA56" s="54"/>
      <c r="AB56" s="331">
        <f>SUM(AB54:AD55)</f>
        <v>0</v>
      </c>
      <c r="AC56" s="332"/>
      <c r="AD56" s="333"/>
      <c r="AE56" s="252"/>
      <c r="AF56" s="264"/>
      <c r="AG56" s="264"/>
      <c r="AH56" s="264"/>
      <c r="AI56" s="264"/>
      <c r="AJ56" s="54"/>
      <c r="AK56" s="331">
        <f>SUM(AK54:AM55)</f>
        <v>0</v>
      </c>
      <c r="AL56" s="332"/>
      <c r="AM56" s="333"/>
      <c r="AN56" s="252"/>
      <c r="AO56" s="264"/>
      <c r="AP56" s="264"/>
      <c r="AQ56" s="264"/>
      <c r="AR56" s="264"/>
      <c r="AS56" s="54"/>
      <c r="AT56" s="331">
        <f>SUM(AT54:AV55)</f>
        <v>0</v>
      </c>
      <c r="AU56" s="332"/>
      <c r="AV56" s="333"/>
      <c r="AW56" s="252"/>
      <c r="AX56" s="264"/>
      <c r="AY56" s="264"/>
      <c r="AZ56" s="264"/>
      <c r="BA56" s="264"/>
      <c r="BB56" s="54"/>
      <c r="BC56" s="331">
        <f>SUM(BC54:BE55)</f>
        <v>0</v>
      </c>
      <c r="BD56" s="332"/>
      <c r="BE56" s="333"/>
      <c r="BF56" s="252"/>
      <c r="BG56" s="264"/>
      <c r="BH56" s="264"/>
      <c r="BI56" s="264"/>
      <c r="BJ56" s="264"/>
      <c r="BK56" s="54"/>
      <c r="BL56" s="331">
        <f>SUM(BL54:BN55)</f>
        <v>0</v>
      </c>
      <c r="BM56" s="332"/>
      <c r="BN56" s="333"/>
      <c r="BO56" s="269"/>
      <c r="BP56" s="348">
        <f>J56+S56+AB56+AK56+AT56+BC56+BL56</f>
        <v>0</v>
      </c>
      <c r="BQ56" s="349"/>
      <c r="BR56" s="1"/>
      <c r="BS56" s="90"/>
      <c r="BT56" s="91"/>
      <c r="BU56" s="91"/>
      <c r="BV56" s="91"/>
      <c r="BW56" s="91"/>
      <c r="BX56" s="91"/>
      <c r="BY56" s="91"/>
      <c r="BZ56" s="91"/>
      <c r="CA56" s="89"/>
    </row>
    <row r="57" spans="1:79" ht="15" customHeight="1" x14ac:dyDescent="0.25">
      <c r="A57" s="87" t="s">
        <v>46</v>
      </c>
      <c r="B57" s="63"/>
      <c r="C57" s="88" t="s">
        <v>85</v>
      </c>
      <c r="D57" s="226"/>
      <c r="E57" s="22"/>
      <c r="F57" s="22"/>
      <c r="G57" s="22"/>
      <c r="H57" s="22"/>
      <c r="I57" s="22"/>
      <c r="J57" s="310"/>
      <c r="K57" s="310"/>
      <c r="L57" s="311"/>
      <c r="M57" s="250"/>
      <c r="N57" s="264"/>
      <c r="O57" s="264"/>
      <c r="P57" s="264"/>
      <c r="Q57" s="264"/>
      <c r="R57" s="54"/>
      <c r="S57" s="310"/>
      <c r="T57" s="310"/>
      <c r="U57" s="311"/>
      <c r="V57" s="252"/>
      <c r="W57" s="264"/>
      <c r="X57" s="264"/>
      <c r="Y57" s="264"/>
      <c r="Z57" s="264"/>
      <c r="AA57" s="54"/>
      <c r="AB57" s="310"/>
      <c r="AC57" s="310"/>
      <c r="AD57" s="311"/>
      <c r="AE57" s="252"/>
      <c r="AF57" s="264"/>
      <c r="AG57" s="264"/>
      <c r="AH57" s="264"/>
      <c r="AI57" s="264"/>
      <c r="AJ57" s="54"/>
      <c r="AK57" s="310"/>
      <c r="AL57" s="310"/>
      <c r="AM57" s="311"/>
      <c r="AN57" s="252"/>
      <c r="AO57" s="264"/>
      <c r="AP57" s="264"/>
      <c r="AQ57" s="264"/>
      <c r="AR57" s="264"/>
      <c r="AS57" s="54"/>
      <c r="AT57" s="310"/>
      <c r="AU57" s="310"/>
      <c r="AV57" s="311"/>
      <c r="AW57" s="252"/>
      <c r="AX57" s="264"/>
      <c r="AY57" s="264"/>
      <c r="AZ57" s="264"/>
      <c r="BA57" s="264"/>
      <c r="BB57" s="54"/>
      <c r="BC57" s="310"/>
      <c r="BD57" s="310"/>
      <c r="BE57" s="311"/>
      <c r="BF57" s="252"/>
      <c r="BG57" s="264"/>
      <c r="BH57" s="264"/>
      <c r="BI57" s="264"/>
      <c r="BJ57" s="264"/>
      <c r="BK57" s="54"/>
      <c r="BL57" s="310"/>
      <c r="BM57" s="310"/>
      <c r="BN57" s="311"/>
      <c r="BO57" s="269"/>
      <c r="BP57" s="203"/>
      <c r="BQ57" s="204"/>
      <c r="BR57" s="1"/>
      <c r="BS57" s="59"/>
      <c r="BT57" s="116"/>
      <c r="BU57" s="116"/>
      <c r="BV57" s="116"/>
      <c r="BW57" s="116"/>
      <c r="BX57" s="116"/>
      <c r="BY57" s="116"/>
      <c r="BZ57" s="116"/>
      <c r="CA57" s="117"/>
    </row>
    <row r="58" spans="1:79" ht="15" customHeight="1" x14ac:dyDescent="0.25">
      <c r="A58" s="15">
        <v>1</v>
      </c>
      <c r="B58" s="60" t="s">
        <v>117</v>
      </c>
      <c r="C58" s="58"/>
      <c r="D58" s="226"/>
      <c r="E58" s="22"/>
      <c r="F58" s="22"/>
      <c r="G58" s="22"/>
      <c r="H58" s="22"/>
      <c r="I58" s="22"/>
      <c r="J58" s="300"/>
      <c r="K58" s="300"/>
      <c r="L58" s="301"/>
      <c r="M58" s="250"/>
      <c r="N58" s="264"/>
      <c r="O58" s="264"/>
      <c r="P58" s="264"/>
      <c r="Q58" s="264"/>
      <c r="R58" s="54"/>
      <c r="S58" s="300"/>
      <c r="T58" s="300"/>
      <c r="U58" s="301"/>
      <c r="V58" s="252"/>
      <c r="W58" s="264"/>
      <c r="X58" s="264"/>
      <c r="Y58" s="264"/>
      <c r="Z58" s="264"/>
      <c r="AA58" s="54"/>
      <c r="AB58" s="300"/>
      <c r="AC58" s="300"/>
      <c r="AD58" s="301"/>
      <c r="AE58" s="252"/>
      <c r="AF58" s="264"/>
      <c r="AG58" s="264"/>
      <c r="AH58" s="264"/>
      <c r="AI58" s="264"/>
      <c r="AJ58" s="54"/>
      <c r="AK58" s="300"/>
      <c r="AL58" s="300"/>
      <c r="AM58" s="301"/>
      <c r="AN58" s="252"/>
      <c r="AO58" s="264"/>
      <c r="AP58" s="264"/>
      <c r="AQ58" s="264"/>
      <c r="AR58" s="264"/>
      <c r="AS58" s="54"/>
      <c r="AT58" s="300"/>
      <c r="AU58" s="300"/>
      <c r="AV58" s="301"/>
      <c r="AW58" s="252"/>
      <c r="AX58" s="264"/>
      <c r="AY58" s="264"/>
      <c r="AZ58" s="264"/>
      <c r="BA58" s="264"/>
      <c r="BB58" s="54"/>
      <c r="BC58" s="300"/>
      <c r="BD58" s="300"/>
      <c r="BE58" s="301"/>
      <c r="BF58" s="252"/>
      <c r="BG58" s="264"/>
      <c r="BH58" s="264"/>
      <c r="BI58" s="264"/>
      <c r="BJ58" s="264"/>
      <c r="BK58" s="54"/>
      <c r="BL58" s="300"/>
      <c r="BM58" s="300"/>
      <c r="BN58" s="301"/>
      <c r="BO58" s="269"/>
      <c r="BP58" s="322">
        <f t="shared" ref="BP58:BP63" si="37">J58+S58+AB58+AK58+AT58+BC58+BL58</f>
        <v>0</v>
      </c>
      <c r="BQ58" s="323"/>
      <c r="BR58" s="1"/>
      <c r="BS58" s="2">
        <f t="shared" ref="BS58:BS63" si="38">C58</f>
        <v>0</v>
      </c>
      <c r="BT58" s="188">
        <f t="shared" ref="BT58:BT63" si="39">J58</f>
        <v>0</v>
      </c>
      <c r="BU58" s="188">
        <f t="shared" ref="BU58:BU63" si="40">S58</f>
        <v>0</v>
      </c>
      <c r="BV58" s="188">
        <f t="shared" ref="BV58:BV63" si="41">AB58</f>
        <v>0</v>
      </c>
      <c r="BW58" s="188">
        <f t="shared" ref="BW58:BW63" si="42">AK58</f>
        <v>0</v>
      </c>
      <c r="BX58" s="188">
        <f t="shared" ref="BX58:BX63" si="43">AT58</f>
        <v>0</v>
      </c>
      <c r="BY58" s="188">
        <f t="shared" ref="BY58:BY63" si="44">BC58</f>
        <v>0</v>
      </c>
      <c r="BZ58" s="188">
        <f t="shared" ref="BZ58:BZ63" si="45">BL58</f>
        <v>0</v>
      </c>
      <c r="CA58" s="188">
        <f t="shared" ref="CA58:CA63" si="46">SUM(BT58:BZ58)</f>
        <v>0</v>
      </c>
    </row>
    <row r="59" spans="1:79" ht="15" customHeight="1" x14ac:dyDescent="0.25">
      <c r="A59" s="15">
        <v>2</v>
      </c>
      <c r="B59" s="60" t="s">
        <v>118</v>
      </c>
      <c r="C59" s="58"/>
      <c r="D59" s="226"/>
      <c r="E59" s="22"/>
      <c r="F59" s="22"/>
      <c r="G59" s="22"/>
      <c r="H59" s="22"/>
      <c r="I59" s="22"/>
      <c r="J59" s="300"/>
      <c r="K59" s="300"/>
      <c r="L59" s="301"/>
      <c r="M59" s="250"/>
      <c r="N59" s="264"/>
      <c r="O59" s="264"/>
      <c r="P59" s="264"/>
      <c r="Q59" s="264"/>
      <c r="R59" s="54"/>
      <c r="S59" s="300"/>
      <c r="T59" s="300"/>
      <c r="U59" s="301"/>
      <c r="V59" s="252"/>
      <c r="W59" s="264"/>
      <c r="X59" s="264"/>
      <c r="Y59" s="264"/>
      <c r="Z59" s="264"/>
      <c r="AA59" s="54"/>
      <c r="AB59" s="300"/>
      <c r="AC59" s="300"/>
      <c r="AD59" s="301"/>
      <c r="AE59" s="252"/>
      <c r="AF59" s="264"/>
      <c r="AG59" s="264"/>
      <c r="AH59" s="264"/>
      <c r="AI59" s="264"/>
      <c r="AJ59" s="54"/>
      <c r="AK59" s="300"/>
      <c r="AL59" s="300"/>
      <c r="AM59" s="301"/>
      <c r="AN59" s="252"/>
      <c r="AO59" s="264"/>
      <c r="AP59" s="264"/>
      <c r="AQ59" s="264"/>
      <c r="AR59" s="264"/>
      <c r="AS59" s="54"/>
      <c r="AT59" s="300"/>
      <c r="AU59" s="300"/>
      <c r="AV59" s="301"/>
      <c r="AW59" s="252"/>
      <c r="AX59" s="264"/>
      <c r="AY59" s="264"/>
      <c r="AZ59" s="264"/>
      <c r="BA59" s="264"/>
      <c r="BB59" s="54"/>
      <c r="BC59" s="300"/>
      <c r="BD59" s="300"/>
      <c r="BE59" s="301"/>
      <c r="BF59" s="252"/>
      <c r="BG59" s="264"/>
      <c r="BH59" s="264"/>
      <c r="BI59" s="264"/>
      <c r="BJ59" s="264"/>
      <c r="BK59" s="54"/>
      <c r="BL59" s="300"/>
      <c r="BM59" s="300"/>
      <c r="BN59" s="301"/>
      <c r="BO59" s="269"/>
      <c r="BP59" s="322">
        <f t="shared" si="37"/>
        <v>0</v>
      </c>
      <c r="BQ59" s="323"/>
      <c r="BR59" s="1"/>
      <c r="BS59" s="2">
        <f t="shared" si="38"/>
        <v>0</v>
      </c>
      <c r="BT59" s="188">
        <f t="shared" si="39"/>
        <v>0</v>
      </c>
      <c r="BU59" s="188">
        <f t="shared" si="40"/>
        <v>0</v>
      </c>
      <c r="BV59" s="188">
        <f t="shared" si="41"/>
        <v>0</v>
      </c>
      <c r="BW59" s="188">
        <f t="shared" si="42"/>
        <v>0</v>
      </c>
      <c r="BX59" s="188">
        <f t="shared" si="43"/>
        <v>0</v>
      </c>
      <c r="BY59" s="188">
        <f t="shared" si="44"/>
        <v>0</v>
      </c>
      <c r="BZ59" s="188">
        <f t="shared" si="45"/>
        <v>0</v>
      </c>
      <c r="CA59" s="188">
        <f t="shared" si="46"/>
        <v>0</v>
      </c>
    </row>
    <row r="60" spans="1:79" ht="15" customHeight="1" x14ac:dyDescent="0.25">
      <c r="A60" s="15">
        <v>3</v>
      </c>
      <c r="B60" s="60" t="s">
        <v>119</v>
      </c>
      <c r="C60" s="58"/>
      <c r="D60" s="226"/>
      <c r="E60" s="22"/>
      <c r="F60" s="22"/>
      <c r="G60" s="22"/>
      <c r="H60" s="22"/>
      <c r="I60" s="22"/>
      <c r="J60" s="300"/>
      <c r="K60" s="300"/>
      <c r="L60" s="301"/>
      <c r="M60" s="250"/>
      <c r="N60" s="264"/>
      <c r="O60" s="264"/>
      <c r="P60" s="264"/>
      <c r="Q60" s="264"/>
      <c r="R60" s="54"/>
      <c r="S60" s="300"/>
      <c r="T60" s="300"/>
      <c r="U60" s="301"/>
      <c r="V60" s="252"/>
      <c r="W60" s="264"/>
      <c r="X60" s="264"/>
      <c r="Y60" s="264"/>
      <c r="Z60" s="264"/>
      <c r="AA60" s="54"/>
      <c r="AB60" s="300"/>
      <c r="AC60" s="300"/>
      <c r="AD60" s="301"/>
      <c r="AE60" s="252"/>
      <c r="AF60" s="264"/>
      <c r="AG60" s="264"/>
      <c r="AH60" s="264"/>
      <c r="AI60" s="264"/>
      <c r="AJ60" s="54"/>
      <c r="AK60" s="300"/>
      <c r="AL60" s="300"/>
      <c r="AM60" s="301"/>
      <c r="AN60" s="252"/>
      <c r="AO60" s="264"/>
      <c r="AP60" s="264"/>
      <c r="AQ60" s="264"/>
      <c r="AR60" s="264"/>
      <c r="AS60" s="54"/>
      <c r="AT60" s="300"/>
      <c r="AU60" s="300"/>
      <c r="AV60" s="301"/>
      <c r="AW60" s="252"/>
      <c r="AX60" s="264"/>
      <c r="AY60" s="264"/>
      <c r="AZ60" s="264"/>
      <c r="BA60" s="264"/>
      <c r="BB60" s="54"/>
      <c r="BC60" s="300"/>
      <c r="BD60" s="300"/>
      <c r="BE60" s="301"/>
      <c r="BF60" s="252"/>
      <c r="BG60" s="264"/>
      <c r="BH60" s="264"/>
      <c r="BI60" s="264"/>
      <c r="BJ60" s="264"/>
      <c r="BK60" s="54"/>
      <c r="BL60" s="300"/>
      <c r="BM60" s="300"/>
      <c r="BN60" s="301"/>
      <c r="BO60" s="269"/>
      <c r="BP60" s="322">
        <f t="shared" si="37"/>
        <v>0</v>
      </c>
      <c r="BQ60" s="323"/>
      <c r="BR60" s="1"/>
      <c r="BS60" s="2">
        <f t="shared" si="38"/>
        <v>0</v>
      </c>
      <c r="BT60" s="188">
        <f t="shared" si="39"/>
        <v>0</v>
      </c>
      <c r="BU60" s="188">
        <f t="shared" si="40"/>
        <v>0</v>
      </c>
      <c r="BV60" s="188">
        <f t="shared" si="41"/>
        <v>0</v>
      </c>
      <c r="BW60" s="188">
        <f t="shared" si="42"/>
        <v>0</v>
      </c>
      <c r="BX60" s="188">
        <f t="shared" si="43"/>
        <v>0</v>
      </c>
      <c r="BY60" s="188">
        <f t="shared" si="44"/>
        <v>0</v>
      </c>
      <c r="BZ60" s="188">
        <f t="shared" si="45"/>
        <v>0</v>
      </c>
      <c r="CA60" s="188">
        <f t="shared" si="46"/>
        <v>0</v>
      </c>
    </row>
    <row r="61" spans="1:79" ht="15" customHeight="1" x14ac:dyDescent="0.25">
      <c r="A61" s="15">
        <v>4</v>
      </c>
      <c r="B61" s="60" t="s">
        <v>120</v>
      </c>
      <c r="C61" s="58"/>
      <c r="D61" s="226"/>
      <c r="E61" s="22"/>
      <c r="F61" s="22"/>
      <c r="G61" s="22"/>
      <c r="H61" s="22"/>
      <c r="I61" s="22"/>
      <c r="J61" s="300"/>
      <c r="K61" s="300"/>
      <c r="L61" s="301"/>
      <c r="M61" s="250"/>
      <c r="N61" s="264"/>
      <c r="O61" s="264"/>
      <c r="P61" s="264"/>
      <c r="Q61" s="264"/>
      <c r="R61" s="54"/>
      <c r="S61" s="300"/>
      <c r="T61" s="300"/>
      <c r="U61" s="301"/>
      <c r="V61" s="252"/>
      <c r="W61" s="264"/>
      <c r="X61" s="264"/>
      <c r="Y61" s="264"/>
      <c r="Z61" s="264"/>
      <c r="AA61" s="54"/>
      <c r="AB61" s="300"/>
      <c r="AC61" s="300"/>
      <c r="AD61" s="301"/>
      <c r="AE61" s="252"/>
      <c r="AF61" s="264"/>
      <c r="AG61" s="264"/>
      <c r="AH61" s="264"/>
      <c r="AI61" s="264"/>
      <c r="AJ61" s="54"/>
      <c r="AK61" s="300"/>
      <c r="AL61" s="300"/>
      <c r="AM61" s="301"/>
      <c r="AN61" s="252"/>
      <c r="AO61" s="264"/>
      <c r="AP61" s="264"/>
      <c r="AQ61" s="264"/>
      <c r="AR61" s="264"/>
      <c r="AS61" s="54"/>
      <c r="AT61" s="300"/>
      <c r="AU61" s="300"/>
      <c r="AV61" s="301"/>
      <c r="AW61" s="252"/>
      <c r="AX61" s="264"/>
      <c r="AY61" s="264"/>
      <c r="AZ61" s="264"/>
      <c r="BA61" s="264"/>
      <c r="BB61" s="54"/>
      <c r="BC61" s="300"/>
      <c r="BD61" s="300"/>
      <c r="BE61" s="301"/>
      <c r="BF61" s="252"/>
      <c r="BG61" s="264"/>
      <c r="BH61" s="264"/>
      <c r="BI61" s="264"/>
      <c r="BJ61" s="264"/>
      <c r="BK61" s="54"/>
      <c r="BL61" s="300"/>
      <c r="BM61" s="300"/>
      <c r="BN61" s="301"/>
      <c r="BO61" s="269"/>
      <c r="BP61" s="322">
        <f t="shared" si="37"/>
        <v>0</v>
      </c>
      <c r="BQ61" s="323"/>
      <c r="BR61" s="1"/>
      <c r="BS61" s="2">
        <f t="shared" si="38"/>
        <v>0</v>
      </c>
      <c r="BT61" s="188">
        <f t="shared" si="39"/>
        <v>0</v>
      </c>
      <c r="BU61" s="188">
        <f t="shared" si="40"/>
        <v>0</v>
      </c>
      <c r="BV61" s="188">
        <f t="shared" si="41"/>
        <v>0</v>
      </c>
      <c r="BW61" s="188">
        <f t="shared" si="42"/>
        <v>0</v>
      </c>
      <c r="BX61" s="188">
        <f t="shared" si="43"/>
        <v>0</v>
      </c>
      <c r="BY61" s="188">
        <f t="shared" si="44"/>
        <v>0</v>
      </c>
      <c r="BZ61" s="188">
        <f t="shared" si="45"/>
        <v>0</v>
      </c>
      <c r="CA61" s="188">
        <f t="shared" si="46"/>
        <v>0</v>
      </c>
    </row>
    <row r="62" spans="1:79" ht="15" customHeight="1" x14ac:dyDescent="0.25">
      <c r="A62" s="15">
        <v>5</v>
      </c>
      <c r="B62" s="60" t="s">
        <v>121</v>
      </c>
      <c r="C62" s="58"/>
      <c r="D62" s="226"/>
      <c r="E62" s="22"/>
      <c r="F62" s="22"/>
      <c r="G62" s="22"/>
      <c r="H62" s="22"/>
      <c r="I62" s="22"/>
      <c r="J62" s="298"/>
      <c r="K62" s="298"/>
      <c r="L62" s="299"/>
      <c r="M62" s="250"/>
      <c r="N62" s="264"/>
      <c r="O62" s="264"/>
      <c r="P62" s="264"/>
      <c r="Q62" s="264"/>
      <c r="R62" s="54"/>
      <c r="S62" s="298"/>
      <c r="T62" s="298"/>
      <c r="U62" s="299"/>
      <c r="V62" s="252"/>
      <c r="W62" s="264"/>
      <c r="X62" s="264"/>
      <c r="Y62" s="264"/>
      <c r="Z62" s="264"/>
      <c r="AA62" s="54"/>
      <c r="AB62" s="298"/>
      <c r="AC62" s="298"/>
      <c r="AD62" s="299"/>
      <c r="AE62" s="252"/>
      <c r="AF62" s="264"/>
      <c r="AG62" s="264"/>
      <c r="AH62" s="264"/>
      <c r="AI62" s="264"/>
      <c r="AJ62" s="54"/>
      <c r="AK62" s="298"/>
      <c r="AL62" s="298"/>
      <c r="AM62" s="299"/>
      <c r="AN62" s="252"/>
      <c r="AO62" s="264"/>
      <c r="AP62" s="264"/>
      <c r="AQ62" s="264"/>
      <c r="AR62" s="264"/>
      <c r="AS62" s="54"/>
      <c r="AT62" s="298"/>
      <c r="AU62" s="298"/>
      <c r="AV62" s="299"/>
      <c r="AW62" s="252"/>
      <c r="AX62" s="264"/>
      <c r="AY62" s="264"/>
      <c r="AZ62" s="264"/>
      <c r="BA62" s="264"/>
      <c r="BB62" s="54"/>
      <c r="BC62" s="298"/>
      <c r="BD62" s="298"/>
      <c r="BE62" s="299"/>
      <c r="BF62" s="252"/>
      <c r="BG62" s="264"/>
      <c r="BH62" s="264"/>
      <c r="BI62" s="264"/>
      <c r="BJ62" s="264"/>
      <c r="BK62" s="54"/>
      <c r="BL62" s="298"/>
      <c r="BM62" s="298"/>
      <c r="BN62" s="299"/>
      <c r="BO62" s="269"/>
      <c r="BP62" s="322">
        <f>J62+S62+AB62+AK62+AT62+BC62+BL62</f>
        <v>0</v>
      </c>
      <c r="BQ62" s="323"/>
      <c r="BR62" s="1"/>
      <c r="BS62" s="2">
        <f t="shared" si="38"/>
        <v>0</v>
      </c>
      <c r="BT62" s="188">
        <f t="shared" si="39"/>
        <v>0</v>
      </c>
      <c r="BU62" s="188">
        <f t="shared" si="40"/>
        <v>0</v>
      </c>
      <c r="BV62" s="188">
        <f t="shared" si="41"/>
        <v>0</v>
      </c>
      <c r="BW62" s="188">
        <f t="shared" si="42"/>
        <v>0</v>
      </c>
      <c r="BX62" s="188">
        <f t="shared" si="43"/>
        <v>0</v>
      </c>
      <c r="BY62" s="188">
        <f t="shared" si="44"/>
        <v>0</v>
      </c>
      <c r="BZ62" s="188">
        <f t="shared" si="45"/>
        <v>0</v>
      </c>
      <c r="CA62" s="188">
        <f t="shared" si="46"/>
        <v>0</v>
      </c>
    </row>
    <row r="63" spans="1:79" ht="15" customHeight="1" thickBot="1" x14ac:dyDescent="0.3">
      <c r="A63" s="49">
        <v>6</v>
      </c>
      <c r="B63" s="86" t="s">
        <v>116</v>
      </c>
      <c r="C63" s="58"/>
      <c r="D63" s="226"/>
      <c r="E63" s="22"/>
      <c r="F63" s="22"/>
      <c r="G63" s="22"/>
      <c r="H63" s="22"/>
      <c r="I63" s="22"/>
      <c r="J63" s="298"/>
      <c r="K63" s="298"/>
      <c r="L63" s="299"/>
      <c r="M63" s="250"/>
      <c r="N63" s="264"/>
      <c r="O63" s="264"/>
      <c r="P63" s="264"/>
      <c r="Q63" s="264"/>
      <c r="R63" s="54"/>
      <c r="S63" s="298"/>
      <c r="T63" s="298"/>
      <c r="U63" s="299"/>
      <c r="V63" s="252"/>
      <c r="W63" s="264"/>
      <c r="X63" s="264"/>
      <c r="Y63" s="264"/>
      <c r="Z63" s="264"/>
      <c r="AA63" s="54"/>
      <c r="AB63" s="298"/>
      <c r="AC63" s="298"/>
      <c r="AD63" s="299"/>
      <c r="AE63" s="252"/>
      <c r="AF63" s="264"/>
      <c r="AG63" s="264"/>
      <c r="AH63" s="264"/>
      <c r="AI63" s="264"/>
      <c r="AJ63" s="54"/>
      <c r="AK63" s="298"/>
      <c r="AL63" s="298"/>
      <c r="AM63" s="299"/>
      <c r="AN63" s="252"/>
      <c r="AO63" s="264"/>
      <c r="AP63" s="264"/>
      <c r="AQ63" s="264"/>
      <c r="AR63" s="264"/>
      <c r="AS63" s="54"/>
      <c r="AT63" s="298"/>
      <c r="AU63" s="298"/>
      <c r="AV63" s="299"/>
      <c r="AW63" s="252"/>
      <c r="AX63" s="264"/>
      <c r="AY63" s="264"/>
      <c r="AZ63" s="264"/>
      <c r="BA63" s="264"/>
      <c r="BB63" s="54"/>
      <c r="BC63" s="298"/>
      <c r="BD63" s="298"/>
      <c r="BE63" s="299"/>
      <c r="BF63" s="252"/>
      <c r="BG63" s="264"/>
      <c r="BH63" s="264"/>
      <c r="BI63" s="264"/>
      <c r="BJ63" s="264"/>
      <c r="BK63" s="54"/>
      <c r="BL63" s="298"/>
      <c r="BM63" s="298"/>
      <c r="BN63" s="299"/>
      <c r="BO63" s="269"/>
      <c r="BP63" s="322">
        <f t="shared" si="37"/>
        <v>0</v>
      </c>
      <c r="BQ63" s="323"/>
      <c r="BR63" s="1"/>
      <c r="BS63" s="2">
        <f t="shared" si="38"/>
        <v>0</v>
      </c>
      <c r="BT63" s="188">
        <f t="shared" si="39"/>
        <v>0</v>
      </c>
      <c r="BU63" s="188">
        <f t="shared" si="40"/>
        <v>0</v>
      </c>
      <c r="BV63" s="188">
        <f t="shared" si="41"/>
        <v>0</v>
      </c>
      <c r="BW63" s="188">
        <f t="shared" si="42"/>
        <v>0</v>
      </c>
      <c r="BX63" s="188">
        <f t="shared" si="43"/>
        <v>0</v>
      </c>
      <c r="BY63" s="188">
        <f t="shared" si="44"/>
        <v>0</v>
      </c>
      <c r="BZ63" s="188">
        <f t="shared" si="45"/>
        <v>0</v>
      </c>
      <c r="CA63" s="188">
        <f t="shared" si="46"/>
        <v>0</v>
      </c>
    </row>
    <row r="64" spans="1:79" ht="16.5" customHeight="1" thickTop="1" thickBot="1" x14ac:dyDescent="0.3">
      <c r="A64" s="233" t="s">
        <v>48</v>
      </c>
      <c r="B64" s="234"/>
      <c r="C64" s="234"/>
      <c r="D64" s="226"/>
      <c r="E64" s="22"/>
      <c r="F64" s="22"/>
      <c r="G64" s="22"/>
      <c r="H64" s="22"/>
      <c r="I64" s="22"/>
      <c r="J64" s="320">
        <f>SUM(J58:L63)</f>
        <v>0</v>
      </c>
      <c r="K64" s="321"/>
      <c r="L64" s="321"/>
      <c r="M64" s="250"/>
      <c r="N64" s="264"/>
      <c r="O64" s="264"/>
      <c r="P64" s="264"/>
      <c r="Q64" s="264"/>
      <c r="R64" s="54"/>
      <c r="S64" s="320">
        <f>SUM(S58:U63)</f>
        <v>0</v>
      </c>
      <c r="T64" s="321"/>
      <c r="U64" s="321"/>
      <c r="V64" s="252"/>
      <c r="W64" s="264"/>
      <c r="X64" s="264"/>
      <c r="Y64" s="264"/>
      <c r="Z64" s="264"/>
      <c r="AA64" s="54"/>
      <c r="AB64" s="320">
        <f>SUM(AB58:AD63)</f>
        <v>0</v>
      </c>
      <c r="AC64" s="321"/>
      <c r="AD64" s="321"/>
      <c r="AE64" s="252"/>
      <c r="AF64" s="264"/>
      <c r="AG64" s="264"/>
      <c r="AH64" s="264"/>
      <c r="AI64" s="264"/>
      <c r="AJ64" s="54"/>
      <c r="AK64" s="320">
        <f>SUM(AK58:AM63)</f>
        <v>0</v>
      </c>
      <c r="AL64" s="321"/>
      <c r="AM64" s="321"/>
      <c r="AN64" s="252"/>
      <c r="AO64" s="264"/>
      <c r="AP64" s="264"/>
      <c r="AQ64" s="264"/>
      <c r="AR64" s="264"/>
      <c r="AS64" s="54"/>
      <c r="AT64" s="320">
        <f>SUM(AT58:AV63)</f>
        <v>0</v>
      </c>
      <c r="AU64" s="321"/>
      <c r="AV64" s="321"/>
      <c r="AW64" s="252"/>
      <c r="AX64" s="264"/>
      <c r="AY64" s="264"/>
      <c r="AZ64" s="264"/>
      <c r="BA64" s="264"/>
      <c r="BB64" s="54"/>
      <c r="BC64" s="320">
        <f>SUM(BC58:BE63)</f>
        <v>0</v>
      </c>
      <c r="BD64" s="321"/>
      <c r="BE64" s="321"/>
      <c r="BF64" s="252"/>
      <c r="BG64" s="264"/>
      <c r="BH64" s="264"/>
      <c r="BI64" s="264"/>
      <c r="BJ64" s="264"/>
      <c r="BK64" s="54"/>
      <c r="BL64" s="320">
        <f>SUM(BL58:BN63)</f>
        <v>0</v>
      </c>
      <c r="BM64" s="321"/>
      <c r="BN64" s="321"/>
      <c r="BO64" s="269"/>
      <c r="BP64" s="348">
        <f>J64+S64+AB64+AK64+AT64+BC64+BL64</f>
        <v>0</v>
      </c>
      <c r="BQ64" s="349"/>
      <c r="BR64" s="1"/>
      <c r="BS64" s="92"/>
      <c r="BT64" s="93"/>
      <c r="BU64" s="93"/>
      <c r="BV64" s="93"/>
      <c r="BW64" s="93"/>
      <c r="BX64" s="93"/>
      <c r="BY64" s="93"/>
      <c r="BZ64" s="93"/>
      <c r="CA64" s="94"/>
    </row>
    <row r="65" spans="1:79" x14ac:dyDescent="0.25">
      <c r="A65" s="59" t="s">
        <v>49</v>
      </c>
      <c r="B65" s="7"/>
      <c r="C65" s="7" t="s">
        <v>85</v>
      </c>
      <c r="D65" s="226"/>
      <c r="E65" s="22"/>
      <c r="F65" s="22"/>
      <c r="G65" s="22"/>
      <c r="H65" s="22"/>
      <c r="I65" s="22"/>
      <c r="J65" s="310"/>
      <c r="K65" s="310"/>
      <c r="L65" s="311"/>
      <c r="M65" s="250"/>
      <c r="N65" s="264"/>
      <c r="O65" s="264"/>
      <c r="P65" s="264"/>
      <c r="Q65" s="264"/>
      <c r="R65" s="54"/>
      <c r="S65" s="310"/>
      <c r="T65" s="310"/>
      <c r="U65" s="311"/>
      <c r="V65" s="252"/>
      <c r="W65" s="264"/>
      <c r="X65" s="264"/>
      <c r="Y65" s="264"/>
      <c r="Z65" s="264"/>
      <c r="AA65" s="54"/>
      <c r="AB65" s="310"/>
      <c r="AC65" s="310"/>
      <c r="AD65" s="311"/>
      <c r="AE65" s="252"/>
      <c r="AF65" s="264"/>
      <c r="AG65" s="264"/>
      <c r="AH65" s="264"/>
      <c r="AI65" s="264"/>
      <c r="AJ65" s="54"/>
      <c r="AK65" s="310"/>
      <c r="AL65" s="310"/>
      <c r="AM65" s="311"/>
      <c r="AN65" s="252"/>
      <c r="AO65" s="264"/>
      <c r="AP65" s="264"/>
      <c r="AQ65" s="264"/>
      <c r="AR65" s="264"/>
      <c r="AS65" s="54"/>
      <c r="AT65" s="310"/>
      <c r="AU65" s="310"/>
      <c r="AV65" s="311"/>
      <c r="AW65" s="252"/>
      <c r="AX65" s="264"/>
      <c r="AY65" s="264"/>
      <c r="AZ65" s="264"/>
      <c r="BA65" s="264"/>
      <c r="BB65" s="54"/>
      <c r="BC65" s="310"/>
      <c r="BD65" s="310"/>
      <c r="BE65" s="311"/>
      <c r="BF65" s="252"/>
      <c r="BG65" s="264"/>
      <c r="BH65" s="264"/>
      <c r="BI65" s="264"/>
      <c r="BJ65" s="264"/>
      <c r="BK65" s="54"/>
      <c r="BL65" s="310"/>
      <c r="BM65" s="310"/>
      <c r="BN65" s="311"/>
      <c r="BO65" s="269"/>
      <c r="BP65" s="203"/>
      <c r="BQ65" s="204"/>
      <c r="BR65" s="1"/>
      <c r="BS65" s="76"/>
      <c r="BT65" s="95"/>
      <c r="BU65" s="95"/>
      <c r="BV65" s="95"/>
      <c r="BW65" s="95"/>
      <c r="BX65" s="95"/>
      <c r="BY65" s="95"/>
      <c r="BZ65" s="95"/>
      <c r="CA65" s="78"/>
    </row>
    <row r="66" spans="1:79" x14ac:dyDescent="0.25">
      <c r="A66" s="15">
        <v>1</v>
      </c>
      <c r="B66" s="49" t="s">
        <v>81</v>
      </c>
      <c r="C66" s="58"/>
      <c r="D66" s="226"/>
      <c r="E66" s="22"/>
      <c r="F66" s="22"/>
      <c r="G66" s="22"/>
      <c r="H66" s="22"/>
      <c r="I66" s="22"/>
      <c r="J66" s="300"/>
      <c r="K66" s="300"/>
      <c r="L66" s="301"/>
      <c r="M66" s="250"/>
      <c r="N66" s="264"/>
      <c r="O66" s="264"/>
      <c r="P66" s="264"/>
      <c r="Q66" s="264"/>
      <c r="R66" s="54"/>
      <c r="S66" s="300"/>
      <c r="T66" s="300"/>
      <c r="U66" s="301"/>
      <c r="V66" s="252"/>
      <c r="W66" s="264"/>
      <c r="X66" s="264"/>
      <c r="Y66" s="264"/>
      <c r="Z66" s="264"/>
      <c r="AA66" s="54"/>
      <c r="AB66" s="300"/>
      <c r="AC66" s="300"/>
      <c r="AD66" s="301"/>
      <c r="AE66" s="252"/>
      <c r="AF66" s="264"/>
      <c r="AG66" s="264"/>
      <c r="AH66" s="264"/>
      <c r="AI66" s="264"/>
      <c r="AJ66" s="54"/>
      <c r="AK66" s="300"/>
      <c r="AL66" s="300"/>
      <c r="AM66" s="301"/>
      <c r="AN66" s="252"/>
      <c r="AO66" s="264"/>
      <c r="AP66" s="264"/>
      <c r="AQ66" s="264"/>
      <c r="AR66" s="264"/>
      <c r="AS66" s="54"/>
      <c r="AT66" s="300"/>
      <c r="AU66" s="300"/>
      <c r="AV66" s="301"/>
      <c r="AW66" s="252"/>
      <c r="AX66" s="264"/>
      <c r="AY66" s="264"/>
      <c r="AZ66" s="264"/>
      <c r="BA66" s="264"/>
      <c r="BB66" s="54"/>
      <c r="BC66" s="300"/>
      <c r="BD66" s="300"/>
      <c r="BE66" s="301"/>
      <c r="BF66" s="252"/>
      <c r="BG66" s="264"/>
      <c r="BH66" s="264"/>
      <c r="BI66" s="264"/>
      <c r="BJ66" s="264"/>
      <c r="BK66" s="54"/>
      <c r="BL66" s="300"/>
      <c r="BM66" s="300"/>
      <c r="BN66" s="301"/>
      <c r="BO66" s="269"/>
      <c r="BP66" s="322">
        <f t="shared" ref="BP66:BP85" si="47">J66+S66+AB66+AK66+AT66+BC66+BL66</f>
        <v>0</v>
      </c>
      <c r="BQ66" s="323"/>
      <c r="BR66" s="1"/>
      <c r="BS66" s="2">
        <f t="shared" ref="BS66:BS85" si="48">C66</f>
        <v>0</v>
      </c>
      <c r="BT66" s="188">
        <f t="shared" ref="BT66:BT85" si="49">J66</f>
        <v>0</v>
      </c>
      <c r="BU66" s="188">
        <f t="shared" ref="BU66:BU85" si="50">S66</f>
        <v>0</v>
      </c>
      <c r="BV66" s="188">
        <f t="shared" ref="BV66:BV85" si="51">AB66</f>
        <v>0</v>
      </c>
      <c r="BW66" s="188">
        <f t="shared" ref="BW66:BW85" si="52">AK66</f>
        <v>0</v>
      </c>
      <c r="BX66" s="188">
        <f t="shared" ref="BX66:BX85" si="53">AT66</f>
        <v>0</v>
      </c>
      <c r="BY66" s="188">
        <f t="shared" ref="BY66:BY85" si="54">BC66</f>
        <v>0</v>
      </c>
      <c r="BZ66" s="188">
        <f>BL66</f>
        <v>0</v>
      </c>
      <c r="CA66" s="188">
        <f>SUM(BT66:BZ66)</f>
        <v>0</v>
      </c>
    </row>
    <row r="67" spans="1:79" x14ac:dyDescent="0.25">
      <c r="A67" s="15">
        <v>2</v>
      </c>
      <c r="B67" s="49" t="s">
        <v>50</v>
      </c>
      <c r="C67" s="58"/>
      <c r="D67" s="226"/>
      <c r="E67" s="22"/>
      <c r="F67" s="22"/>
      <c r="G67" s="22"/>
      <c r="H67" s="22"/>
      <c r="I67" s="22"/>
      <c r="J67" s="300"/>
      <c r="K67" s="300"/>
      <c r="L67" s="301"/>
      <c r="M67" s="250"/>
      <c r="N67" s="264"/>
      <c r="O67" s="264"/>
      <c r="P67" s="264"/>
      <c r="Q67" s="264"/>
      <c r="R67" s="54"/>
      <c r="S67" s="300"/>
      <c r="T67" s="300"/>
      <c r="U67" s="301"/>
      <c r="V67" s="252"/>
      <c r="W67" s="264"/>
      <c r="X67" s="264"/>
      <c r="Y67" s="264"/>
      <c r="Z67" s="264"/>
      <c r="AA67" s="54"/>
      <c r="AB67" s="300"/>
      <c r="AC67" s="300"/>
      <c r="AD67" s="301"/>
      <c r="AE67" s="252"/>
      <c r="AF67" s="264"/>
      <c r="AG67" s="264"/>
      <c r="AH67" s="264"/>
      <c r="AI67" s="264"/>
      <c r="AJ67" s="54"/>
      <c r="AK67" s="300"/>
      <c r="AL67" s="300"/>
      <c r="AM67" s="301"/>
      <c r="AN67" s="252"/>
      <c r="AO67" s="264"/>
      <c r="AP67" s="264"/>
      <c r="AQ67" s="264"/>
      <c r="AR67" s="264"/>
      <c r="AS67" s="54"/>
      <c r="AT67" s="300"/>
      <c r="AU67" s="300"/>
      <c r="AV67" s="301"/>
      <c r="AW67" s="252"/>
      <c r="AX67" s="264"/>
      <c r="AY67" s="264"/>
      <c r="AZ67" s="264"/>
      <c r="BA67" s="264"/>
      <c r="BB67" s="54"/>
      <c r="BC67" s="300"/>
      <c r="BD67" s="300"/>
      <c r="BE67" s="301"/>
      <c r="BF67" s="252"/>
      <c r="BG67" s="264"/>
      <c r="BH67" s="264"/>
      <c r="BI67" s="264"/>
      <c r="BJ67" s="264"/>
      <c r="BK67" s="54"/>
      <c r="BL67" s="300"/>
      <c r="BM67" s="300"/>
      <c r="BN67" s="301"/>
      <c r="BO67" s="269"/>
      <c r="BP67" s="322">
        <f t="shared" si="47"/>
        <v>0</v>
      </c>
      <c r="BQ67" s="323"/>
      <c r="BR67" s="1"/>
      <c r="BS67" s="2">
        <f t="shared" si="48"/>
        <v>0</v>
      </c>
      <c r="BT67" s="188">
        <f t="shared" si="49"/>
        <v>0</v>
      </c>
      <c r="BU67" s="188">
        <f t="shared" si="50"/>
        <v>0</v>
      </c>
      <c r="BV67" s="188">
        <f t="shared" si="51"/>
        <v>0</v>
      </c>
      <c r="BW67" s="188">
        <f t="shared" si="52"/>
        <v>0</v>
      </c>
      <c r="BX67" s="188">
        <f t="shared" si="53"/>
        <v>0</v>
      </c>
      <c r="BY67" s="188">
        <f t="shared" si="54"/>
        <v>0</v>
      </c>
      <c r="BZ67" s="188">
        <f t="shared" ref="BZ67:BZ85" si="55">BL67</f>
        <v>0</v>
      </c>
      <c r="CA67" s="188">
        <f t="shared" ref="CA67:CA85" si="56">SUM(BT67:BZ67)</f>
        <v>0</v>
      </c>
    </row>
    <row r="68" spans="1:79" x14ac:dyDescent="0.25">
      <c r="A68" s="15">
        <v>3</v>
      </c>
      <c r="B68" s="49" t="s">
        <v>51</v>
      </c>
      <c r="C68" s="58"/>
      <c r="D68" s="226"/>
      <c r="E68" s="22"/>
      <c r="F68" s="22"/>
      <c r="G68" s="22"/>
      <c r="H68" s="22"/>
      <c r="I68" s="22"/>
      <c r="J68" s="300"/>
      <c r="K68" s="300"/>
      <c r="L68" s="301"/>
      <c r="M68" s="250"/>
      <c r="N68" s="264"/>
      <c r="O68" s="264"/>
      <c r="P68" s="264"/>
      <c r="Q68" s="264"/>
      <c r="R68" s="54"/>
      <c r="S68" s="300"/>
      <c r="T68" s="300"/>
      <c r="U68" s="301"/>
      <c r="V68" s="252"/>
      <c r="W68" s="264"/>
      <c r="X68" s="264"/>
      <c r="Y68" s="264"/>
      <c r="Z68" s="264"/>
      <c r="AA68" s="54"/>
      <c r="AB68" s="300"/>
      <c r="AC68" s="300"/>
      <c r="AD68" s="301"/>
      <c r="AE68" s="252"/>
      <c r="AF68" s="264"/>
      <c r="AG68" s="264"/>
      <c r="AH68" s="264"/>
      <c r="AI68" s="264"/>
      <c r="AJ68" s="54"/>
      <c r="AK68" s="300"/>
      <c r="AL68" s="300"/>
      <c r="AM68" s="301"/>
      <c r="AN68" s="252"/>
      <c r="AO68" s="264"/>
      <c r="AP68" s="264"/>
      <c r="AQ68" s="264"/>
      <c r="AR68" s="264"/>
      <c r="AS68" s="54"/>
      <c r="AT68" s="300"/>
      <c r="AU68" s="300"/>
      <c r="AV68" s="301"/>
      <c r="AW68" s="252"/>
      <c r="AX68" s="264"/>
      <c r="AY68" s="264"/>
      <c r="AZ68" s="264"/>
      <c r="BA68" s="264"/>
      <c r="BB68" s="54"/>
      <c r="BC68" s="300"/>
      <c r="BD68" s="300"/>
      <c r="BE68" s="301"/>
      <c r="BF68" s="252"/>
      <c r="BG68" s="264"/>
      <c r="BH68" s="264"/>
      <c r="BI68" s="264"/>
      <c r="BJ68" s="264"/>
      <c r="BK68" s="54"/>
      <c r="BL68" s="300"/>
      <c r="BM68" s="300"/>
      <c r="BN68" s="301"/>
      <c r="BO68" s="269"/>
      <c r="BP68" s="322">
        <f t="shared" si="47"/>
        <v>0</v>
      </c>
      <c r="BQ68" s="323"/>
      <c r="BR68" s="1"/>
      <c r="BS68" s="2">
        <f t="shared" si="48"/>
        <v>0</v>
      </c>
      <c r="BT68" s="188">
        <f t="shared" si="49"/>
        <v>0</v>
      </c>
      <c r="BU68" s="188">
        <f t="shared" si="50"/>
        <v>0</v>
      </c>
      <c r="BV68" s="188">
        <f t="shared" si="51"/>
        <v>0</v>
      </c>
      <c r="BW68" s="188">
        <f t="shared" si="52"/>
        <v>0</v>
      </c>
      <c r="BX68" s="188">
        <f t="shared" si="53"/>
        <v>0</v>
      </c>
      <c r="BY68" s="188">
        <f t="shared" si="54"/>
        <v>0</v>
      </c>
      <c r="BZ68" s="188">
        <f t="shared" si="55"/>
        <v>0</v>
      </c>
      <c r="CA68" s="188">
        <f t="shared" si="56"/>
        <v>0</v>
      </c>
    </row>
    <row r="69" spans="1:79" x14ac:dyDescent="0.25">
      <c r="A69" s="15">
        <v>4</v>
      </c>
      <c r="B69" s="49" t="s">
        <v>52</v>
      </c>
      <c r="C69" s="58"/>
      <c r="D69" s="226"/>
      <c r="E69" s="22"/>
      <c r="F69" s="22"/>
      <c r="G69" s="22"/>
      <c r="H69" s="22"/>
      <c r="I69" s="22"/>
      <c r="J69" s="300"/>
      <c r="K69" s="300"/>
      <c r="L69" s="301"/>
      <c r="M69" s="250"/>
      <c r="N69" s="264"/>
      <c r="O69" s="264"/>
      <c r="P69" s="264"/>
      <c r="Q69" s="264"/>
      <c r="R69" s="54"/>
      <c r="S69" s="300"/>
      <c r="T69" s="300"/>
      <c r="U69" s="301"/>
      <c r="V69" s="252"/>
      <c r="W69" s="264"/>
      <c r="X69" s="264"/>
      <c r="Y69" s="264"/>
      <c r="Z69" s="264"/>
      <c r="AA69" s="54"/>
      <c r="AB69" s="300"/>
      <c r="AC69" s="300"/>
      <c r="AD69" s="301"/>
      <c r="AE69" s="252"/>
      <c r="AF69" s="264"/>
      <c r="AG69" s="264"/>
      <c r="AH69" s="264"/>
      <c r="AI69" s="264"/>
      <c r="AJ69" s="54"/>
      <c r="AK69" s="300"/>
      <c r="AL69" s="300"/>
      <c r="AM69" s="301"/>
      <c r="AN69" s="252"/>
      <c r="AO69" s="264"/>
      <c r="AP69" s="264"/>
      <c r="AQ69" s="264"/>
      <c r="AR69" s="264"/>
      <c r="AS69" s="54"/>
      <c r="AT69" s="300"/>
      <c r="AU69" s="300"/>
      <c r="AV69" s="301"/>
      <c r="AW69" s="252"/>
      <c r="AX69" s="264"/>
      <c r="AY69" s="264"/>
      <c r="AZ69" s="264"/>
      <c r="BA69" s="264"/>
      <c r="BB69" s="54"/>
      <c r="BC69" s="300"/>
      <c r="BD69" s="300"/>
      <c r="BE69" s="301"/>
      <c r="BF69" s="252"/>
      <c r="BG69" s="264"/>
      <c r="BH69" s="264"/>
      <c r="BI69" s="264"/>
      <c r="BJ69" s="264"/>
      <c r="BK69" s="54"/>
      <c r="BL69" s="300"/>
      <c r="BM69" s="300"/>
      <c r="BN69" s="301"/>
      <c r="BO69" s="269"/>
      <c r="BP69" s="322">
        <f t="shared" si="47"/>
        <v>0</v>
      </c>
      <c r="BQ69" s="323"/>
      <c r="BR69" s="1"/>
      <c r="BS69" s="2">
        <f t="shared" si="48"/>
        <v>0</v>
      </c>
      <c r="BT69" s="188">
        <f t="shared" si="49"/>
        <v>0</v>
      </c>
      <c r="BU69" s="188">
        <f t="shared" si="50"/>
        <v>0</v>
      </c>
      <c r="BV69" s="188">
        <f t="shared" si="51"/>
        <v>0</v>
      </c>
      <c r="BW69" s="188">
        <f t="shared" si="52"/>
        <v>0</v>
      </c>
      <c r="BX69" s="188">
        <f t="shared" si="53"/>
        <v>0</v>
      </c>
      <c r="BY69" s="188">
        <f t="shared" si="54"/>
        <v>0</v>
      </c>
      <c r="BZ69" s="188">
        <f t="shared" si="55"/>
        <v>0</v>
      </c>
      <c r="CA69" s="188">
        <f t="shared" si="56"/>
        <v>0</v>
      </c>
    </row>
    <row r="70" spans="1:79" x14ac:dyDescent="0.25">
      <c r="A70" s="15">
        <v>5</v>
      </c>
      <c r="B70" s="60" t="s">
        <v>165</v>
      </c>
      <c r="C70" s="66">
        <v>7021</v>
      </c>
      <c r="D70" s="226"/>
      <c r="E70" s="8" t="s">
        <v>53</v>
      </c>
      <c r="F70" s="205"/>
      <c r="G70" s="206"/>
      <c r="H70" s="206"/>
      <c r="I70" s="207"/>
      <c r="J70" s="301"/>
      <c r="K70" s="312"/>
      <c r="L70" s="313"/>
      <c r="M70" s="250"/>
      <c r="N70" s="264"/>
      <c r="O70" s="264"/>
      <c r="P70" s="264"/>
      <c r="Q70" s="264"/>
      <c r="R70" s="54"/>
      <c r="S70" s="301"/>
      <c r="T70" s="312"/>
      <c r="U70" s="313"/>
      <c r="V70" s="252"/>
      <c r="W70" s="264"/>
      <c r="X70" s="264"/>
      <c r="Y70" s="264"/>
      <c r="Z70" s="264"/>
      <c r="AA70" s="54"/>
      <c r="AB70" s="301"/>
      <c r="AC70" s="312"/>
      <c r="AD70" s="313"/>
      <c r="AE70" s="252"/>
      <c r="AF70" s="264"/>
      <c r="AG70" s="264"/>
      <c r="AH70" s="264"/>
      <c r="AI70" s="264"/>
      <c r="AJ70" s="54"/>
      <c r="AK70" s="301"/>
      <c r="AL70" s="312"/>
      <c r="AM70" s="313"/>
      <c r="AN70" s="252"/>
      <c r="AO70" s="264"/>
      <c r="AP70" s="264"/>
      <c r="AQ70" s="264"/>
      <c r="AR70" s="264"/>
      <c r="AS70" s="54"/>
      <c r="AT70" s="301"/>
      <c r="AU70" s="312"/>
      <c r="AV70" s="313"/>
      <c r="AW70" s="252"/>
      <c r="AX70" s="264"/>
      <c r="AY70" s="264"/>
      <c r="AZ70" s="264"/>
      <c r="BA70" s="264"/>
      <c r="BB70" s="54"/>
      <c r="BC70" s="301"/>
      <c r="BD70" s="312"/>
      <c r="BE70" s="313"/>
      <c r="BF70" s="252"/>
      <c r="BG70" s="264"/>
      <c r="BH70" s="264"/>
      <c r="BI70" s="264"/>
      <c r="BJ70" s="264"/>
      <c r="BK70" s="54"/>
      <c r="BL70" s="301"/>
      <c r="BM70" s="312"/>
      <c r="BN70" s="313"/>
      <c r="BO70" s="269"/>
      <c r="BP70" s="322">
        <f t="shared" si="47"/>
        <v>0</v>
      </c>
      <c r="BQ70" s="323"/>
      <c r="BR70" s="1"/>
      <c r="BS70" s="2">
        <f t="shared" si="48"/>
        <v>7021</v>
      </c>
      <c r="BT70" s="188">
        <f t="shared" si="49"/>
        <v>0</v>
      </c>
      <c r="BU70" s="188">
        <f t="shared" si="50"/>
        <v>0</v>
      </c>
      <c r="BV70" s="188">
        <f t="shared" si="51"/>
        <v>0</v>
      </c>
      <c r="BW70" s="188">
        <f t="shared" si="52"/>
        <v>0</v>
      </c>
      <c r="BX70" s="188">
        <f t="shared" si="53"/>
        <v>0</v>
      </c>
      <c r="BY70" s="188">
        <f t="shared" si="54"/>
        <v>0</v>
      </c>
      <c r="BZ70" s="188">
        <f t="shared" si="55"/>
        <v>0</v>
      </c>
      <c r="CA70" s="188">
        <f t="shared" si="56"/>
        <v>0</v>
      </c>
    </row>
    <row r="71" spans="1:79" x14ac:dyDescent="0.25">
      <c r="A71" s="15">
        <v>6</v>
      </c>
      <c r="B71" s="60" t="s">
        <v>166</v>
      </c>
      <c r="C71" s="66">
        <v>7022</v>
      </c>
      <c r="D71" s="226"/>
      <c r="E71" s="8" t="s">
        <v>53</v>
      </c>
      <c r="F71" s="205"/>
      <c r="G71" s="206"/>
      <c r="H71" s="206"/>
      <c r="I71" s="207"/>
      <c r="J71" s="301"/>
      <c r="K71" s="312"/>
      <c r="L71" s="313"/>
      <c r="M71" s="250"/>
      <c r="N71" s="264"/>
      <c r="O71" s="264"/>
      <c r="P71" s="264"/>
      <c r="Q71" s="264"/>
      <c r="R71" s="54"/>
      <c r="S71" s="301"/>
      <c r="T71" s="312"/>
      <c r="U71" s="313"/>
      <c r="V71" s="252"/>
      <c r="W71" s="264"/>
      <c r="X71" s="264"/>
      <c r="Y71" s="264"/>
      <c r="Z71" s="264"/>
      <c r="AA71" s="54"/>
      <c r="AB71" s="301"/>
      <c r="AC71" s="312"/>
      <c r="AD71" s="313"/>
      <c r="AE71" s="252"/>
      <c r="AF71" s="264"/>
      <c r="AG71" s="264"/>
      <c r="AH71" s="264"/>
      <c r="AI71" s="264"/>
      <c r="AJ71" s="54"/>
      <c r="AK71" s="301"/>
      <c r="AL71" s="312"/>
      <c r="AM71" s="313"/>
      <c r="AN71" s="252"/>
      <c r="AO71" s="264"/>
      <c r="AP71" s="264"/>
      <c r="AQ71" s="264"/>
      <c r="AR71" s="264"/>
      <c r="AS71" s="54"/>
      <c r="AT71" s="301"/>
      <c r="AU71" s="312"/>
      <c r="AV71" s="313"/>
      <c r="AW71" s="252"/>
      <c r="AX71" s="264"/>
      <c r="AY71" s="264"/>
      <c r="AZ71" s="264"/>
      <c r="BA71" s="264"/>
      <c r="BB71" s="54"/>
      <c r="BC71" s="301"/>
      <c r="BD71" s="312"/>
      <c r="BE71" s="313"/>
      <c r="BF71" s="252"/>
      <c r="BG71" s="264"/>
      <c r="BH71" s="264"/>
      <c r="BI71" s="264"/>
      <c r="BJ71" s="264"/>
      <c r="BK71" s="54"/>
      <c r="BL71" s="301"/>
      <c r="BM71" s="312"/>
      <c r="BN71" s="313"/>
      <c r="BO71" s="269"/>
      <c r="BP71" s="322">
        <f t="shared" si="47"/>
        <v>0</v>
      </c>
      <c r="BQ71" s="323"/>
      <c r="BR71" s="1"/>
      <c r="BS71" s="2">
        <f t="shared" si="48"/>
        <v>7022</v>
      </c>
      <c r="BT71" s="188">
        <f t="shared" si="49"/>
        <v>0</v>
      </c>
      <c r="BU71" s="188">
        <f t="shared" si="50"/>
        <v>0</v>
      </c>
      <c r="BV71" s="188">
        <f t="shared" si="51"/>
        <v>0</v>
      </c>
      <c r="BW71" s="188">
        <f t="shared" si="52"/>
        <v>0</v>
      </c>
      <c r="BX71" s="188">
        <f t="shared" si="53"/>
        <v>0</v>
      </c>
      <c r="BY71" s="188">
        <f t="shared" si="54"/>
        <v>0</v>
      </c>
      <c r="BZ71" s="188">
        <f t="shared" si="55"/>
        <v>0</v>
      </c>
      <c r="CA71" s="188">
        <f t="shared" si="56"/>
        <v>0</v>
      </c>
    </row>
    <row r="72" spans="1:79" x14ac:dyDescent="0.25">
      <c r="A72" s="15">
        <v>7</v>
      </c>
      <c r="B72" s="60" t="s">
        <v>167</v>
      </c>
      <c r="C72" s="66">
        <v>7023</v>
      </c>
      <c r="D72" s="226"/>
      <c r="E72" s="8" t="s">
        <v>53</v>
      </c>
      <c r="F72" s="205"/>
      <c r="G72" s="206"/>
      <c r="H72" s="206"/>
      <c r="I72" s="207"/>
      <c r="J72" s="301"/>
      <c r="K72" s="312"/>
      <c r="L72" s="313"/>
      <c r="M72" s="250"/>
      <c r="N72" s="264"/>
      <c r="O72" s="264"/>
      <c r="P72" s="264"/>
      <c r="Q72" s="264"/>
      <c r="R72" s="54"/>
      <c r="S72" s="301"/>
      <c r="T72" s="312"/>
      <c r="U72" s="313"/>
      <c r="V72" s="252"/>
      <c r="W72" s="264"/>
      <c r="X72" s="264"/>
      <c r="Y72" s="264"/>
      <c r="Z72" s="264"/>
      <c r="AA72" s="54"/>
      <c r="AB72" s="301"/>
      <c r="AC72" s="312"/>
      <c r="AD72" s="313"/>
      <c r="AE72" s="252"/>
      <c r="AF72" s="264"/>
      <c r="AG72" s="264"/>
      <c r="AH72" s="264"/>
      <c r="AI72" s="264"/>
      <c r="AJ72" s="54"/>
      <c r="AK72" s="301"/>
      <c r="AL72" s="312"/>
      <c r="AM72" s="313"/>
      <c r="AN72" s="252"/>
      <c r="AO72" s="264"/>
      <c r="AP72" s="264"/>
      <c r="AQ72" s="264"/>
      <c r="AR72" s="264"/>
      <c r="AS72" s="54"/>
      <c r="AT72" s="301"/>
      <c r="AU72" s="312"/>
      <c r="AV72" s="313"/>
      <c r="AW72" s="252"/>
      <c r="AX72" s="264"/>
      <c r="AY72" s="264"/>
      <c r="AZ72" s="264"/>
      <c r="BA72" s="264"/>
      <c r="BB72" s="54"/>
      <c r="BC72" s="301"/>
      <c r="BD72" s="312"/>
      <c r="BE72" s="313"/>
      <c r="BF72" s="252"/>
      <c r="BG72" s="264"/>
      <c r="BH72" s="264"/>
      <c r="BI72" s="264"/>
      <c r="BJ72" s="264"/>
      <c r="BK72" s="54"/>
      <c r="BL72" s="301"/>
      <c r="BM72" s="312"/>
      <c r="BN72" s="313"/>
      <c r="BO72" s="269"/>
      <c r="BP72" s="322">
        <f t="shared" si="47"/>
        <v>0</v>
      </c>
      <c r="BQ72" s="323"/>
      <c r="BR72" s="1"/>
      <c r="BS72" s="2">
        <f t="shared" si="48"/>
        <v>7023</v>
      </c>
      <c r="BT72" s="188">
        <f t="shared" si="49"/>
        <v>0</v>
      </c>
      <c r="BU72" s="188">
        <f t="shared" si="50"/>
        <v>0</v>
      </c>
      <c r="BV72" s="188">
        <f t="shared" si="51"/>
        <v>0</v>
      </c>
      <c r="BW72" s="188">
        <f t="shared" si="52"/>
        <v>0</v>
      </c>
      <c r="BX72" s="188">
        <f t="shared" si="53"/>
        <v>0</v>
      </c>
      <c r="BY72" s="188">
        <f t="shared" si="54"/>
        <v>0</v>
      </c>
      <c r="BZ72" s="188">
        <f t="shared" si="55"/>
        <v>0</v>
      </c>
      <c r="CA72" s="188">
        <f t="shared" si="56"/>
        <v>0</v>
      </c>
    </row>
    <row r="73" spans="1:79" x14ac:dyDescent="0.25">
      <c r="A73" s="15">
        <v>8</v>
      </c>
      <c r="B73" s="60" t="s">
        <v>168</v>
      </c>
      <c r="C73" s="66">
        <v>7024</v>
      </c>
      <c r="D73" s="226"/>
      <c r="E73" s="8" t="s">
        <v>54</v>
      </c>
      <c r="F73" s="205"/>
      <c r="G73" s="206"/>
      <c r="H73" s="206"/>
      <c r="I73" s="207"/>
      <c r="J73" s="301"/>
      <c r="K73" s="312"/>
      <c r="L73" s="313"/>
      <c r="M73" s="250"/>
      <c r="N73" s="264"/>
      <c r="O73" s="264"/>
      <c r="P73" s="264"/>
      <c r="Q73" s="264"/>
      <c r="R73" s="54"/>
      <c r="S73" s="301"/>
      <c r="T73" s="312"/>
      <c r="U73" s="313"/>
      <c r="V73" s="252"/>
      <c r="W73" s="264"/>
      <c r="X73" s="264"/>
      <c r="Y73" s="264"/>
      <c r="Z73" s="264"/>
      <c r="AA73" s="54"/>
      <c r="AB73" s="301"/>
      <c r="AC73" s="312"/>
      <c r="AD73" s="313"/>
      <c r="AE73" s="252"/>
      <c r="AF73" s="264"/>
      <c r="AG73" s="264"/>
      <c r="AH73" s="264"/>
      <c r="AI73" s="264"/>
      <c r="AJ73" s="54"/>
      <c r="AK73" s="301"/>
      <c r="AL73" s="312"/>
      <c r="AM73" s="313"/>
      <c r="AN73" s="252"/>
      <c r="AO73" s="264"/>
      <c r="AP73" s="264"/>
      <c r="AQ73" s="264"/>
      <c r="AR73" s="264"/>
      <c r="AS73" s="54"/>
      <c r="AT73" s="301"/>
      <c r="AU73" s="312"/>
      <c r="AV73" s="313"/>
      <c r="AW73" s="252"/>
      <c r="AX73" s="264"/>
      <c r="AY73" s="264"/>
      <c r="AZ73" s="264"/>
      <c r="BA73" s="264"/>
      <c r="BB73" s="54"/>
      <c r="BC73" s="301"/>
      <c r="BD73" s="312"/>
      <c r="BE73" s="313"/>
      <c r="BF73" s="252"/>
      <c r="BG73" s="264"/>
      <c r="BH73" s="264"/>
      <c r="BI73" s="264"/>
      <c r="BJ73" s="264"/>
      <c r="BK73" s="54"/>
      <c r="BL73" s="301"/>
      <c r="BM73" s="312"/>
      <c r="BN73" s="313"/>
      <c r="BO73" s="269"/>
      <c r="BP73" s="322">
        <f t="shared" si="47"/>
        <v>0</v>
      </c>
      <c r="BQ73" s="323"/>
      <c r="BR73" s="1"/>
      <c r="BS73" s="2">
        <f t="shared" si="48"/>
        <v>7024</v>
      </c>
      <c r="BT73" s="188">
        <f t="shared" si="49"/>
        <v>0</v>
      </c>
      <c r="BU73" s="188">
        <f t="shared" si="50"/>
        <v>0</v>
      </c>
      <c r="BV73" s="188">
        <f t="shared" si="51"/>
        <v>0</v>
      </c>
      <c r="BW73" s="188">
        <f t="shared" si="52"/>
        <v>0</v>
      </c>
      <c r="BX73" s="188">
        <f t="shared" si="53"/>
        <v>0</v>
      </c>
      <c r="BY73" s="188">
        <f t="shared" si="54"/>
        <v>0</v>
      </c>
      <c r="BZ73" s="188">
        <f t="shared" si="55"/>
        <v>0</v>
      </c>
      <c r="CA73" s="188">
        <f t="shared" si="56"/>
        <v>0</v>
      </c>
    </row>
    <row r="74" spans="1:79" x14ac:dyDescent="0.25">
      <c r="A74" s="15">
        <v>9</v>
      </c>
      <c r="B74" s="60" t="s">
        <v>169</v>
      </c>
      <c r="C74" s="66">
        <v>7025</v>
      </c>
      <c r="D74" s="226"/>
      <c r="E74" s="8" t="s">
        <v>54</v>
      </c>
      <c r="F74" s="205"/>
      <c r="G74" s="206"/>
      <c r="H74" s="206"/>
      <c r="I74" s="207"/>
      <c r="J74" s="301"/>
      <c r="K74" s="312"/>
      <c r="L74" s="313"/>
      <c r="M74" s="250"/>
      <c r="N74" s="264"/>
      <c r="O74" s="264"/>
      <c r="P74" s="264"/>
      <c r="Q74" s="264"/>
      <c r="R74" s="54"/>
      <c r="S74" s="301"/>
      <c r="T74" s="312"/>
      <c r="U74" s="313"/>
      <c r="V74" s="252"/>
      <c r="W74" s="264"/>
      <c r="X74" s="264"/>
      <c r="Y74" s="264"/>
      <c r="Z74" s="264"/>
      <c r="AA74" s="54"/>
      <c r="AB74" s="301"/>
      <c r="AC74" s="312"/>
      <c r="AD74" s="313"/>
      <c r="AE74" s="252"/>
      <c r="AF74" s="264"/>
      <c r="AG74" s="264"/>
      <c r="AH74" s="264"/>
      <c r="AI74" s="264"/>
      <c r="AJ74" s="54"/>
      <c r="AK74" s="301"/>
      <c r="AL74" s="312"/>
      <c r="AM74" s="313"/>
      <c r="AN74" s="252"/>
      <c r="AO74" s="264"/>
      <c r="AP74" s="264"/>
      <c r="AQ74" s="264"/>
      <c r="AR74" s="264"/>
      <c r="AS74" s="54"/>
      <c r="AT74" s="301"/>
      <c r="AU74" s="312"/>
      <c r="AV74" s="313"/>
      <c r="AW74" s="252"/>
      <c r="AX74" s="264"/>
      <c r="AY74" s="264"/>
      <c r="AZ74" s="264"/>
      <c r="BA74" s="264"/>
      <c r="BB74" s="54"/>
      <c r="BC74" s="301"/>
      <c r="BD74" s="312"/>
      <c r="BE74" s="313"/>
      <c r="BF74" s="252"/>
      <c r="BG74" s="264"/>
      <c r="BH74" s="264"/>
      <c r="BI74" s="264"/>
      <c r="BJ74" s="264"/>
      <c r="BK74" s="54"/>
      <c r="BL74" s="301"/>
      <c r="BM74" s="312"/>
      <c r="BN74" s="313"/>
      <c r="BO74" s="269"/>
      <c r="BP74" s="322">
        <f t="shared" si="47"/>
        <v>0</v>
      </c>
      <c r="BQ74" s="323"/>
      <c r="BR74" s="1"/>
      <c r="BS74" s="2">
        <f t="shared" si="48"/>
        <v>7025</v>
      </c>
      <c r="BT74" s="188">
        <f t="shared" si="49"/>
        <v>0</v>
      </c>
      <c r="BU74" s="188">
        <f t="shared" si="50"/>
        <v>0</v>
      </c>
      <c r="BV74" s="188">
        <f t="shared" si="51"/>
        <v>0</v>
      </c>
      <c r="BW74" s="188">
        <f t="shared" si="52"/>
        <v>0</v>
      </c>
      <c r="BX74" s="188">
        <f t="shared" si="53"/>
        <v>0</v>
      </c>
      <c r="BY74" s="188">
        <f t="shared" si="54"/>
        <v>0</v>
      </c>
      <c r="BZ74" s="188">
        <f t="shared" si="55"/>
        <v>0</v>
      </c>
      <c r="CA74" s="188">
        <f t="shared" si="56"/>
        <v>0</v>
      </c>
    </row>
    <row r="75" spans="1:79" x14ac:dyDescent="0.25">
      <c r="A75" s="15">
        <v>10</v>
      </c>
      <c r="B75" s="61" t="s">
        <v>55</v>
      </c>
      <c r="C75" s="67"/>
      <c r="D75" s="226"/>
      <c r="E75" s="22"/>
      <c r="F75" s="22"/>
      <c r="G75" s="22"/>
      <c r="H75" s="22"/>
      <c r="I75" s="22"/>
      <c r="J75" s="300"/>
      <c r="K75" s="300"/>
      <c r="L75" s="301"/>
      <c r="M75" s="250"/>
      <c r="N75" s="264"/>
      <c r="O75" s="264"/>
      <c r="P75" s="264"/>
      <c r="Q75" s="264"/>
      <c r="R75" s="54"/>
      <c r="S75" s="300"/>
      <c r="T75" s="300"/>
      <c r="U75" s="301"/>
      <c r="V75" s="252"/>
      <c r="W75" s="264"/>
      <c r="X75" s="264"/>
      <c r="Y75" s="264"/>
      <c r="Z75" s="264"/>
      <c r="AA75" s="54"/>
      <c r="AB75" s="300"/>
      <c r="AC75" s="300"/>
      <c r="AD75" s="301"/>
      <c r="AE75" s="252"/>
      <c r="AF75" s="264"/>
      <c r="AG75" s="264"/>
      <c r="AH75" s="264"/>
      <c r="AI75" s="264"/>
      <c r="AJ75" s="54"/>
      <c r="AK75" s="300"/>
      <c r="AL75" s="300"/>
      <c r="AM75" s="301"/>
      <c r="AN75" s="252"/>
      <c r="AO75" s="264"/>
      <c r="AP75" s="264"/>
      <c r="AQ75" s="264"/>
      <c r="AR75" s="264"/>
      <c r="AS75" s="54"/>
      <c r="AT75" s="300"/>
      <c r="AU75" s="300"/>
      <c r="AV75" s="301"/>
      <c r="AW75" s="252"/>
      <c r="AX75" s="264"/>
      <c r="AY75" s="264"/>
      <c r="AZ75" s="264"/>
      <c r="BA75" s="264"/>
      <c r="BB75" s="54"/>
      <c r="BC75" s="300"/>
      <c r="BD75" s="300"/>
      <c r="BE75" s="301"/>
      <c r="BF75" s="252"/>
      <c r="BG75" s="264"/>
      <c r="BH75" s="264"/>
      <c r="BI75" s="264"/>
      <c r="BJ75" s="264"/>
      <c r="BK75" s="54"/>
      <c r="BL75" s="300"/>
      <c r="BM75" s="300"/>
      <c r="BN75" s="301"/>
      <c r="BO75" s="269"/>
      <c r="BP75" s="322">
        <f t="shared" si="47"/>
        <v>0</v>
      </c>
      <c r="BQ75" s="323"/>
      <c r="BR75" s="1"/>
      <c r="BS75" s="2">
        <f t="shared" si="48"/>
        <v>0</v>
      </c>
      <c r="BT75" s="188">
        <f t="shared" si="49"/>
        <v>0</v>
      </c>
      <c r="BU75" s="188">
        <f t="shared" si="50"/>
        <v>0</v>
      </c>
      <c r="BV75" s="188">
        <f t="shared" si="51"/>
        <v>0</v>
      </c>
      <c r="BW75" s="188">
        <f t="shared" si="52"/>
        <v>0</v>
      </c>
      <c r="BX75" s="188">
        <f t="shared" si="53"/>
        <v>0</v>
      </c>
      <c r="BY75" s="188">
        <f t="shared" si="54"/>
        <v>0</v>
      </c>
      <c r="BZ75" s="188">
        <f t="shared" si="55"/>
        <v>0</v>
      </c>
      <c r="CA75" s="188">
        <f t="shared" si="56"/>
        <v>0</v>
      </c>
    </row>
    <row r="76" spans="1:79" x14ac:dyDescent="0.25">
      <c r="A76" s="15">
        <v>11</v>
      </c>
      <c r="B76" s="62" t="s">
        <v>56</v>
      </c>
      <c r="C76" s="68"/>
      <c r="D76" s="226"/>
      <c r="E76" s="22"/>
      <c r="F76" s="22"/>
      <c r="G76" s="22"/>
      <c r="H76" s="22"/>
      <c r="I76" s="22"/>
      <c r="J76" s="301"/>
      <c r="K76" s="312"/>
      <c r="L76" s="312"/>
      <c r="M76" s="250"/>
      <c r="N76" s="264"/>
      <c r="O76" s="264"/>
      <c r="P76" s="264"/>
      <c r="Q76" s="264"/>
      <c r="R76" s="54"/>
      <c r="S76" s="301"/>
      <c r="T76" s="312"/>
      <c r="U76" s="312"/>
      <c r="V76" s="252"/>
      <c r="W76" s="264"/>
      <c r="X76" s="264"/>
      <c r="Y76" s="264"/>
      <c r="Z76" s="264"/>
      <c r="AA76" s="54"/>
      <c r="AB76" s="301"/>
      <c r="AC76" s="312"/>
      <c r="AD76" s="312"/>
      <c r="AE76" s="252"/>
      <c r="AF76" s="264"/>
      <c r="AG76" s="264"/>
      <c r="AH76" s="264"/>
      <c r="AI76" s="264"/>
      <c r="AJ76" s="54"/>
      <c r="AK76" s="301"/>
      <c r="AL76" s="312"/>
      <c r="AM76" s="312"/>
      <c r="AN76" s="252"/>
      <c r="AO76" s="264"/>
      <c r="AP76" s="264"/>
      <c r="AQ76" s="264"/>
      <c r="AR76" s="264"/>
      <c r="AS76" s="54"/>
      <c r="AT76" s="301"/>
      <c r="AU76" s="312"/>
      <c r="AV76" s="312"/>
      <c r="AW76" s="252"/>
      <c r="AX76" s="264"/>
      <c r="AY76" s="264"/>
      <c r="AZ76" s="264"/>
      <c r="BA76" s="264"/>
      <c r="BB76" s="54"/>
      <c r="BC76" s="301"/>
      <c r="BD76" s="312"/>
      <c r="BE76" s="312"/>
      <c r="BF76" s="252"/>
      <c r="BG76" s="264"/>
      <c r="BH76" s="264"/>
      <c r="BI76" s="264"/>
      <c r="BJ76" s="264"/>
      <c r="BK76" s="54"/>
      <c r="BL76" s="301"/>
      <c r="BM76" s="312"/>
      <c r="BN76" s="312"/>
      <c r="BO76" s="269"/>
      <c r="BP76" s="322">
        <f t="shared" si="47"/>
        <v>0</v>
      </c>
      <c r="BQ76" s="323"/>
      <c r="BR76" s="1"/>
      <c r="BS76" s="2">
        <f t="shared" si="48"/>
        <v>0</v>
      </c>
      <c r="BT76" s="188">
        <f t="shared" si="49"/>
        <v>0</v>
      </c>
      <c r="BU76" s="188">
        <f t="shared" si="50"/>
        <v>0</v>
      </c>
      <c r="BV76" s="188">
        <f t="shared" si="51"/>
        <v>0</v>
      </c>
      <c r="BW76" s="188">
        <f t="shared" si="52"/>
        <v>0</v>
      </c>
      <c r="BX76" s="188">
        <f t="shared" si="53"/>
        <v>0</v>
      </c>
      <c r="BY76" s="188">
        <f t="shared" si="54"/>
        <v>0</v>
      </c>
      <c r="BZ76" s="188">
        <f t="shared" si="55"/>
        <v>0</v>
      </c>
      <c r="CA76" s="188">
        <f t="shared" si="56"/>
        <v>0</v>
      </c>
    </row>
    <row r="77" spans="1:79" x14ac:dyDescent="0.25">
      <c r="A77" s="15">
        <v>12</v>
      </c>
      <c r="B77" s="49" t="s">
        <v>80</v>
      </c>
      <c r="C77" s="58"/>
      <c r="D77" s="226"/>
      <c r="E77" s="22"/>
      <c r="F77" s="22"/>
      <c r="G77" s="22"/>
      <c r="H77" s="22"/>
      <c r="I77" s="22"/>
      <c r="J77" s="301"/>
      <c r="K77" s="312"/>
      <c r="L77" s="313"/>
      <c r="M77" s="250"/>
      <c r="N77" s="264"/>
      <c r="O77" s="264"/>
      <c r="P77" s="264"/>
      <c r="Q77" s="264"/>
      <c r="R77" s="54"/>
      <c r="S77" s="301"/>
      <c r="T77" s="312"/>
      <c r="U77" s="313"/>
      <c r="V77" s="252"/>
      <c r="W77" s="264"/>
      <c r="X77" s="264"/>
      <c r="Y77" s="264"/>
      <c r="Z77" s="264"/>
      <c r="AA77" s="54"/>
      <c r="AB77" s="301"/>
      <c r="AC77" s="312"/>
      <c r="AD77" s="313"/>
      <c r="AE77" s="252"/>
      <c r="AF77" s="264"/>
      <c r="AG77" s="264"/>
      <c r="AH77" s="264"/>
      <c r="AI77" s="264"/>
      <c r="AJ77" s="54"/>
      <c r="AK77" s="301"/>
      <c r="AL77" s="312"/>
      <c r="AM77" s="313"/>
      <c r="AN77" s="252"/>
      <c r="AO77" s="264"/>
      <c r="AP77" s="264"/>
      <c r="AQ77" s="264"/>
      <c r="AR77" s="264"/>
      <c r="AS77" s="54"/>
      <c r="AT77" s="301"/>
      <c r="AU77" s="312"/>
      <c r="AV77" s="313"/>
      <c r="AW77" s="252"/>
      <c r="AX77" s="264"/>
      <c r="AY77" s="264"/>
      <c r="AZ77" s="264"/>
      <c r="BA77" s="264"/>
      <c r="BB77" s="54"/>
      <c r="BC77" s="301"/>
      <c r="BD77" s="312"/>
      <c r="BE77" s="313"/>
      <c r="BF77" s="252"/>
      <c r="BG77" s="264"/>
      <c r="BH77" s="264"/>
      <c r="BI77" s="264"/>
      <c r="BJ77" s="264"/>
      <c r="BK77" s="54"/>
      <c r="BL77" s="301"/>
      <c r="BM77" s="312"/>
      <c r="BN77" s="313"/>
      <c r="BO77" s="269"/>
      <c r="BP77" s="322">
        <f t="shared" si="47"/>
        <v>0</v>
      </c>
      <c r="BQ77" s="323"/>
      <c r="BR77" s="1"/>
      <c r="BS77" s="2">
        <f t="shared" si="48"/>
        <v>0</v>
      </c>
      <c r="BT77" s="188">
        <f t="shared" si="49"/>
        <v>0</v>
      </c>
      <c r="BU77" s="188">
        <f t="shared" si="50"/>
        <v>0</v>
      </c>
      <c r="BV77" s="188">
        <f t="shared" si="51"/>
        <v>0</v>
      </c>
      <c r="BW77" s="188">
        <f t="shared" si="52"/>
        <v>0</v>
      </c>
      <c r="BX77" s="188">
        <f t="shared" si="53"/>
        <v>0</v>
      </c>
      <c r="BY77" s="188">
        <f t="shared" si="54"/>
        <v>0</v>
      </c>
      <c r="BZ77" s="188">
        <f t="shared" si="55"/>
        <v>0</v>
      </c>
      <c r="CA77" s="188">
        <f t="shared" si="56"/>
        <v>0</v>
      </c>
    </row>
    <row r="78" spans="1:79" x14ac:dyDescent="0.25">
      <c r="A78" s="15">
        <v>13</v>
      </c>
      <c r="B78" s="49" t="s">
        <v>80</v>
      </c>
      <c r="C78" s="58"/>
      <c r="D78" s="226"/>
      <c r="E78" s="22"/>
      <c r="F78" s="22"/>
      <c r="G78" s="22"/>
      <c r="H78" s="22"/>
      <c r="I78" s="22"/>
      <c r="J78" s="298"/>
      <c r="K78" s="298"/>
      <c r="L78" s="299"/>
      <c r="M78" s="250"/>
      <c r="N78" s="264"/>
      <c r="O78" s="264"/>
      <c r="P78" s="264"/>
      <c r="Q78" s="264"/>
      <c r="R78" s="54"/>
      <c r="S78" s="298"/>
      <c r="T78" s="298"/>
      <c r="U78" s="299"/>
      <c r="V78" s="252"/>
      <c r="W78" s="264"/>
      <c r="X78" s="264"/>
      <c r="Y78" s="264"/>
      <c r="Z78" s="264"/>
      <c r="AA78" s="54"/>
      <c r="AB78" s="298"/>
      <c r="AC78" s="298"/>
      <c r="AD78" s="299"/>
      <c r="AE78" s="252"/>
      <c r="AF78" s="264"/>
      <c r="AG78" s="264"/>
      <c r="AH78" s="264"/>
      <c r="AI78" s="264"/>
      <c r="AJ78" s="54"/>
      <c r="AK78" s="298"/>
      <c r="AL78" s="298"/>
      <c r="AM78" s="299"/>
      <c r="AN78" s="252"/>
      <c r="AO78" s="264"/>
      <c r="AP78" s="264"/>
      <c r="AQ78" s="264"/>
      <c r="AR78" s="264"/>
      <c r="AS78" s="54"/>
      <c r="AT78" s="298"/>
      <c r="AU78" s="298"/>
      <c r="AV78" s="299"/>
      <c r="AW78" s="252"/>
      <c r="AX78" s="264"/>
      <c r="AY78" s="264"/>
      <c r="AZ78" s="264"/>
      <c r="BA78" s="264"/>
      <c r="BB78" s="54"/>
      <c r="BC78" s="298"/>
      <c r="BD78" s="298"/>
      <c r="BE78" s="299"/>
      <c r="BF78" s="252"/>
      <c r="BG78" s="264"/>
      <c r="BH78" s="264"/>
      <c r="BI78" s="264"/>
      <c r="BJ78" s="264"/>
      <c r="BK78" s="54"/>
      <c r="BL78" s="298"/>
      <c r="BM78" s="298"/>
      <c r="BN78" s="299"/>
      <c r="BO78" s="269"/>
      <c r="BP78" s="322">
        <f t="shared" si="47"/>
        <v>0</v>
      </c>
      <c r="BQ78" s="323"/>
      <c r="BR78" s="1"/>
      <c r="BS78" s="2">
        <f t="shared" si="48"/>
        <v>0</v>
      </c>
      <c r="BT78" s="188">
        <f t="shared" si="49"/>
        <v>0</v>
      </c>
      <c r="BU78" s="188">
        <f t="shared" si="50"/>
        <v>0</v>
      </c>
      <c r="BV78" s="188">
        <f t="shared" si="51"/>
        <v>0</v>
      </c>
      <c r="BW78" s="188">
        <f t="shared" si="52"/>
        <v>0</v>
      </c>
      <c r="BX78" s="188">
        <f t="shared" si="53"/>
        <v>0</v>
      </c>
      <c r="BY78" s="188">
        <f t="shared" si="54"/>
        <v>0</v>
      </c>
      <c r="BZ78" s="188">
        <f t="shared" si="55"/>
        <v>0</v>
      </c>
      <c r="CA78" s="188">
        <f t="shared" si="56"/>
        <v>0</v>
      </c>
    </row>
    <row r="79" spans="1:79" x14ac:dyDescent="0.25">
      <c r="A79" s="15">
        <v>14</v>
      </c>
      <c r="B79" s="49" t="s">
        <v>80</v>
      </c>
      <c r="C79" s="58"/>
      <c r="D79" s="226"/>
      <c r="E79" s="22"/>
      <c r="F79" s="22"/>
      <c r="G79" s="22"/>
      <c r="H79" s="22"/>
      <c r="I79" s="22"/>
      <c r="J79" s="301"/>
      <c r="K79" s="312"/>
      <c r="L79" s="313"/>
      <c r="M79" s="250"/>
      <c r="N79" s="264"/>
      <c r="O79" s="264"/>
      <c r="P79" s="264"/>
      <c r="Q79" s="264"/>
      <c r="R79" s="54"/>
      <c r="S79" s="301"/>
      <c r="T79" s="312"/>
      <c r="U79" s="313"/>
      <c r="V79" s="252"/>
      <c r="W79" s="264"/>
      <c r="X79" s="264"/>
      <c r="Y79" s="264"/>
      <c r="Z79" s="264"/>
      <c r="AA79" s="54"/>
      <c r="AB79" s="301"/>
      <c r="AC79" s="312"/>
      <c r="AD79" s="313"/>
      <c r="AE79" s="252"/>
      <c r="AF79" s="264"/>
      <c r="AG79" s="264"/>
      <c r="AH79" s="264"/>
      <c r="AI79" s="264"/>
      <c r="AJ79" s="54"/>
      <c r="AK79" s="301"/>
      <c r="AL79" s="312"/>
      <c r="AM79" s="313"/>
      <c r="AN79" s="252"/>
      <c r="AO79" s="264"/>
      <c r="AP79" s="264"/>
      <c r="AQ79" s="264"/>
      <c r="AR79" s="264"/>
      <c r="AS79" s="54"/>
      <c r="AT79" s="301"/>
      <c r="AU79" s="312"/>
      <c r="AV79" s="313"/>
      <c r="AW79" s="252"/>
      <c r="AX79" s="264"/>
      <c r="AY79" s="264"/>
      <c r="AZ79" s="264"/>
      <c r="BA79" s="264"/>
      <c r="BB79" s="54"/>
      <c r="BC79" s="301"/>
      <c r="BD79" s="312"/>
      <c r="BE79" s="313"/>
      <c r="BF79" s="252"/>
      <c r="BG79" s="264"/>
      <c r="BH79" s="264"/>
      <c r="BI79" s="264"/>
      <c r="BJ79" s="264"/>
      <c r="BK79" s="54"/>
      <c r="BL79" s="301"/>
      <c r="BM79" s="312"/>
      <c r="BN79" s="313"/>
      <c r="BO79" s="269"/>
      <c r="BP79" s="322">
        <f t="shared" si="47"/>
        <v>0</v>
      </c>
      <c r="BQ79" s="323"/>
      <c r="BR79" s="1"/>
      <c r="BS79" s="2">
        <f t="shared" si="48"/>
        <v>0</v>
      </c>
      <c r="BT79" s="188">
        <f t="shared" si="49"/>
        <v>0</v>
      </c>
      <c r="BU79" s="188">
        <f t="shared" si="50"/>
        <v>0</v>
      </c>
      <c r="BV79" s="188">
        <f t="shared" si="51"/>
        <v>0</v>
      </c>
      <c r="BW79" s="188">
        <f t="shared" si="52"/>
        <v>0</v>
      </c>
      <c r="BX79" s="188">
        <f t="shared" si="53"/>
        <v>0</v>
      </c>
      <c r="BY79" s="188">
        <f t="shared" si="54"/>
        <v>0</v>
      </c>
      <c r="BZ79" s="188">
        <f t="shared" si="55"/>
        <v>0</v>
      </c>
      <c r="CA79" s="188">
        <f t="shared" si="56"/>
        <v>0</v>
      </c>
    </row>
    <row r="80" spans="1:79" x14ac:dyDescent="0.25">
      <c r="A80" s="15">
        <v>15</v>
      </c>
      <c r="B80" s="49" t="s">
        <v>80</v>
      </c>
      <c r="C80" s="58"/>
      <c r="D80" s="226"/>
      <c r="E80" s="22"/>
      <c r="F80" s="22"/>
      <c r="G80" s="22"/>
      <c r="H80" s="22"/>
      <c r="I80" s="22"/>
      <c r="J80" s="298"/>
      <c r="K80" s="298"/>
      <c r="L80" s="299"/>
      <c r="M80" s="250"/>
      <c r="N80" s="264"/>
      <c r="O80" s="264"/>
      <c r="P80" s="264"/>
      <c r="Q80" s="264"/>
      <c r="R80" s="54"/>
      <c r="S80" s="298"/>
      <c r="T80" s="298"/>
      <c r="U80" s="299"/>
      <c r="V80" s="252"/>
      <c r="W80" s="264"/>
      <c r="X80" s="264"/>
      <c r="Y80" s="264"/>
      <c r="Z80" s="264"/>
      <c r="AA80" s="54"/>
      <c r="AB80" s="298"/>
      <c r="AC80" s="298"/>
      <c r="AD80" s="299"/>
      <c r="AE80" s="252"/>
      <c r="AF80" s="264"/>
      <c r="AG80" s="264"/>
      <c r="AH80" s="264"/>
      <c r="AI80" s="264"/>
      <c r="AJ80" s="54"/>
      <c r="AK80" s="298"/>
      <c r="AL80" s="298"/>
      <c r="AM80" s="299"/>
      <c r="AN80" s="252"/>
      <c r="AO80" s="264"/>
      <c r="AP80" s="264"/>
      <c r="AQ80" s="264"/>
      <c r="AR80" s="264"/>
      <c r="AS80" s="54"/>
      <c r="AT80" s="298"/>
      <c r="AU80" s="298"/>
      <c r="AV80" s="299"/>
      <c r="AW80" s="252"/>
      <c r="AX80" s="264"/>
      <c r="AY80" s="264"/>
      <c r="AZ80" s="264"/>
      <c r="BA80" s="264"/>
      <c r="BB80" s="54"/>
      <c r="BC80" s="298"/>
      <c r="BD80" s="298"/>
      <c r="BE80" s="299"/>
      <c r="BF80" s="252"/>
      <c r="BG80" s="264"/>
      <c r="BH80" s="264"/>
      <c r="BI80" s="264"/>
      <c r="BJ80" s="264"/>
      <c r="BK80" s="54"/>
      <c r="BL80" s="298"/>
      <c r="BM80" s="298"/>
      <c r="BN80" s="299"/>
      <c r="BO80" s="269"/>
      <c r="BP80" s="322">
        <f t="shared" si="47"/>
        <v>0</v>
      </c>
      <c r="BQ80" s="323"/>
      <c r="BR80" s="1"/>
      <c r="BS80" s="2">
        <f t="shared" si="48"/>
        <v>0</v>
      </c>
      <c r="BT80" s="188">
        <f t="shared" si="49"/>
        <v>0</v>
      </c>
      <c r="BU80" s="188">
        <f t="shared" si="50"/>
        <v>0</v>
      </c>
      <c r="BV80" s="188">
        <f t="shared" si="51"/>
        <v>0</v>
      </c>
      <c r="BW80" s="188">
        <f t="shared" si="52"/>
        <v>0</v>
      </c>
      <c r="BX80" s="188">
        <f t="shared" si="53"/>
        <v>0</v>
      </c>
      <c r="BY80" s="188">
        <f t="shared" si="54"/>
        <v>0</v>
      </c>
      <c r="BZ80" s="188">
        <f t="shared" si="55"/>
        <v>0</v>
      </c>
      <c r="CA80" s="188">
        <f t="shared" si="56"/>
        <v>0</v>
      </c>
    </row>
    <row r="81" spans="1:79" x14ac:dyDescent="0.25">
      <c r="A81" s="15">
        <v>16</v>
      </c>
      <c r="B81" s="49" t="s">
        <v>80</v>
      </c>
      <c r="C81" s="58"/>
      <c r="D81" s="226"/>
      <c r="E81" s="22"/>
      <c r="F81" s="22"/>
      <c r="G81" s="22"/>
      <c r="H81" s="22"/>
      <c r="I81" s="22"/>
      <c r="J81" s="301"/>
      <c r="K81" s="312"/>
      <c r="L81" s="313"/>
      <c r="M81" s="250"/>
      <c r="N81" s="264"/>
      <c r="O81" s="264"/>
      <c r="P81" s="264"/>
      <c r="Q81" s="264"/>
      <c r="R81" s="54"/>
      <c r="S81" s="301"/>
      <c r="T81" s="312"/>
      <c r="U81" s="313"/>
      <c r="V81" s="252"/>
      <c r="W81" s="264"/>
      <c r="X81" s="264"/>
      <c r="Y81" s="264"/>
      <c r="Z81" s="264"/>
      <c r="AA81" s="54"/>
      <c r="AB81" s="301"/>
      <c r="AC81" s="312"/>
      <c r="AD81" s="313"/>
      <c r="AE81" s="252"/>
      <c r="AF81" s="264"/>
      <c r="AG81" s="264"/>
      <c r="AH81" s="264"/>
      <c r="AI81" s="264"/>
      <c r="AJ81" s="54"/>
      <c r="AK81" s="301"/>
      <c r="AL81" s="312"/>
      <c r="AM81" s="313"/>
      <c r="AN81" s="252"/>
      <c r="AO81" s="264"/>
      <c r="AP81" s="264"/>
      <c r="AQ81" s="264"/>
      <c r="AR81" s="264"/>
      <c r="AS81" s="54"/>
      <c r="AT81" s="301"/>
      <c r="AU81" s="312"/>
      <c r="AV81" s="313"/>
      <c r="AW81" s="252"/>
      <c r="AX81" s="264"/>
      <c r="AY81" s="264"/>
      <c r="AZ81" s="264"/>
      <c r="BA81" s="264"/>
      <c r="BB81" s="54"/>
      <c r="BC81" s="301"/>
      <c r="BD81" s="312"/>
      <c r="BE81" s="313"/>
      <c r="BF81" s="252"/>
      <c r="BG81" s="264"/>
      <c r="BH81" s="264"/>
      <c r="BI81" s="264"/>
      <c r="BJ81" s="264"/>
      <c r="BK81" s="54"/>
      <c r="BL81" s="301"/>
      <c r="BM81" s="312"/>
      <c r="BN81" s="313"/>
      <c r="BO81" s="269"/>
      <c r="BP81" s="322">
        <f t="shared" si="47"/>
        <v>0</v>
      </c>
      <c r="BQ81" s="323"/>
      <c r="BR81" s="1"/>
      <c r="BS81" s="2">
        <f t="shared" si="48"/>
        <v>0</v>
      </c>
      <c r="BT81" s="188">
        <f t="shared" si="49"/>
        <v>0</v>
      </c>
      <c r="BU81" s="188">
        <f t="shared" si="50"/>
        <v>0</v>
      </c>
      <c r="BV81" s="188">
        <f t="shared" si="51"/>
        <v>0</v>
      </c>
      <c r="BW81" s="188">
        <f t="shared" si="52"/>
        <v>0</v>
      </c>
      <c r="BX81" s="188">
        <f t="shared" si="53"/>
        <v>0</v>
      </c>
      <c r="BY81" s="188">
        <f t="shared" si="54"/>
        <v>0</v>
      </c>
      <c r="BZ81" s="188">
        <f t="shared" si="55"/>
        <v>0</v>
      </c>
      <c r="CA81" s="188">
        <f t="shared" si="56"/>
        <v>0</v>
      </c>
    </row>
    <row r="82" spans="1:79" x14ac:dyDescent="0.25">
      <c r="A82" s="15">
        <v>17</v>
      </c>
      <c r="B82" s="49" t="s">
        <v>80</v>
      </c>
      <c r="C82" s="58"/>
      <c r="D82" s="226"/>
      <c r="E82" s="22"/>
      <c r="F82" s="22"/>
      <c r="G82" s="22"/>
      <c r="H82" s="22"/>
      <c r="I82" s="22"/>
      <c r="J82" s="298"/>
      <c r="K82" s="298"/>
      <c r="L82" s="299"/>
      <c r="M82" s="250"/>
      <c r="N82" s="264"/>
      <c r="O82" s="264"/>
      <c r="P82" s="264"/>
      <c r="Q82" s="264"/>
      <c r="R82" s="54"/>
      <c r="S82" s="298"/>
      <c r="T82" s="298"/>
      <c r="U82" s="299"/>
      <c r="V82" s="252"/>
      <c r="W82" s="264"/>
      <c r="X82" s="264"/>
      <c r="Y82" s="264"/>
      <c r="Z82" s="264"/>
      <c r="AA82" s="54"/>
      <c r="AB82" s="298"/>
      <c r="AC82" s="298"/>
      <c r="AD82" s="299"/>
      <c r="AE82" s="252"/>
      <c r="AF82" s="264"/>
      <c r="AG82" s="264"/>
      <c r="AH82" s="264"/>
      <c r="AI82" s="264"/>
      <c r="AJ82" s="54"/>
      <c r="AK82" s="298"/>
      <c r="AL82" s="298"/>
      <c r="AM82" s="299"/>
      <c r="AN82" s="252"/>
      <c r="AO82" s="264"/>
      <c r="AP82" s="264"/>
      <c r="AQ82" s="264"/>
      <c r="AR82" s="264"/>
      <c r="AS82" s="54"/>
      <c r="AT82" s="298"/>
      <c r="AU82" s="298"/>
      <c r="AV82" s="299"/>
      <c r="AW82" s="252"/>
      <c r="AX82" s="264"/>
      <c r="AY82" s="264"/>
      <c r="AZ82" s="264"/>
      <c r="BA82" s="264"/>
      <c r="BB82" s="54"/>
      <c r="BC82" s="298"/>
      <c r="BD82" s="298"/>
      <c r="BE82" s="299"/>
      <c r="BF82" s="252"/>
      <c r="BG82" s="264"/>
      <c r="BH82" s="264"/>
      <c r="BI82" s="264"/>
      <c r="BJ82" s="264"/>
      <c r="BK82" s="54"/>
      <c r="BL82" s="298"/>
      <c r="BM82" s="298"/>
      <c r="BN82" s="299"/>
      <c r="BO82" s="269"/>
      <c r="BP82" s="322">
        <f t="shared" si="47"/>
        <v>0</v>
      </c>
      <c r="BQ82" s="323"/>
      <c r="BR82" s="1"/>
      <c r="BS82" s="2">
        <f t="shared" si="48"/>
        <v>0</v>
      </c>
      <c r="BT82" s="188">
        <f t="shared" si="49"/>
        <v>0</v>
      </c>
      <c r="BU82" s="188">
        <f t="shared" si="50"/>
        <v>0</v>
      </c>
      <c r="BV82" s="188">
        <f t="shared" si="51"/>
        <v>0</v>
      </c>
      <c r="BW82" s="188">
        <f t="shared" si="52"/>
        <v>0</v>
      </c>
      <c r="BX82" s="188">
        <f t="shared" si="53"/>
        <v>0</v>
      </c>
      <c r="BY82" s="188">
        <f t="shared" si="54"/>
        <v>0</v>
      </c>
      <c r="BZ82" s="188">
        <f t="shared" si="55"/>
        <v>0</v>
      </c>
      <c r="CA82" s="188">
        <f t="shared" si="56"/>
        <v>0</v>
      </c>
    </row>
    <row r="83" spans="1:79" x14ac:dyDescent="0.25">
      <c r="A83" s="15">
        <v>18</v>
      </c>
      <c r="B83" s="49" t="s">
        <v>80</v>
      </c>
      <c r="C83" s="58"/>
      <c r="D83" s="226"/>
      <c r="E83" s="22"/>
      <c r="F83" s="22"/>
      <c r="G83" s="22"/>
      <c r="H83" s="22"/>
      <c r="I83" s="22"/>
      <c r="J83" s="298"/>
      <c r="K83" s="298"/>
      <c r="L83" s="299"/>
      <c r="M83" s="250"/>
      <c r="N83" s="264"/>
      <c r="O83" s="264"/>
      <c r="P83" s="264"/>
      <c r="Q83" s="264"/>
      <c r="R83" s="54"/>
      <c r="S83" s="298"/>
      <c r="T83" s="298"/>
      <c r="U83" s="299"/>
      <c r="V83" s="252"/>
      <c r="W83" s="264"/>
      <c r="X83" s="264"/>
      <c r="Y83" s="264"/>
      <c r="Z83" s="264"/>
      <c r="AA83" s="54"/>
      <c r="AB83" s="298"/>
      <c r="AC83" s="298"/>
      <c r="AD83" s="299"/>
      <c r="AE83" s="252"/>
      <c r="AF83" s="264"/>
      <c r="AG83" s="264"/>
      <c r="AH83" s="264"/>
      <c r="AI83" s="264"/>
      <c r="AJ83" s="54"/>
      <c r="AK83" s="298"/>
      <c r="AL83" s="298"/>
      <c r="AM83" s="299"/>
      <c r="AN83" s="252"/>
      <c r="AO83" s="264"/>
      <c r="AP83" s="264"/>
      <c r="AQ83" s="264"/>
      <c r="AR83" s="264"/>
      <c r="AS83" s="54"/>
      <c r="AT83" s="298"/>
      <c r="AU83" s="298"/>
      <c r="AV83" s="299"/>
      <c r="AW83" s="252"/>
      <c r="AX83" s="264"/>
      <c r="AY83" s="264"/>
      <c r="AZ83" s="264"/>
      <c r="BA83" s="264"/>
      <c r="BB83" s="54"/>
      <c r="BC83" s="298"/>
      <c r="BD83" s="298"/>
      <c r="BE83" s="299"/>
      <c r="BF83" s="252"/>
      <c r="BG83" s="264"/>
      <c r="BH83" s="264"/>
      <c r="BI83" s="264"/>
      <c r="BJ83" s="264"/>
      <c r="BK83" s="54"/>
      <c r="BL83" s="298"/>
      <c r="BM83" s="298"/>
      <c r="BN83" s="299"/>
      <c r="BO83" s="269"/>
      <c r="BP83" s="322">
        <f t="shared" si="47"/>
        <v>0</v>
      </c>
      <c r="BQ83" s="323"/>
      <c r="BR83" s="1"/>
      <c r="BS83" s="2">
        <f t="shared" si="48"/>
        <v>0</v>
      </c>
      <c r="BT83" s="188">
        <f t="shared" si="49"/>
        <v>0</v>
      </c>
      <c r="BU83" s="188">
        <f t="shared" si="50"/>
        <v>0</v>
      </c>
      <c r="BV83" s="188">
        <f t="shared" si="51"/>
        <v>0</v>
      </c>
      <c r="BW83" s="188">
        <f t="shared" si="52"/>
        <v>0</v>
      </c>
      <c r="BX83" s="188">
        <f t="shared" si="53"/>
        <v>0</v>
      </c>
      <c r="BY83" s="188">
        <f t="shared" si="54"/>
        <v>0</v>
      </c>
      <c r="BZ83" s="188">
        <f t="shared" si="55"/>
        <v>0</v>
      </c>
      <c r="CA83" s="188">
        <f t="shared" si="56"/>
        <v>0</v>
      </c>
    </row>
    <row r="84" spans="1:79" x14ac:dyDescent="0.25">
      <c r="A84" s="15">
        <v>19</v>
      </c>
      <c r="B84" s="49" t="s">
        <v>80</v>
      </c>
      <c r="C84" s="58"/>
      <c r="D84" s="226"/>
      <c r="E84" s="22"/>
      <c r="F84" s="22"/>
      <c r="G84" s="22"/>
      <c r="H84" s="22"/>
      <c r="I84" s="22"/>
      <c r="J84" s="301"/>
      <c r="K84" s="312"/>
      <c r="L84" s="313"/>
      <c r="M84" s="250"/>
      <c r="N84" s="264"/>
      <c r="O84" s="264"/>
      <c r="P84" s="264"/>
      <c r="Q84" s="264"/>
      <c r="R84" s="54"/>
      <c r="S84" s="301"/>
      <c r="T84" s="312"/>
      <c r="U84" s="313"/>
      <c r="V84" s="252"/>
      <c r="W84" s="264"/>
      <c r="X84" s="264"/>
      <c r="Y84" s="264"/>
      <c r="Z84" s="264"/>
      <c r="AA84" s="54"/>
      <c r="AB84" s="301"/>
      <c r="AC84" s="312"/>
      <c r="AD84" s="313"/>
      <c r="AE84" s="252"/>
      <c r="AF84" s="264"/>
      <c r="AG84" s="264"/>
      <c r="AH84" s="264"/>
      <c r="AI84" s="264"/>
      <c r="AJ84" s="54"/>
      <c r="AK84" s="301"/>
      <c r="AL84" s="312"/>
      <c r="AM84" s="313"/>
      <c r="AN84" s="252"/>
      <c r="AO84" s="264"/>
      <c r="AP84" s="264"/>
      <c r="AQ84" s="264"/>
      <c r="AR84" s="264"/>
      <c r="AS84" s="54"/>
      <c r="AT84" s="301"/>
      <c r="AU84" s="312"/>
      <c r="AV84" s="313"/>
      <c r="AW84" s="252"/>
      <c r="AX84" s="264"/>
      <c r="AY84" s="264"/>
      <c r="AZ84" s="264"/>
      <c r="BA84" s="264"/>
      <c r="BB84" s="54"/>
      <c r="BC84" s="301"/>
      <c r="BD84" s="312"/>
      <c r="BE84" s="313"/>
      <c r="BF84" s="252"/>
      <c r="BG84" s="264"/>
      <c r="BH84" s="264"/>
      <c r="BI84" s="264"/>
      <c r="BJ84" s="264"/>
      <c r="BK84" s="54"/>
      <c r="BL84" s="301"/>
      <c r="BM84" s="312"/>
      <c r="BN84" s="313"/>
      <c r="BO84" s="269"/>
      <c r="BP84" s="322">
        <f t="shared" si="47"/>
        <v>0</v>
      </c>
      <c r="BQ84" s="323"/>
      <c r="BR84" s="1"/>
      <c r="BS84" s="2">
        <f t="shared" si="48"/>
        <v>0</v>
      </c>
      <c r="BT84" s="188">
        <f t="shared" si="49"/>
        <v>0</v>
      </c>
      <c r="BU84" s="188">
        <f t="shared" si="50"/>
        <v>0</v>
      </c>
      <c r="BV84" s="188">
        <f t="shared" si="51"/>
        <v>0</v>
      </c>
      <c r="BW84" s="188">
        <f t="shared" si="52"/>
        <v>0</v>
      </c>
      <c r="BX84" s="188">
        <f t="shared" si="53"/>
        <v>0</v>
      </c>
      <c r="BY84" s="188">
        <f t="shared" si="54"/>
        <v>0</v>
      </c>
      <c r="BZ84" s="188">
        <f t="shared" si="55"/>
        <v>0</v>
      </c>
      <c r="CA84" s="188">
        <f t="shared" si="56"/>
        <v>0</v>
      </c>
    </row>
    <row r="85" spans="1:79" ht="15.75" thickBot="1" x14ac:dyDescent="0.3">
      <c r="A85" s="15">
        <v>20</v>
      </c>
      <c r="B85" s="49" t="s">
        <v>80</v>
      </c>
      <c r="C85" s="58"/>
      <c r="D85" s="226"/>
      <c r="E85" s="22"/>
      <c r="F85" s="22"/>
      <c r="G85" s="22"/>
      <c r="H85" s="22"/>
      <c r="I85" s="22"/>
      <c r="J85" s="298"/>
      <c r="K85" s="298"/>
      <c r="L85" s="299"/>
      <c r="M85" s="250"/>
      <c r="N85" s="264"/>
      <c r="O85" s="264"/>
      <c r="P85" s="264"/>
      <c r="Q85" s="264"/>
      <c r="R85" s="54"/>
      <c r="S85" s="298"/>
      <c r="T85" s="298"/>
      <c r="U85" s="299"/>
      <c r="V85" s="252"/>
      <c r="W85" s="264"/>
      <c r="X85" s="264"/>
      <c r="Y85" s="264"/>
      <c r="Z85" s="264"/>
      <c r="AA85" s="54"/>
      <c r="AB85" s="298"/>
      <c r="AC85" s="298"/>
      <c r="AD85" s="299"/>
      <c r="AE85" s="252"/>
      <c r="AF85" s="264"/>
      <c r="AG85" s="264"/>
      <c r="AH85" s="264"/>
      <c r="AI85" s="264"/>
      <c r="AJ85" s="54"/>
      <c r="AK85" s="298"/>
      <c r="AL85" s="298"/>
      <c r="AM85" s="299"/>
      <c r="AN85" s="252"/>
      <c r="AO85" s="264"/>
      <c r="AP85" s="264"/>
      <c r="AQ85" s="264"/>
      <c r="AR85" s="264"/>
      <c r="AS85" s="54"/>
      <c r="AT85" s="298"/>
      <c r="AU85" s="298"/>
      <c r="AV85" s="299"/>
      <c r="AW85" s="252"/>
      <c r="AX85" s="264"/>
      <c r="AY85" s="264"/>
      <c r="AZ85" s="264"/>
      <c r="BA85" s="264"/>
      <c r="BB85" s="54"/>
      <c r="BC85" s="298"/>
      <c r="BD85" s="298"/>
      <c r="BE85" s="299"/>
      <c r="BF85" s="252"/>
      <c r="BG85" s="264"/>
      <c r="BH85" s="264"/>
      <c r="BI85" s="264"/>
      <c r="BJ85" s="264"/>
      <c r="BK85" s="54"/>
      <c r="BL85" s="298"/>
      <c r="BM85" s="298"/>
      <c r="BN85" s="299"/>
      <c r="BO85" s="269"/>
      <c r="BP85" s="322">
        <f t="shared" si="47"/>
        <v>0</v>
      </c>
      <c r="BQ85" s="323"/>
      <c r="BR85" s="1"/>
      <c r="BS85" s="2">
        <f t="shared" si="48"/>
        <v>0</v>
      </c>
      <c r="BT85" s="188">
        <f t="shared" si="49"/>
        <v>0</v>
      </c>
      <c r="BU85" s="188">
        <f t="shared" si="50"/>
        <v>0</v>
      </c>
      <c r="BV85" s="188">
        <f t="shared" si="51"/>
        <v>0</v>
      </c>
      <c r="BW85" s="188">
        <f t="shared" si="52"/>
        <v>0</v>
      </c>
      <c r="BX85" s="188">
        <f t="shared" si="53"/>
        <v>0</v>
      </c>
      <c r="BY85" s="188">
        <f t="shared" si="54"/>
        <v>0</v>
      </c>
      <c r="BZ85" s="188">
        <f t="shared" si="55"/>
        <v>0</v>
      </c>
      <c r="CA85" s="188">
        <f t="shared" si="56"/>
        <v>0</v>
      </c>
    </row>
    <row r="86" spans="1:79" ht="16.5" thickTop="1" thickBot="1" x14ac:dyDescent="0.3">
      <c r="A86" s="233" t="s">
        <v>57</v>
      </c>
      <c r="B86" s="234"/>
      <c r="C86" s="234"/>
      <c r="D86" s="226"/>
      <c r="E86" s="22"/>
      <c r="F86" s="22"/>
      <c r="G86" s="22"/>
      <c r="H86" s="22"/>
      <c r="I86" s="22"/>
      <c r="J86" s="373">
        <f>SUM(J66:L85)</f>
        <v>0</v>
      </c>
      <c r="K86" s="374"/>
      <c r="L86" s="374"/>
      <c r="M86" s="250"/>
      <c r="N86" s="264"/>
      <c r="O86" s="264"/>
      <c r="P86" s="264"/>
      <c r="Q86" s="264"/>
      <c r="R86" s="54"/>
      <c r="S86" s="373">
        <f>SUM(S66:U85)</f>
        <v>0</v>
      </c>
      <c r="T86" s="374"/>
      <c r="U86" s="374"/>
      <c r="V86" s="252"/>
      <c r="W86" s="264"/>
      <c r="X86" s="264"/>
      <c r="Y86" s="264"/>
      <c r="Z86" s="264"/>
      <c r="AA86" s="54"/>
      <c r="AB86" s="380">
        <f>SUM(AB66:AD85)</f>
        <v>0</v>
      </c>
      <c r="AC86" s="381"/>
      <c r="AD86" s="382"/>
      <c r="AE86" s="252"/>
      <c r="AF86" s="264"/>
      <c r="AG86" s="264"/>
      <c r="AH86" s="264"/>
      <c r="AI86" s="264"/>
      <c r="AJ86" s="54"/>
      <c r="AK86" s="380">
        <f>SUM(AK66:AM85)</f>
        <v>0</v>
      </c>
      <c r="AL86" s="381"/>
      <c r="AM86" s="382"/>
      <c r="AN86" s="252"/>
      <c r="AO86" s="264"/>
      <c r="AP86" s="264"/>
      <c r="AQ86" s="264"/>
      <c r="AR86" s="264"/>
      <c r="AS86" s="54"/>
      <c r="AT86" s="380">
        <f>SUM(AT66:AV85)</f>
        <v>0</v>
      </c>
      <c r="AU86" s="381"/>
      <c r="AV86" s="382"/>
      <c r="AW86" s="252"/>
      <c r="AX86" s="264"/>
      <c r="AY86" s="264"/>
      <c r="AZ86" s="264"/>
      <c r="BA86" s="264"/>
      <c r="BB86" s="54"/>
      <c r="BC86" s="380">
        <f>SUM(BC66:BE85)</f>
        <v>0</v>
      </c>
      <c r="BD86" s="381"/>
      <c r="BE86" s="382"/>
      <c r="BF86" s="252"/>
      <c r="BG86" s="264"/>
      <c r="BH86" s="264"/>
      <c r="BI86" s="264"/>
      <c r="BJ86" s="264"/>
      <c r="BK86" s="54"/>
      <c r="BL86" s="380">
        <f>SUM(BL66:BN85)</f>
        <v>0</v>
      </c>
      <c r="BM86" s="381"/>
      <c r="BN86" s="382"/>
      <c r="BO86" s="270"/>
      <c r="BP86" s="348">
        <f>J86+S86+AB86+AK86+AT86+BC86+BL86</f>
        <v>0</v>
      </c>
      <c r="BQ86" s="349"/>
      <c r="BR86" s="1"/>
      <c r="BS86" s="92"/>
      <c r="BT86" s="93"/>
      <c r="BU86" s="93"/>
      <c r="BV86" s="93"/>
      <c r="BW86" s="93"/>
      <c r="BX86" s="93"/>
      <c r="BY86" s="93"/>
      <c r="BZ86" s="93"/>
      <c r="CA86" s="94"/>
    </row>
    <row r="87" spans="1:79" ht="2.25" customHeight="1" thickTop="1" thickBot="1" x14ac:dyDescent="0.3">
      <c r="A87" s="366"/>
      <c r="B87" s="367"/>
      <c r="C87" s="367"/>
      <c r="D87" s="226"/>
      <c r="E87" s="366"/>
      <c r="F87" s="367"/>
      <c r="G87" s="367"/>
      <c r="H87" s="367"/>
      <c r="I87" s="276"/>
      <c r="J87" s="276"/>
      <c r="K87" s="276"/>
      <c r="L87" s="276"/>
      <c r="M87" s="250"/>
      <c r="N87" s="366"/>
      <c r="O87" s="367"/>
      <c r="P87" s="367"/>
      <c r="Q87" s="367"/>
      <c r="R87" s="367"/>
      <c r="S87" s="367"/>
      <c r="T87" s="367"/>
      <c r="U87" s="302"/>
      <c r="V87" s="252"/>
      <c r="W87" s="366"/>
      <c r="X87" s="367"/>
      <c r="Y87" s="367"/>
      <c r="Z87" s="367"/>
      <c r="AA87" s="367"/>
      <c r="AB87" s="367"/>
      <c r="AC87" s="367"/>
      <c r="AD87" s="302"/>
      <c r="AE87" s="252"/>
      <c r="AF87" s="366"/>
      <c r="AG87" s="367"/>
      <c r="AH87" s="367"/>
      <c r="AI87" s="367"/>
      <c r="AJ87" s="367"/>
      <c r="AK87" s="367"/>
      <c r="AL87" s="367"/>
      <c r="AM87" s="302"/>
      <c r="AN87" s="252"/>
      <c r="AO87" s="366"/>
      <c r="AP87" s="367"/>
      <c r="AQ87" s="367"/>
      <c r="AR87" s="367"/>
      <c r="AS87" s="367"/>
      <c r="AT87" s="367"/>
      <c r="AU87" s="367"/>
      <c r="AV87" s="302"/>
      <c r="AW87" s="252"/>
      <c r="AX87" s="366"/>
      <c r="AY87" s="367"/>
      <c r="AZ87" s="367"/>
      <c r="BA87" s="367"/>
      <c r="BB87" s="367"/>
      <c r="BC87" s="367"/>
      <c r="BD87" s="367"/>
      <c r="BE87" s="302"/>
      <c r="BF87" s="252"/>
      <c r="BG87" s="366"/>
      <c r="BH87" s="367"/>
      <c r="BI87" s="367"/>
      <c r="BJ87" s="367"/>
      <c r="BK87" s="367"/>
      <c r="BL87" s="367"/>
      <c r="BM87" s="367"/>
      <c r="BN87" s="302"/>
      <c r="BO87" s="418"/>
      <c r="BP87" s="276"/>
      <c r="BQ87" s="252"/>
      <c r="BR87" s="1"/>
      <c r="BS87" s="129"/>
      <c r="BT87" s="129"/>
      <c r="BU87" s="129"/>
      <c r="BV87" s="129"/>
      <c r="BW87" s="129"/>
      <c r="BX87" s="129"/>
      <c r="BY87" s="129"/>
      <c r="BZ87" s="129"/>
      <c r="CA87" s="129"/>
    </row>
    <row r="88" spans="1:79" ht="16.5" thickTop="1" thickBot="1" x14ac:dyDescent="0.3">
      <c r="A88" s="280" t="s">
        <v>58</v>
      </c>
      <c r="B88" s="281"/>
      <c r="C88" s="281"/>
      <c r="D88" s="226"/>
      <c r="E88" s="288"/>
      <c r="F88" s="289"/>
      <c r="G88" s="289"/>
      <c r="H88" s="289"/>
      <c r="I88" s="420"/>
      <c r="J88" s="303">
        <f>L44+J52+J56+J64+J86</f>
        <v>0</v>
      </c>
      <c r="K88" s="304"/>
      <c r="L88" s="304"/>
      <c r="M88" s="250"/>
      <c r="N88" s="283"/>
      <c r="O88" s="263"/>
      <c r="P88" s="263"/>
      <c r="Q88" s="263"/>
      <c r="R88" s="368"/>
      <c r="S88" s="303">
        <f>U44+S52+S56+S64+S86</f>
        <v>0</v>
      </c>
      <c r="T88" s="304"/>
      <c r="U88" s="304"/>
      <c r="V88" s="252"/>
      <c r="W88" s="283"/>
      <c r="X88" s="263"/>
      <c r="Y88" s="263"/>
      <c r="Z88" s="263"/>
      <c r="AA88" s="368"/>
      <c r="AB88" s="303">
        <f>AD44+AB52+AB56+AB64+AB86</f>
        <v>0</v>
      </c>
      <c r="AC88" s="304"/>
      <c r="AD88" s="317"/>
      <c r="AE88" s="252"/>
      <c r="AF88" s="283"/>
      <c r="AG88" s="263"/>
      <c r="AH88" s="263"/>
      <c r="AI88" s="263"/>
      <c r="AJ88" s="368"/>
      <c r="AK88" s="303">
        <f>AM44+AK52+AK56+AK64+AK86</f>
        <v>0</v>
      </c>
      <c r="AL88" s="304"/>
      <c r="AM88" s="317"/>
      <c r="AN88" s="252"/>
      <c r="AO88" s="283"/>
      <c r="AP88" s="263"/>
      <c r="AQ88" s="263"/>
      <c r="AR88" s="263"/>
      <c r="AS88" s="368"/>
      <c r="AT88" s="303">
        <f>AV44+AT52+AT56+AT64+AT86</f>
        <v>0</v>
      </c>
      <c r="AU88" s="304"/>
      <c r="AV88" s="317"/>
      <c r="AW88" s="252"/>
      <c r="AX88" s="283"/>
      <c r="AY88" s="263"/>
      <c r="AZ88" s="263"/>
      <c r="BA88" s="263"/>
      <c r="BB88" s="368"/>
      <c r="BC88" s="303">
        <f>BE44+BC52+BC56+BC64+BC86</f>
        <v>0</v>
      </c>
      <c r="BD88" s="304"/>
      <c r="BE88" s="317"/>
      <c r="BF88" s="252"/>
      <c r="BG88" s="283"/>
      <c r="BH88" s="263"/>
      <c r="BI88" s="263"/>
      <c r="BJ88" s="263"/>
      <c r="BK88" s="368"/>
      <c r="BL88" s="303">
        <f>BN44+BL52+BL56+BL64+BL86</f>
        <v>0</v>
      </c>
      <c r="BM88" s="304"/>
      <c r="BN88" s="317"/>
      <c r="BO88" s="350"/>
      <c r="BP88" s="348">
        <f>J88+S88+AB88+AK88+AT88+BC88+BL88</f>
        <v>0</v>
      </c>
      <c r="BQ88" s="349"/>
      <c r="BR88" s="1"/>
      <c r="BS88" s="2" t="s">
        <v>142</v>
      </c>
      <c r="BT88" s="50">
        <f>SUM(BT46:BT85)</f>
        <v>0</v>
      </c>
      <c r="BU88" s="50">
        <f t="shared" ref="BU88:BX88" si="57">SUM(BU46:BU85)</f>
        <v>0</v>
      </c>
      <c r="BV88" s="50">
        <f t="shared" si="57"/>
        <v>0</v>
      </c>
      <c r="BW88" s="50">
        <f t="shared" si="57"/>
        <v>0</v>
      </c>
      <c r="BX88" s="50">
        <f t="shared" si="57"/>
        <v>0</v>
      </c>
      <c r="BY88" s="50">
        <f>SUM(BY46:BY85)</f>
        <v>0</v>
      </c>
      <c r="BZ88" s="50">
        <f>SUM(BZ46:BZ85)</f>
        <v>0</v>
      </c>
      <c r="CA88" s="188">
        <f>SUM(BT88:BZ88)</f>
        <v>0</v>
      </c>
    </row>
    <row r="89" spans="1:79" ht="15" hidden="1" customHeight="1" thickTop="1" x14ac:dyDescent="0.25">
      <c r="A89" s="203" t="s">
        <v>59</v>
      </c>
      <c r="B89" s="327"/>
      <c r="C89" s="204"/>
      <c r="D89" s="226"/>
      <c r="E89" s="37"/>
      <c r="F89" s="37"/>
      <c r="G89" s="37"/>
      <c r="H89" s="37"/>
      <c r="I89" s="37"/>
      <c r="J89" s="359">
        <f>IF(J70&gt;25000,(25000),(J70))</f>
        <v>0</v>
      </c>
      <c r="K89" s="360"/>
      <c r="L89" s="361"/>
      <c r="M89" s="250"/>
      <c r="N89" s="22"/>
      <c r="O89" s="22"/>
      <c r="P89" s="22"/>
      <c r="Q89" s="22"/>
      <c r="R89" s="22"/>
      <c r="S89" s="359">
        <f>IF(J89&gt;25000,0,IF((J70+S70)&lt;25000,S70,(25000-J89)))</f>
        <v>0</v>
      </c>
      <c r="T89" s="360"/>
      <c r="U89" s="361"/>
      <c r="V89" s="252"/>
      <c r="W89" s="22"/>
      <c r="X89" s="22"/>
      <c r="Y89" s="22"/>
      <c r="Z89" s="22"/>
      <c r="AA89" s="22"/>
      <c r="AB89" s="362">
        <f>IF(J89+S89&gt;=25000,0,IF((J70+S70+AB70)&lt;25000,AB70,(25000-J70-S70)))</f>
        <v>0</v>
      </c>
      <c r="AC89" s="360"/>
      <c r="AD89" s="363"/>
      <c r="AE89" s="252"/>
      <c r="AF89" s="22"/>
      <c r="AG89" s="22"/>
      <c r="AH89" s="22"/>
      <c r="AI89" s="22"/>
      <c r="AJ89" s="22"/>
      <c r="AK89" s="359">
        <f>IF(J89+S89+AB89&gt;=25000,0,IF((J70+S70+AB70+AK70)&lt;25000,AK70,(25000-J89-S89-AB89)))</f>
        <v>0</v>
      </c>
      <c r="AL89" s="360"/>
      <c r="AM89" s="361"/>
      <c r="AN89" s="252"/>
      <c r="AO89" s="22"/>
      <c r="AP89" s="22"/>
      <c r="AQ89" s="22"/>
      <c r="AR89" s="22"/>
      <c r="AS89" s="22"/>
      <c r="AT89" s="359">
        <f>IF(J89+S89+AB89+AK89&gt;=25000,0,IF((J70+S70+AB70+AK70+AT70)&lt;25000,AT70,(25000-J89-S89-AB89-AK89)))</f>
        <v>0</v>
      </c>
      <c r="AU89" s="360"/>
      <c r="AV89" s="361"/>
      <c r="AW89" s="252"/>
      <c r="AX89" s="22"/>
      <c r="AY89" s="22"/>
      <c r="AZ89" s="22"/>
      <c r="BA89" s="22"/>
      <c r="BB89" s="22"/>
      <c r="BC89" s="359">
        <f>IF(S89+AB89+AK89+AT89&gt;=25000,0,IF((S70+AB70+AK70+AT70+BC70)&lt;25000,BC70,(25000-S89-AB89-AK89-AT89)))</f>
        <v>0</v>
      </c>
      <c r="BD89" s="360"/>
      <c r="BE89" s="361"/>
      <c r="BF89" s="252"/>
      <c r="BG89" s="22"/>
      <c r="BH89" s="22"/>
      <c r="BI89" s="22"/>
      <c r="BJ89" s="22"/>
      <c r="BK89" s="22"/>
      <c r="BL89" s="359">
        <f>IF(AB89+AK89+AT89+BC89&gt;=25000,0,IF((AB70+AK70+AT70+BC70+BL70)&lt;25000,BL70,(25000-AB89-AK89-AT89-BC89)))</f>
        <v>0</v>
      </c>
      <c r="BM89" s="360"/>
      <c r="BN89" s="361"/>
      <c r="BO89" s="284"/>
      <c r="BP89" s="322">
        <f t="shared" ref="BP89:BP94" si="58">J89+S89+AB89+AK89+AT89</f>
        <v>0</v>
      </c>
      <c r="BQ89" s="341"/>
      <c r="BR89" s="83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15" hidden="1" customHeight="1" thickBot="1" x14ac:dyDescent="0.3">
      <c r="A90" s="203" t="s">
        <v>60</v>
      </c>
      <c r="B90" s="327"/>
      <c r="C90" s="204"/>
      <c r="D90" s="226"/>
      <c r="E90" s="37"/>
      <c r="F90" s="37"/>
      <c r="G90" s="37"/>
      <c r="H90" s="37"/>
      <c r="I90" s="37"/>
      <c r="J90" s="322">
        <f>IF(J71&gt;25000,(25000),(J71))</f>
        <v>0</v>
      </c>
      <c r="K90" s="340"/>
      <c r="L90" s="341"/>
      <c r="M90" s="250"/>
      <c r="N90" s="22"/>
      <c r="O90" s="22"/>
      <c r="P90" s="22"/>
      <c r="Q90" s="22"/>
      <c r="R90" s="22"/>
      <c r="S90" s="322">
        <f>IF(J90&gt;25000,0,IF((J71+S71)&lt;25000,S71,(25000-J90)))</f>
        <v>0</v>
      </c>
      <c r="T90" s="340"/>
      <c r="U90" s="341"/>
      <c r="V90" s="252"/>
      <c r="W90" s="22"/>
      <c r="X90" s="22"/>
      <c r="Y90" s="22"/>
      <c r="Z90" s="22"/>
      <c r="AA90" s="22"/>
      <c r="AB90" s="364">
        <f>IF(J90+S90&gt;=25000,0,IF((J71+S71+AB71)&lt;25000,AB71,(25000-J71-S71)))</f>
        <v>0</v>
      </c>
      <c r="AC90" s="340"/>
      <c r="AD90" s="365"/>
      <c r="AE90" s="252"/>
      <c r="AF90" s="22"/>
      <c r="AG90" s="22"/>
      <c r="AH90" s="22"/>
      <c r="AI90" s="22"/>
      <c r="AJ90" s="22"/>
      <c r="AK90" s="322">
        <f>IF(J90+S90+AB90&gt;=25000,0,IF((J71+S71+AB71+AK71)&lt;25000,AK71,(25000-J90-S90-AB90)))</f>
        <v>0</v>
      </c>
      <c r="AL90" s="340"/>
      <c r="AM90" s="341"/>
      <c r="AN90" s="252"/>
      <c r="AO90" s="22"/>
      <c r="AP90" s="22"/>
      <c r="AQ90" s="22"/>
      <c r="AR90" s="22"/>
      <c r="AS90" s="22"/>
      <c r="AT90" s="322">
        <f>IF(J90+S90+AB90+AK90&gt;=25000,0,IF((J71+S71+AB71+AK71+AT71)&lt;25000,AT71,(25000-J90-S90-AB90-AK90)))</f>
        <v>0</v>
      </c>
      <c r="AU90" s="340"/>
      <c r="AV90" s="341"/>
      <c r="AW90" s="252"/>
      <c r="AX90" s="22"/>
      <c r="AY90" s="22"/>
      <c r="AZ90" s="22"/>
      <c r="BA90" s="22"/>
      <c r="BB90" s="22"/>
      <c r="BC90" s="322">
        <f>IF(S90+AB90+AK90+AT90&gt;=25000,0,IF((S71+AB71+AK71+AT71+BC71)&lt;25000,BC71,(25000-S90-AB90-AK90-AT90)))</f>
        <v>0</v>
      </c>
      <c r="BD90" s="340"/>
      <c r="BE90" s="341"/>
      <c r="BF90" s="252"/>
      <c r="BG90" s="22"/>
      <c r="BH90" s="22"/>
      <c r="BI90" s="22"/>
      <c r="BJ90" s="22"/>
      <c r="BK90" s="22"/>
      <c r="BL90" s="322">
        <f>IF(AB90+AK90+AT90+BC90&gt;=25000,0,IF((AB71+AK71+AT71+BC71+BL71)&lt;25000,BL71,(25000-AB90-AK90-AT90-BC90)))</f>
        <v>0</v>
      </c>
      <c r="BM90" s="340"/>
      <c r="BN90" s="341"/>
      <c r="BO90" s="284"/>
      <c r="BP90" s="322">
        <f t="shared" si="58"/>
        <v>0</v>
      </c>
      <c r="BQ90" s="341"/>
      <c r="BR90" s="83"/>
      <c r="BS90" s="2"/>
      <c r="BT90" s="2"/>
      <c r="BU90" s="2"/>
      <c r="BV90" s="2"/>
      <c r="BW90" s="2"/>
      <c r="BX90" s="2"/>
      <c r="BY90" s="2"/>
      <c r="BZ90" s="2"/>
      <c r="CA90" s="2"/>
    </row>
    <row r="91" spans="1:79" ht="15" hidden="1" customHeight="1" thickBot="1" x14ac:dyDescent="0.3">
      <c r="A91" s="203" t="s">
        <v>61</v>
      </c>
      <c r="B91" s="327"/>
      <c r="C91" s="204"/>
      <c r="D91" s="226"/>
      <c r="E91" s="37"/>
      <c r="F91" s="37"/>
      <c r="G91" s="37"/>
      <c r="H91" s="37"/>
      <c r="I91" s="37"/>
      <c r="J91" s="322">
        <f>IF(J72&gt;25000,(25000),(J72))</f>
        <v>0</v>
      </c>
      <c r="K91" s="340"/>
      <c r="L91" s="341"/>
      <c r="M91" s="250"/>
      <c r="N91" s="22"/>
      <c r="O91" s="22"/>
      <c r="P91" s="22"/>
      <c r="Q91" s="22"/>
      <c r="R91" s="22"/>
      <c r="S91" s="322">
        <f>IF(J91&gt;25000,0,IF((J72+S72)&lt;25000,S72,(25000-J91)))</f>
        <v>0</v>
      </c>
      <c r="T91" s="340"/>
      <c r="U91" s="341"/>
      <c r="V91" s="252"/>
      <c r="W91" s="22"/>
      <c r="X91" s="22"/>
      <c r="Y91" s="22"/>
      <c r="Z91" s="22"/>
      <c r="AA91" s="22"/>
      <c r="AB91" s="364">
        <f>IF(J91+S91&gt;=25000,0,IF((J72+S72+AB72)&lt;25000,AB72,(25000-J72-S72)))</f>
        <v>0</v>
      </c>
      <c r="AC91" s="340"/>
      <c r="AD91" s="365"/>
      <c r="AE91" s="252"/>
      <c r="AF91" s="22"/>
      <c r="AG91" s="22"/>
      <c r="AH91" s="22"/>
      <c r="AI91" s="22"/>
      <c r="AJ91" s="22"/>
      <c r="AK91" s="322">
        <f>IF(J91+S91+AB91&gt;=25000,0,IF((J72+S72+AB72+AK72)&lt;25000,AK72,(25000-J91-S91-AB91)))</f>
        <v>0</v>
      </c>
      <c r="AL91" s="340"/>
      <c r="AM91" s="341"/>
      <c r="AN91" s="252"/>
      <c r="AO91" s="22"/>
      <c r="AP91" s="22"/>
      <c r="AQ91" s="22"/>
      <c r="AR91" s="22"/>
      <c r="AS91" s="22"/>
      <c r="AT91" s="322">
        <f>IF(J91+S91+AB91+AK91&gt;=25000,0,IF((J72+S72+AB72+AK72+AT72)&lt;25000,AT72,(25000-J91-S91-AB91-AK91)))</f>
        <v>0</v>
      </c>
      <c r="AU91" s="340"/>
      <c r="AV91" s="341"/>
      <c r="AW91" s="252"/>
      <c r="AX91" s="22"/>
      <c r="AY91" s="22"/>
      <c r="AZ91" s="22"/>
      <c r="BA91" s="22"/>
      <c r="BB91" s="22"/>
      <c r="BC91" s="322">
        <f>IF(S91+AB91+AK91+AT91&gt;=25000,0,IF((S72+AB72+AK72+AT72+BC72)&lt;25000,BC72,(25000-S91-AB91-AK91-AT91)))</f>
        <v>0</v>
      </c>
      <c r="BD91" s="340"/>
      <c r="BE91" s="341"/>
      <c r="BF91" s="252"/>
      <c r="BG91" s="22"/>
      <c r="BH91" s="22"/>
      <c r="BI91" s="22"/>
      <c r="BJ91" s="22"/>
      <c r="BK91" s="22"/>
      <c r="BL91" s="322">
        <f>IF(AB91+AK91+AT91+BC91&gt;=25000,0,IF((AB72+AK72+AT72+BC72+BL72)&lt;25000,BL72,(25000-AB91-AK91-AT91-BC91)))</f>
        <v>0</v>
      </c>
      <c r="BM91" s="340"/>
      <c r="BN91" s="341"/>
      <c r="BO91" s="284"/>
      <c r="BP91" s="322">
        <f t="shared" si="58"/>
        <v>0</v>
      </c>
      <c r="BQ91" s="341"/>
      <c r="BR91" s="83"/>
      <c r="BS91" s="2"/>
      <c r="BT91" s="2"/>
      <c r="BU91" s="2"/>
      <c r="BV91" s="2"/>
      <c r="BW91" s="2"/>
      <c r="BX91" s="2"/>
      <c r="BY91" s="2"/>
      <c r="BZ91" s="2"/>
      <c r="CA91" s="2"/>
    </row>
    <row r="92" spans="1:79" ht="15" hidden="1" customHeight="1" thickBot="1" x14ac:dyDescent="0.3">
      <c r="A92" s="203" t="s">
        <v>62</v>
      </c>
      <c r="B92" s="327"/>
      <c r="C92" s="204"/>
      <c r="D92" s="226"/>
      <c r="E92" s="37"/>
      <c r="F92" s="37"/>
      <c r="G92" s="37"/>
      <c r="H92" s="37"/>
      <c r="I92" s="37"/>
      <c r="J92" s="322">
        <f>IF(J73&gt;25000,(25000),(J73))</f>
        <v>0</v>
      </c>
      <c r="K92" s="340"/>
      <c r="L92" s="341"/>
      <c r="M92" s="250"/>
      <c r="N92" s="22"/>
      <c r="O92" s="22"/>
      <c r="P92" s="22"/>
      <c r="Q92" s="22"/>
      <c r="R92" s="22"/>
      <c r="S92" s="322">
        <f>IF(J92&gt;25000,0,IF((J73+S73)&lt;25000,S73,(25000-J92)))</f>
        <v>0</v>
      </c>
      <c r="T92" s="340"/>
      <c r="U92" s="341"/>
      <c r="V92" s="252"/>
      <c r="W92" s="22"/>
      <c r="X92" s="22"/>
      <c r="Y92" s="22"/>
      <c r="Z92" s="22"/>
      <c r="AA92" s="22"/>
      <c r="AB92" s="364">
        <f>IF(J92+S92&gt;=25000,0,IF((J73+S73+AB73)&lt;25000,AB73,(25000-J73-S73)))</f>
        <v>0</v>
      </c>
      <c r="AC92" s="340"/>
      <c r="AD92" s="365"/>
      <c r="AE92" s="252"/>
      <c r="AF92" s="22"/>
      <c r="AG92" s="22"/>
      <c r="AH92" s="22"/>
      <c r="AI92" s="22"/>
      <c r="AJ92" s="22"/>
      <c r="AK92" s="322">
        <f>IF(J92+S92+AB92&gt;=25000,0,IF((J73+S73+AB73+AK73)&lt;25000,AK73,(25000-J92-S92-AB92)))</f>
        <v>0</v>
      </c>
      <c r="AL92" s="340"/>
      <c r="AM92" s="341"/>
      <c r="AN92" s="252"/>
      <c r="AO92" s="22"/>
      <c r="AP92" s="22"/>
      <c r="AQ92" s="22"/>
      <c r="AR92" s="22"/>
      <c r="AS92" s="22"/>
      <c r="AT92" s="322">
        <f>IF(J92+S92+AB92+AK92&gt;=25000,0,IF((J73+S73+AB73+AK73+AT73)&lt;25000,AT73,(25000-J92-S92-AB92-AK92)))</f>
        <v>0</v>
      </c>
      <c r="AU92" s="340"/>
      <c r="AV92" s="341"/>
      <c r="AW92" s="252"/>
      <c r="AX92" s="22"/>
      <c r="AY92" s="22"/>
      <c r="AZ92" s="22"/>
      <c r="BA92" s="22"/>
      <c r="BB92" s="22"/>
      <c r="BC92" s="322">
        <f>IF(S92+AB92+AK92+AT92&gt;=25000,0,IF((S73+AB73+AK73+AT73+BC73)&lt;25000,BC73,(25000-S92-AB92-AK92-AT92)))</f>
        <v>0</v>
      </c>
      <c r="BD92" s="340"/>
      <c r="BE92" s="341"/>
      <c r="BF92" s="252"/>
      <c r="BG92" s="22"/>
      <c r="BH92" s="22"/>
      <c r="BI92" s="22"/>
      <c r="BJ92" s="22"/>
      <c r="BK92" s="22"/>
      <c r="BL92" s="322">
        <f>IF(AB92+AK92+AT92+BC92&gt;=25000,0,IF((AB73+AK73+AT73+BC73+BL73)&lt;25000,BL73,(25000-AB92-AK92-AT92-BC92)))</f>
        <v>0</v>
      </c>
      <c r="BM92" s="340"/>
      <c r="BN92" s="341"/>
      <c r="BO92" s="284"/>
      <c r="BP92" s="322">
        <f t="shared" si="58"/>
        <v>0</v>
      </c>
      <c r="BQ92" s="341"/>
      <c r="BR92" s="83"/>
      <c r="BS92" s="2"/>
      <c r="BT92" s="2"/>
      <c r="BU92" s="2"/>
      <c r="BV92" s="2"/>
      <c r="BW92" s="2"/>
      <c r="BX92" s="2"/>
      <c r="BY92" s="2"/>
      <c r="BZ92" s="2"/>
      <c r="CA92" s="2"/>
    </row>
    <row r="93" spans="1:79" ht="15" hidden="1" customHeight="1" thickBot="1" x14ac:dyDescent="0.3">
      <c r="A93" s="203" t="s">
        <v>63</v>
      </c>
      <c r="B93" s="327"/>
      <c r="C93" s="204"/>
      <c r="D93" s="226"/>
      <c r="E93" s="37"/>
      <c r="F93" s="37"/>
      <c r="G93" s="37"/>
      <c r="H93" s="37"/>
      <c r="I93" s="37"/>
      <c r="J93" s="322">
        <f>IF(J74&gt;25000,(25000),(J74))</f>
        <v>0</v>
      </c>
      <c r="K93" s="340"/>
      <c r="L93" s="341"/>
      <c r="M93" s="250"/>
      <c r="N93" s="22"/>
      <c r="O93" s="22"/>
      <c r="P93" s="22"/>
      <c r="Q93" s="22"/>
      <c r="R93" s="22"/>
      <c r="S93" s="322">
        <f>IF(J93&gt;25000,0,IF((J74+S74)&lt;25000,S74,(25000-J93)))</f>
        <v>0</v>
      </c>
      <c r="T93" s="340"/>
      <c r="U93" s="341"/>
      <c r="V93" s="252"/>
      <c r="W93" s="22"/>
      <c r="X93" s="22"/>
      <c r="Y93" s="22"/>
      <c r="Z93" s="22"/>
      <c r="AA93" s="22"/>
      <c r="AB93" s="364">
        <f>IF(J93+S93&gt;=25000,0,IF((J74+S74+AB74)&lt;25000,AB74,(25000-J74-S74)))</f>
        <v>0</v>
      </c>
      <c r="AC93" s="340"/>
      <c r="AD93" s="365"/>
      <c r="AE93" s="252"/>
      <c r="AF93" s="22"/>
      <c r="AG93" s="22"/>
      <c r="AH93" s="22"/>
      <c r="AI93" s="22"/>
      <c r="AJ93" s="22"/>
      <c r="AK93" s="322">
        <f>IF(J93+S93+AB93&gt;=25000,0,IF((J74+S74+AB74+AK74)&lt;25000,AK74,(25000-J93-S93-AB93)))</f>
        <v>0</v>
      </c>
      <c r="AL93" s="340"/>
      <c r="AM93" s="341"/>
      <c r="AN93" s="252"/>
      <c r="AO93" s="22"/>
      <c r="AP93" s="22"/>
      <c r="AQ93" s="22"/>
      <c r="AR93" s="22"/>
      <c r="AS93" s="22"/>
      <c r="AT93" s="322">
        <f>IF(J93+S93+AB93+AK93&gt;=25000,0,IF((J74+S74+AB74+AK74+AT74)&lt;25000,AT74,(25000-J93-S93-AB93-AK93)))</f>
        <v>0</v>
      </c>
      <c r="AU93" s="340"/>
      <c r="AV93" s="341"/>
      <c r="AW93" s="252"/>
      <c r="AX93" s="22"/>
      <c r="AY93" s="22"/>
      <c r="AZ93" s="22"/>
      <c r="BA93" s="22"/>
      <c r="BB93" s="22"/>
      <c r="BC93" s="322">
        <f>IF(S93+AB93+AK93+AT93&gt;=25000,0,IF((S74+AB74+AK74+AT74+BC74)&lt;25000,BC74,(25000-S93-AB93-AK93-AT93)))</f>
        <v>0</v>
      </c>
      <c r="BD93" s="340"/>
      <c r="BE93" s="341"/>
      <c r="BF93" s="252"/>
      <c r="BG93" s="22"/>
      <c r="BH93" s="22"/>
      <c r="BI93" s="22"/>
      <c r="BJ93" s="22"/>
      <c r="BK93" s="22"/>
      <c r="BL93" s="322">
        <f>IF(AB93+AK93+AT93+BC93&gt;=25000,0,IF((AB74+AK74+AT74+BC74+BL74)&lt;25000,BL74,(25000-AB93-AK93-AT93-BC93)))</f>
        <v>0</v>
      </c>
      <c r="BM93" s="340"/>
      <c r="BN93" s="341"/>
      <c r="BO93" s="284"/>
      <c r="BP93" s="322">
        <f t="shared" si="58"/>
        <v>0</v>
      </c>
      <c r="BQ93" s="341"/>
      <c r="BR93" s="83"/>
      <c r="BS93" s="2"/>
      <c r="BT93" s="2"/>
      <c r="BU93" s="2"/>
      <c r="BV93" s="2"/>
      <c r="BW93" s="2"/>
      <c r="BX93" s="2"/>
      <c r="BY93" s="2"/>
      <c r="BZ93" s="2"/>
      <c r="CA93" s="2"/>
    </row>
    <row r="94" spans="1:79" ht="15" hidden="1" customHeight="1" thickBot="1" x14ac:dyDescent="0.3">
      <c r="A94" s="203" t="s">
        <v>64</v>
      </c>
      <c r="B94" s="327"/>
      <c r="C94" s="204"/>
      <c r="D94" s="226"/>
      <c r="E94" s="37"/>
      <c r="F94" s="37"/>
      <c r="G94" s="37"/>
      <c r="H94" s="37"/>
      <c r="I94" s="37"/>
      <c r="J94" s="342">
        <f>SUM(J89:L93)</f>
        <v>0</v>
      </c>
      <c r="K94" s="343"/>
      <c r="L94" s="344"/>
      <c r="M94" s="250"/>
      <c r="N94" s="22"/>
      <c r="O94" s="22"/>
      <c r="P94" s="22"/>
      <c r="Q94" s="22"/>
      <c r="R94" s="22"/>
      <c r="S94" s="342">
        <f>SUM(S89:U93)</f>
        <v>0</v>
      </c>
      <c r="T94" s="343"/>
      <c r="U94" s="344"/>
      <c r="V94" s="252"/>
      <c r="W94" s="22"/>
      <c r="X94" s="22"/>
      <c r="Y94" s="22"/>
      <c r="Z94" s="22"/>
      <c r="AA94" s="22"/>
      <c r="AB94" s="369">
        <f>SUM(AB89:AD93)</f>
        <v>0</v>
      </c>
      <c r="AC94" s="343"/>
      <c r="AD94" s="370"/>
      <c r="AE94" s="252"/>
      <c r="AF94" s="22"/>
      <c r="AG94" s="22"/>
      <c r="AH94" s="22"/>
      <c r="AI94" s="22"/>
      <c r="AJ94" s="22"/>
      <c r="AK94" s="342">
        <f>SUM(AK89:AM93)</f>
        <v>0</v>
      </c>
      <c r="AL94" s="343"/>
      <c r="AM94" s="344"/>
      <c r="AN94" s="252"/>
      <c r="AO94" s="22"/>
      <c r="AP94" s="22"/>
      <c r="AQ94" s="22"/>
      <c r="AR94" s="22"/>
      <c r="AS94" s="22"/>
      <c r="AT94" s="342">
        <f>SUM(AT89:AV93)</f>
        <v>0</v>
      </c>
      <c r="AU94" s="343"/>
      <c r="AV94" s="344"/>
      <c r="AW94" s="252"/>
      <c r="AX94" s="22"/>
      <c r="AY94" s="22"/>
      <c r="AZ94" s="22"/>
      <c r="BA94" s="22"/>
      <c r="BB94" s="22"/>
      <c r="BC94" s="342">
        <f>SUM(BC89:BE93)</f>
        <v>0</v>
      </c>
      <c r="BD94" s="343"/>
      <c r="BE94" s="344"/>
      <c r="BF94" s="252"/>
      <c r="BG94" s="22"/>
      <c r="BH94" s="22"/>
      <c r="BI94" s="22"/>
      <c r="BJ94" s="22"/>
      <c r="BK94" s="22"/>
      <c r="BL94" s="342">
        <f>SUM(BL89:BN93)</f>
        <v>0</v>
      </c>
      <c r="BM94" s="343"/>
      <c r="BN94" s="344"/>
      <c r="BO94" s="284"/>
      <c r="BP94" s="340">
        <f t="shared" si="58"/>
        <v>0</v>
      </c>
      <c r="BQ94" s="341"/>
      <c r="BR94" s="83"/>
      <c r="BS94" s="2"/>
      <c r="BT94" s="2"/>
      <c r="BU94" s="2"/>
      <c r="BV94" s="2"/>
      <c r="BW94" s="2"/>
      <c r="BX94" s="2"/>
      <c r="BY94" s="2"/>
      <c r="BZ94" s="2"/>
      <c r="CA94" s="2"/>
    </row>
    <row r="95" spans="1:79" ht="15.75" thickBot="1" x14ac:dyDescent="0.3">
      <c r="A95" s="280" t="s">
        <v>65</v>
      </c>
      <c r="B95" s="281"/>
      <c r="C95" s="282"/>
      <c r="D95" s="226"/>
      <c r="E95" s="414" cm="1">
        <f t="array" ref="E95">IF(AND(F$10&lt;'1.Salaries Rates Dates'!$B$41,K$10&lt;'1.Salaries Rates Dates'!$B$41),'1.Salaries Rates Dates'!$A$40,
IF(AND(F$10&lt;'1.Salaries Rates Dates'!$B$41,K$10&gt;='1.Salaries Rates Dates'!$B$41),
     ('1.Salaries Rates Dates'!$A$40*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+
     '1.Salaries Rates Dates'!$A$41*(IF(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=1,0,(DATEDIF(_xlfn.IFS(F$10&lt;=DATE(YEAR(F$10),7,1),("7/1/"&amp;YEAR(F$10)),(F$10&gt;DATE(YEAR(F$10),7,1)),("7/1/"&amp;YEAR(F$10)+1))-DAY(_xlfn.IFS(F$10&lt;=DATE(YEAR(F$10),7,1),("7/1/"&amp;YEAR(F$10)),(F$10&gt;DATE(YEAR(F$10),7,1)),("7/1/"&amp;YEAR(F$10)+1)))+1,K$10,"m")-1+(1+EOMONTH(_xlfn.IFS(F$10&lt;=DATE(YEAR(F$10),7,1),("7/1/"&amp;YEAR(F$10)),(F$10&gt;DATE(YEAR(F$10),7,1)),("7/1/"&amp;YEAR(F$10)+1)),0)-_xlfn.IFS(F$10&lt;=DATE(YEAR(F$10),7,1),("7/1/"&amp;YEAR(F$10)),(F$10&gt;DATE(YEAR(F$10),7,1)),("7/1/"&amp;YEAR(F$10)+1)))/DAY(DATE(YEAR(_xlfn.IFS(F$10&lt;=DATE(YEAR(F$10),7,1),("7/1/"&amp;YEAR(F$10)),(F$10&gt;DATE(YEAR(F$10),7,1)),("7/1/"&amp;YEAR(F$10)+1))),MONTH(_xlfn.IFS(F$10&lt;=DATE(YEAR(F$10),7,1),("7/1/"&amp;YEAR(F$10)),(F$10&gt;DATE(YEAR(F$10),7,1)),("7/1/"&amp;YEAR(F$10)+1)))+1,))+(K$10-EOMONTH(K$10,-1))/DAY(DATE(YEAR(K$10),MONTH(K$10)+1,)))/(DATEDIF(F$10-DAY(F$10)+1,K$10,"m")-1+(1+EOMONTH(F$10,0)-F$10)/DAY(DATE(YEAR(F$10),MONTH(F$10)+1,))+(K$10-EOMONTH(K$10,-1))/DAY(DATE(YEAR(K$10),MONTH(K$10)+1,)))))),
IF(F$10&gt;='1.Salaries Rates Dates'!$B$41,'1.Salaries Rates Dates'!$A$41)))</f>
        <v>0.52</v>
      </c>
      <c r="F95" s="415"/>
      <c r="G95" s="415"/>
      <c r="H95" s="415"/>
      <c r="I95" s="416"/>
      <c r="J95" s="305"/>
      <c r="K95" s="306"/>
      <c r="L95" s="307"/>
      <c r="M95" s="250"/>
      <c r="N95" s="414" cm="1">
        <f t="array" ref="N95">IF(AND(O$10&lt;'1.Salaries Rates Dates'!$B$41,T$10&lt;'1.Salaries Rates Dates'!$B$41),'1.Salaries Rates Dates'!$A$40,
IF(AND(O$10&lt;'1.Salaries Rates Dates'!$B$41,T$10&gt;='1.Salaries Rates Dates'!$B$41),
     ('1.Salaries Rates Dates'!$A$40*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+
     '1.Salaries Rates Dates'!$A$41*(IF(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=1,0,(DATEDIF(_xlfn.IFS(O$10&lt;=DATE(YEAR(O$10),7,1),("7/1/"&amp;YEAR(O$10)),(O$10&gt;DATE(YEAR(O$10),7,1)),("7/1/"&amp;YEAR(O$10)+1))-DAY(_xlfn.IFS(O$10&lt;=DATE(YEAR(O$10),7,1),("7/1/"&amp;YEAR(O$10)),(O$10&gt;DATE(YEAR(O$10),7,1)),("7/1/"&amp;YEAR(O$10)+1)))+1,T$10,"m")-1+(1+EOMONTH(_xlfn.IFS(O$10&lt;=DATE(YEAR(O$10),7,1),("7/1/"&amp;YEAR(O$10)),(O$10&gt;DATE(YEAR(O$10),7,1)),("7/1/"&amp;YEAR(O$10)+1)),0)-_xlfn.IFS(O$10&lt;=DATE(YEAR(O$10),7,1),("7/1/"&amp;YEAR(O$10)),(O$10&gt;DATE(YEAR(O$10),7,1)),("7/1/"&amp;YEAR(O$10)+1)))/DAY(DATE(YEAR(_xlfn.IFS(O$10&lt;=DATE(YEAR(O$10),7,1),("7/1/"&amp;YEAR(O$10)),(O$10&gt;DATE(YEAR(O$10),7,1)),("7/1/"&amp;YEAR(O$10)+1))),MONTH(_xlfn.IFS(O$10&lt;=DATE(YEAR(O$10),7,1),("7/1/"&amp;YEAR(O$10)),(O$10&gt;DATE(YEAR(O$10),7,1)),("7/1/"&amp;YEAR(O$10)+1)))+1,))+(T$10-EOMONTH(T$10,-1))/DAY(DATE(YEAR(T$10),MONTH(T$10)+1,)))/(DATEDIF(O$10-DAY(O$10)+1,T$10,"m")-1+(1+EOMONTH(O$10,0)-O$10)/DAY(DATE(YEAR(O$10),MONTH(O$10)+1,))+(T$10-EOMONTH(T$10,-1))/DAY(DATE(YEAR(T$10),MONTH(T$10)+1,)))))),
IF(O$10&gt;='1.Salaries Rates Dates'!$B$41,'1.Salaries Rates Dates'!$A$41)))</f>
        <v>0.52500000000000002</v>
      </c>
      <c r="O95" s="415"/>
      <c r="P95" s="415"/>
      <c r="Q95" s="415"/>
      <c r="R95" s="416"/>
      <c r="S95" s="305"/>
      <c r="T95" s="306"/>
      <c r="U95" s="307"/>
      <c r="V95" s="252"/>
      <c r="W95" s="414" cm="1">
        <f t="array" ref="W95">IF(AND(X$10&lt;'1.Salaries Rates Dates'!$B$41,AC$10&lt;'1.Salaries Rates Dates'!$B$41),'1.Salaries Rates Dates'!$A$40,
IF(AND(X$10&lt;'1.Salaries Rates Dates'!$B$41,AC$10&gt;='1.Salaries Rates Dates'!$B$41),
     ('1.Salaries Rates Dates'!$A$40*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+
     '1.Salaries Rates Dates'!$A$41*(IF(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=1,0,(DATEDIF(_xlfn.IFS(X$10&lt;=DATE(YEAR(X$10),7,1),("7/1/"&amp;YEAR(X$10)),(X$10&gt;DATE(YEAR(X$10),7,1)),("7/1/"&amp;YEAR(X$10)+1))-DAY(_xlfn.IFS(X$10&lt;=DATE(YEAR(X$10),7,1),("7/1/"&amp;YEAR(X$10)),(X$10&gt;DATE(YEAR(X$10),7,1)),("7/1/"&amp;YEAR(X$10)+1)))+1,AC$10,"m")-1+(1+EOMONTH(_xlfn.IFS(X$10&lt;=DATE(YEAR(X$10),7,1),("7/1/"&amp;YEAR(X$10)),(X$10&gt;DATE(YEAR(X$10),7,1)),("7/1/"&amp;YEAR(X$10)+1)),0)-_xlfn.IFS(X$10&lt;=DATE(YEAR(X$10),7,1),("7/1/"&amp;YEAR(X$10)),(X$10&gt;DATE(YEAR(X$10),7,1)),("7/1/"&amp;YEAR(X$10)+1)))/DAY(DATE(YEAR(_xlfn.IFS(X$10&lt;=DATE(YEAR(X$10),7,1),("7/1/"&amp;YEAR(X$10)),(X$10&gt;DATE(YEAR(X$10),7,1)),("7/1/"&amp;YEAR(X$10)+1))),MONTH(_xlfn.IFS(X$10&lt;=DATE(YEAR(X$10),7,1),("7/1/"&amp;YEAR(X$10)),(X$10&gt;DATE(YEAR(X$10),7,1)),("7/1/"&amp;YEAR(X$10)+1)))+1,))+(AC$10-EOMONTH(AC$10,-1))/DAY(DATE(YEAR(AC$10),MONTH(AC$10)+1,)))/(DATEDIF(X$10-DAY(X$10)+1,AC$10,"m")-1+(1+EOMONTH(X$10,0)-X$10)/DAY(DATE(YEAR(X$10),MONTH(X$10)+1,))+(AC$10-EOMONTH(AC$10,-1))/DAY(DATE(YEAR(AC$10),MONTH(AC$10)+1,)))))),
IF(X$10&gt;='1.Salaries Rates Dates'!$B$41,'1.Salaries Rates Dates'!$A$41)))</f>
        <v>0.52500000000000002</v>
      </c>
      <c r="X95" s="415"/>
      <c r="Y95" s="415"/>
      <c r="Z95" s="415"/>
      <c r="AA95" s="416"/>
      <c r="AB95" s="305"/>
      <c r="AC95" s="306"/>
      <c r="AD95" s="307"/>
      <c r="AE95" s="252"/>
      <c r="AF95" s="414" cm="1">
        <f t="array" ref="AF95">IF(AND(AG$10&lt;'1.Salaries Rates Dates'!$B$41,AL$10&lt;'1.Salaries Rates Dates'!$B$41),'1.Salaries Rates Dates'!$A$40,
IF(AND(AG$10&lt;'1.Salaries Rates Dates'!$B$41,AL$10&gt;='1.Salaries Rates Dates'!$B$41),
     ('1.Salaries Rates Dates'!$A$40*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+
     '1.Salaries Rates Dates'!$A$41*(IF(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=1,0,(DATEDIF(_xlfn.IFS(AG$10&lt;=DATE(YEAR(AG$10),7,1),("7/1/"&amp;YEAR(AG$10)),(AG$10&gt;DATE(YEAR(AG$10),7,1)),("7/1/"&amp;YEAR(AG$10)+1))-DAY(_xlfn.IFS(AG$10&lt;=DATE(YEAR(AG$10),7,1),("7/1/"&amp;YEAR(AG$10)),(AG$10&gt;DATE(YEAR(AG$10),7,1)),("7/1/"&amp;YEAR(AG$10)+1)))+1,AL$10,"m")-1+(1+EOMONTH(_xlfn.IFS(AG$10&lt;=DATE(YEAR(AG$10),7,1),("7/1/"&amp;YEAR(AG$10)),(AG$10&gt;DATE(YEAR(AG$10),7,1)),("7/1/"&amp;YEAR(AG$10)+1)),0)-_xlfn.IFS(AG$10&lt;=DATE(YEAR(AG$10),7,1),("7/1/"&amp;YEAR(AG$10)),(AG$10&gt;DATE(YEAR(AG$10),7,1)),("7/1/"&amp;YEAR(AG$10)+1)))/DAY(DATE(YEAR(_xlfn.IFS(AG$10&lt;=DATE(YEAR(AG$10),7,1),("7/1/"&amp;YEAR(AG$10)),(AG$10&gt;DATE(YEAR(AG$10),7,1)),("7/1/"&amp;YEAR(AG$10)+1))),MONTH(_xlfn.IFS(AG$10&lt;=DATE(YEAR(AG$10),7,1),("7/1/"&amp;YEAR(AG$10)),(AG$10&gt;DATE(YEAR(AG$10),7,1)),("7/1/"&amp;YEAR(AG$10)+1)))+1,))+(AL$10-EOMONTH(AL$10,-1))/DAY(DATE(YEAR(AL$10),MONTH(AL$10)+1,)))/(DATEDIF(AG$10-DAY(AG$10)+1,AL$10,"m")-1+(1+EOMONTH(AG$10,0)-AG$10)/DAY(DATE(YEAR(AG$10),MONTH(AG$10)+1,))+(AL$10-EOMONTH(AL$10,-1))/DAY(DATE(YEAR(AL$10),MONTH(AL$10)+1,)))))),
IF(AG$10&gt;='1.Salaries Rates Dates'!$B$41,'1.Salaries Rates Dates'!$A$41)))</f>
        <v>0.52500000000000002</v>
      </c>
      <c r="AG95" s="415"/>
      <c r="AH95" s="415"/>
      <c r="AI95" s="415"/>
      <c r="AJ95" s="416"/>
      <c r="AK95" s="305"/>
      <c r="AL95" s="306"/>
      <c r="AM95" s="307"/>
      <c r="AN95" s="252"/>
      <c r="AO95" s="414" cm="1">
        <f t="array" ref="AO95">IF(AND(AP$10&lt;'1.Salaries Rates Dates'!$B$41,AU$10&lt;'1.Salaries Rates Dates'!$B$41),'1.Salaries Rates Dates'!$A$40,
IF(AND(AP$10&lt;'1.Salaries Rates Dates'!$B$41,AU$10&gt;='1.Salaries Rates Dates'!$B$41),
     ('1.Salaries Rates Dates'!$A$40*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+
     '1.Salaries Rates Dates'!$A$41*(IF(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=1,0,(DATEDIF(_xlfn.IFS(AP$10&lt;=DATE(YEAR(AP$10),7,1),("7/1/"&amp;YEAR(AP$10)),(AP$10&gt;DATE(YEAR(AP$10),7,1)),("7/1/"&amp;YEAR(AP$10)+1))-DAY(_xlfn.IFS(AP$10&lt;=DATE(YEAR(AP$10),7,1),("7/1/"&amp;YEAR(AP$10)),(AP$10&gt;DATE(YEAR(AP$10),7,1)),("7/1/"&amp;YEAR(AP$10)+1)))+1,AU$10,"m")-1+(1+EOMONTH(_xlfn.IFS(AP$10&lt;=DATE(YEAR(AP$10),7,1),("7/1/"&amp;YEAR(AP$10)),(AP$10&gt;DATE(YEAR(AP$10),7,1)),("7/1/"&amp;YEAR(AP$10)+1)),0)-_xlfn.IFS(AP$10&lt;=DATE(YEAR(AP$10),7,1),("7/1/"&amp;YEAR(AP$10)),(AP$10&gt;DATE(YEAR(AP$10),7,1)),("7/1/"&amp;YEAR(AP$10)+1)))/DAY(DATE(YEAR(_xlfn.IFS(AP$10&lt;=DATE(YEAR(AP$10),7,1),("7/1/"&amp;YEAR(AP$10)),(AP$10&gt;DATE(YEAR(AP$10),7,1)),("7/1/"&amp;YEAR(AP$10)+1))),MONTH(_xlfn.IFS(AP$10&lt;=DATE(YEAR(AP$10),7,1),("7/1/"&amp;YEAR(AP$10)),(AP$10&gt;DATE(YEAR(AP$10),7,1)),("7/1/"&amp;YEAR(AP$10)+1)))+1,))+(AU$10-EOMONTH(AU$10,-1))/DAY(DATE(YEAR(AU$10),MONTH(AU$10)+1,)))/(DATEDIF(AP$10-DAY(AP$10)+1,AU$10,"m")-1+(1+EOMONTH(AP$10,0)-AP$10)/DAY(DATE(YEAR(AP$10),MONTH(AP$10)+1,))+(AU$10-EOMONTH(AU$10,-1))/DAY(DATE(YEAR(AU$10),MONTH(AU$10)+1,)))))),
IF(AP$10&gt;='1.Salaries Rates Dates'!$B$41,'1.Salaries Rates Dates'!$A$41)))</f>
        <v>0.52500000000000002</v>
      </c>
      <c r="AP95" s="415"/>
      <c r="AQ95" s="415"/>
      <c r="AR95" s="415"/>
      <c r="AS95" s="416"/>
      <c r="AT95" s="305"/>
      <c r="AU95" s="306"/>
      <c r="AV95" s="307"/>
      <c r="AW95" s="252"/>
      <c r="AX95" s="414" cm="1">
        <f t="array" ref="AX95">IF(AND(AY$10&lt;'1.Salaries Rates Dates'!$B$41,BD$10&lt;'1.Salaries Rates Dates'!$B$41),'1.Salaries Rates Dates'!$A$40,
IF(AND(AY$10&lt;'1.Salaries Rates Dates'!$B$41,BD$10&gt;='1.Salaries Rates Dates'!$B$41),
     ('1.Salaries Rates Dates'!$A$40*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+
     '1.Salaries Rates Dates'!$A$41*(IF(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=1,0,(DATEDIF(_xlfn.IFS(AY$10&lt;=DATE(YEAR(AY$10),7,1),("7/1/"&amp;YEAR(AY$10)),(AY$10&gt;DATE(YEAR(AY$10),7,1)),("7/1/"&amp;YEAR(AY$10)+1))-DAY(_xlfn.IFS(AY$10&lt;=DATE(YEAR(AY$10),7,1),("7/1/"&amp;YEAR(AY$10)),(AY$10&gt;DATE(YEAR(AY$10),7,1)),("7/1/"&amp;YEAR(AY$10)+1)))+1,BD$10,"m")-1+(1+EOMONTH(_xlfn.IFS(AY$10&lt;=DATE(YEAR(AY$10),7,1),("7/1/"&amp;YEAR(AY$10)),(AY$10&gt;DATE(YEAR(AY$10),7,1)),("7/1/"&amp;YEAR(AY$10)+1)),0)-_xlfn.IFS(AY$10&lt;=DATE(YEAR(AY$10),7,1),("7/1/"&amp;YEAR(AY$10)),(AY$10&gt;DATE(YEAR(AY$10),7,1)),("7/1/"&amp;YEAR(AY$10)+1)))/DAY(DATE(YEAR(_xlfn.IFS(AY$10&lt;=DATE(YEAR(AY$10),7,1),("7/1/"&amp;YEAR(AY$10)),(AY$10&gt;DATE(YEAR(AY$10),7,1)),("7/1/"&amp;YEAR(AY$10)+1))),MONTH(_xlfn.IFS(AY$10&lt;=DATE(YEAR(AY$10),7,1),("7/1/"&amp;YEAR(AY$10)),(AY$10&gt;DATE(YEAR(AY$10),7,1)),("7/1/"&amp;YEAR(AY$10)+1)))+1,))+(BD$10-EOMONTH(BD$10,-1))/DAY(DATE(YEAR(BD$10),MONTH(BD$10)+1,)))/(DATEDIF(AY$10-DAY(AY$10)+1,BD$10,"m")-1+(1+EOMONTH(AY$10,0)-AY$10)/DAY(DATE(YEAR(AY$10),MONTH(AY$10)+1,))+(BD$10-EOMONTH(BD$10,-1))/DAY(DATE(YEAR(BD$10),MONTH(BD$10)+1,)))))),
IF(AY$10&gt;='1.Salaries Rates Dates'!$B$41,'1.Salaries Rates Dates'!$A$41)))</f>
        <v>0.52500000000000002</v>
      </c>
      <c r="AY95" s="415"/>
      <c r="AZ95" s="415"/>
      <c r="BA95" s="415"/>
      <c r="BB95" s="416"/>
      <c r="BC95" s="305"/>
      <c r="BD95" s="306"/>
      <c r="BE95" s="307"/>
      <c r="BF95" s="252"/>
      <c r="BG95" s="414" cm="1">
        <f t="array" ref="BG95">IF(AND(BH$10&lt;'1.Salaries Rates Dates'!$B$41,BM$10&lt;'1.Salaries Rates Dates'!$B$41),'1.Salaries Rates Dates'!$A$40,
IF(AND(BH$10&lt;'1.Salaries Rates Dates'!$B$41,BM$10&gt;='1.Salaries Rates Dates'!$B$41),
     ('1.Salaries Rates Dates'!$A$40*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+
     '1.Salaries Rates Dates'!$A$41*(IF(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=1,0,(DATEDIF(_xlfn.IFS(BH$10&lt;=DATE(YEAR(BH$10),7,1),("7/1/"&amp;YEAR(BH$10)),(BH$10&gt;DATE(YEAR(BH$10),7,1)),("7/1/"&amp;YEAR(BH$10)+1))-DAY(_xlfn.IFS(BH$10&lt;=DATE(YEAR(BH$10),7,1),("7/1/"&amp;YEAR(BH$10)),(BH$10&gt;DATE(YEAR(BH$10),7,1)),("7/1/"&amp;YEAR(BH$10)+1)))+1,BM$10,"m")-1+(1+EOMONTH(_xlfn.IFS(BH$10&lt;=DATE(YEAR(BH$10),7,1),("7/1/"&amp;YEAR(BH$10)),(BH$10&gt;DATE(YEAR(BH$10),7,1)),("7/1/"&amp;YEAR(BH$10)+1)),0)-_xlfn.IFS(BH$10&lt;=DATE(YEAR(BH$10),7,1),("7/1/"&amp;YEAR(BH$10)),(BH$10&gt;DATE(YEAR(BH$10),7,1)),("7/1/"&amp;YEAR(BH$10)+1)))/DAY(DATE(YEAR(_xlfn.IFS(BH$10&lt;=DATE(YEAR(BH$10),7,1),("7/1/"&amp;YEAR(BH$10)),(BH$10&gt;DATE(YEAR(BH$10),7,1)),("7/1/"&amp;YEAR(BH$10)+1))),MONTH(_xlfn.IFS(BH$10&lt;=DATE(YEAR(BH$10),7,1),("7/1/"&amp;YEAR(BH$10)),(BH$10&gt;DATE(YEAR(BH$10),7,1)),("7/1/"&amp;YEAR(BH$10)+1)))+1,))+(BM$10-EOMONTH(BM$10,-1))/DAY(DATE(YEAR(BM$10),MONTH(BM$10)+1,)))/(DATEDIF(BH$10-DAY(BH$10)+1,BM$10,"m")-1+(1+EOMONTH(BH$10,0)-BH$10)/DAY(DATE(YEAR(BH$10),MONTH(BH$10)+1,))+(BM$10-EOMONTH(BM$10,-1))/DAY(DATE(YEAR(BM$10),MONTH(BM$10)+1,)))))),
IF(BH$10&gt;='1.Salaries Rates Dates'!$B$41,'1.Salaries Rates Dates'!$A$41)))</f>
        <v>0.52500000000000002</v>
      </c>
      <c r="BH95" s="415"/>
      <c r="BI95" s="415"/>
      <c r="BJ95" s="415"/>
      <c r="BK95" s="416"/>
      <c r="BL95" s="305"/>
      <c r="BM95" s="306"/>
      <c r="BN95" s="307"/>
      <c r="BO95" s="284"/>
      <c r="BP95" s="265"/>
      <c r="BQ95" s="353"/>
      <c r="BR95" s="1"/>
      <c r="BS95" s="92"/>
      <c r="BT95" s="93"/>
      <c r="BU95" s="93"/>
      <c r="BV95" s="93"/>
      <c r="BW95" s="93"/>
      <c r="BX95" s="93"/>
      <c r="BY95" s="93"/>
      <c r="BZ95" s="93"/>
      <c r="CA95" s="94"/>
    </row>
    <row r="96" spans="1:79" ht="15.75" customHeight="1" thickTop="1" thickBot="1" x14ac:dyDescent="0.3">
      <c r="A96" s="280" t="s">
        <v>66</v>
      </c>
      <c r="B96" s="281"/>
      <c r="C96" s="281"/>
      <c r="D96" s="226"/>
      <c r="E96" s="290" t="s">
        <v>67</v>
      </c>
      <c r="F96" s="291"/>
      <c r="G96" s="291"/>
      <c r="H96" s="291"/>
      <c r="I96" s="419"/>
      <c r="J96" s="274">
        <f>SUM(L44,J56,J63,J66:L69,J75,J77:L85,J94)</f>
        <v>0</v>
      </c>
      <c r="K96" s="308"/>
      <c r="L96" s="309"/>
      <c r="M96" s="250"/>
      <c r="N96" s="284"/>
      <c r="O96" s="264"/>
      <c r="P96" s="264"/>
      <c r="Q96" s="264"/>
      <c r="R96" s="417"/>
      <c r="S96" s="274">
        <f>SUM(U44,S56,S63,S66:U69,S75,S77:U85,S94)</f>
        <v>0</v>
      </c>
      <c r="T96" s="308"/>
      <c r="U96" s="309"/>
      <c r="V96" s="252"/>
      <c r="W96" s="284"/>
      <c r="X96" s="264"/>
      <c r="Y96" s="264"/>
      <c r="Z96" s="264"/>
      <c r="AA96" s="417"/>
      <c r="AB96" s="274">
        <f>SUM(AD44,AB56,AB63,AB66:AD69,AB75,AB77:AD85,AB94)</f>
        <v>0</v>
      </c>
      <c r="AC96" s="308"/>
      <c r="AD96" s="309"/>
      <c r="AE96" s="252"/>
      <c r="AF96" s="284"/>
      <c r="AG96" s="264"/>
      <c r="AH96" s="264"/>
      <c r="AI96" s="264"/>
      <c r="AJ96" s="417"/>
      <c r="AK96" s="274">
        <f>SUM(AM44,AK56,AK63,AK66:AM69,AK75,AK77:AM85,AK94)</f>
        <v>0</v>
      </c>
      <c r="AL96" s="308"/>
      <c r="AM96" s="309"/>
      <c r="AN96" s="252"/>
      <c r="AO96" s="284"/>
      <c r="AP96" s="264"/>
      <c r="AQ96" s="264"/>
      <c r="AR96" s="264"/>
      <c r="AS96" s="417"/>
      <c r="AT96" s="274">
        <f>SUM(AV44,AT56,AT63,AT66:AV69,AT75,AT77:AV85,AT94)</f>
        <v>0</v>
      </c>
      <c r="AU96" s="308"/>
      <c r="AV96" s="309"/>
      <c r="AW96" s="252"/>
      <c r="AX96" s="284"/>
      <c r="AY96" s="264"/>
      <c r="AZ96" s="264"/>
      <c r="BA96" s="264"/>
      <c r="BB96" s="417"/>
      <c r="BC96" s="274">
        <f>SUM(BE44,BC56,BC63,BC66:BE69,BC75,BC77:BE85,BC94)</f>
        <v>0</v>
      </c>
      <c r="BD96" s="308"/>
      <c r="BE96" s="309"/>
      <c r="BF96" s="252"/>
      <c r="BG96" s="284"/>
      <c r="BH96" s="264"/>
      <c r="BI96" s="264"/>
      <c r="BJ96" s="264"/>
      <c r="BK96" s="417"/>
      <c r="BL96" s="274">
        <f>SUM(BN44,BL56,BL63,BL66:BN69,BL75,BL77:BN85,BL94)</f>
        <v>0</v>
      </c>
      <c r="BM96" s="308"/>
      <c r="BN96" s="309"/>
      <c r="BO96" s="351"/>
      <c r="BP96" s="348">
        <f>J96+S96+AB96+AK96+AT96+BC96+BL96</f>
        <v>0</v>
      </c>
      <c r="BQ96" s="349"/>
      <c r="BR96" s="1"/>
      <c r="BS96" s="92"/>
      <c r="BT96" s="93"/>
      <c r="BU96" s="93"/>
      <c r="BV96" s="93"/>
      <c r="BW96" s="93"/>
      <c r="BX96" s="93"/>
      <c r="BY96" s="93"/>
      <c r="BZ96" s="93"/>
      <c r="CA96" s="94"/>
    </row>
    <row r="97" spans="1:79" ht="16.5" thickTop="1" thickBot="1" x14ac:dyDescent="0.3">
      <c r="A97" s="280" t="s">
        <v>68</v>
      </c>
      <c r="B97" s="281"/>
      <c r="C97" s="281"/>
      <c r="D97" s="226"/>
      <c r="E97" s="290"/>
      <c r="F97" s="291"/>
      <c r="G97" s="291"/>
      <c r="H97" s="291"/>
      <c r="I97" s="419"/>
      <c r="J97" s="274">
        <f>J96*E95</f>
        <v>0</v>
      </c>
      <c r="K97" s="308"/>
      <c r="L97" s="309"/>
      <c r="M97" s="250"/>
      <c r="N97" s="284"/>
      <c r="O97" s="264"/>
      <c r="P97" s="264"/>
      <c r="Q97" s="264"/>
      <c r="R97" s="417"/>
      <c r="S97" s="274">
        <f>S96*N95</f>
        <v>0</v>
      </c>
      <c r="T97" s="308"/>
      <c r="U97" s="309"/>
      <c r="V97" s="252"/>
      <c r="W97" s="284"/>
      <c r="X97" s="264"/>
      <c r="Y97" s="264"/>
      <c r="Z97" s="264"/>
      <c r="AA97" s="417"/>
      <c r="AB97" s="274">
        <f>AB96*W95</f>
        <v>0</v>
      </c>
      <c r="AC97" s="308"/>
      <c r="AD97" s="318"/>
      <c r="AE97" s="252"/>
      <c r="AF97" s="284"/>
      <c r="AG97" s="264"/>
      <c r="AH97" s="264"/>
      <c r="AI97" s="264"/>
      <c r="AJ97" s="417"/>
      <c r="AK97" s="274">
        <f>AK96*AF95</f>
        <v>0</v>
      </c>
      <c r="AL97" s="308"/>
      <c r="AM97" s="318"/>
      <c r="AN97" s="252"/>
      <c r="AO97" s="284"/>
      <c r="AP97" s="264"/>
      <c r="AQ97" s="264"/>
      <c r="AR97" s="264"/>
      <c r="AS97" s="417"/>
      <c r="AT97" s="274">
        <f>AT96*AO95</f>
        <v>0</v>
      </c>
      <c r="AU97" s="308"/>
      <c r="AV97" s="318"/>
      <c r="AW97" s="252"/>
      <c r="AX97" s="284"/>
      <c r="AY97" s="264"/>
      <c r="AZ97" s="264"/>
      <c r="BA97" s="264"/>
      <c r="BB97" s="417"/>
      <c r="BC97" s="274">
        <f>BC96*AX95</f>
        <v>0</v>
      </c>
      <c r="BD97" s="308"/>
      <c r="BE97" s="318"/>
      <c r="BF97" s="252"/>
      <c r="BG97" s="284"/>
      <c r="BH97" s="264"/>
      <c r="BI97" s="264"/>
      <c r="BJ97" s="264"/>
      <c r="BK97" s="417"/>
      <c r="BL97" s="274">
        <f>BL96*BG95</f>
        <v>0</v>
      </c>
      <c r="BM97" s="308"/>
      <c r="BN97" s="318"/>
      <c r="BO97" s="351"/>
      <c r="BP97" s="348">
        <f>J97+S97+AB97+AK97+AT97+BC97+BL97</f>
        <v>0</v>
      </c>
      <c r="BQ97" s="349"/>
      <c r="BR97" s="1"/>
      <c r="BS97" s="113">
        <v>7001</v>
      </c>
      <c r="BT97" s="188">
        <f>J97</f>
        <v>0</v>
      </c>
      <c r="BU97" s="188">
        <f>S97</f>
        <v>0</v>
      </c>
      <c r="BV97" s="188">
        <f>AB97</f>
        <v>0</v>
      </c>
      <c r="BW97" s="188">
        <f>AK97</f>
        <v>0</v>
      </c>
      <c r="BX97" s="188">
        <f>AT97</f>
        <v>0</v>
      </c>
      <c r="BY97" s="188">
        <f>BC97</f>
        <v>0</v>
      </c>
      <c r="BZ97" s="188">
        <f>BL97</f>
        <v>0</v>
      </c>
      <c r="CA97" s="188">
        <f>SUM(BT97:BZ97)</f>
        <v>0</v>
      </c>
    </row>
    <row r="98" spans="1:79" ht="16.5" thickTop="1" thickBot="1" x14ac:dyDescent="0.3">
      <c r="A98" s="371" t="s">
        <v>69</v>
      </c>
      <c r="B98" s="372"/>
      <c r="C98" s="372"/>
      <c r="D98" s="227"/>
      <c r="E98" s="290"/>
      <c r="F98" s="291"/>
      <c r="G98" s="291"/>
      <c r="H98" s="291"/>
      <c r="I98" s="419"/>
      <c r="J98" s="314">
        <f>J88+J97</f>
        <v>0</v>
      </c>
      <c r="K98" s="315"/>
      <c r="L98" s="316"/>
      <c r="M98" s="251"/>
      <c r="N98" s="284"/>
      <c r="O98" s="264"/>
      <c r="P98" s="264"/>
      <c r="Q98" s="264"/>
      <c r="R98" s="417"/>
      <c r="S98" s="314">
        <f>S88+S97</f>
        <v>0</v>
      </c>
      <c r="T98" s="315"/>
      <c r="U98" s="316"/>
      <c r="V98" s="253"/>
      <c r="W98" s="284"/>
      <c r="X98" s="264"/>
      <c r="Y98" s="264"/>
      <c r="Z98" s="264"/>
      <c r="AA98" s="417"/>
      <c r="AB98" s="314">
        <f>AB88+AB97</f>
        <v>0</v>
      </c>
      <c r="AC98" s="315"/>
      <c r="AD98" s="319"/>
      <c r="AE98" s="253"/>
      <c r="AF98" s="284"/>
      <c r="AG98" s="264"/>
      <c r="AH98" s="264"/>
      <c r="AI98" s="264"/>
      <c r="AJ98" s="417"/>
      <c r="AK98" s="314">
        <f>AK88+AK97</f>
        <v>0</v>
      </c>
      <c r="AL98" s="315"/>
      <c r="AM98" s="319"/>
      <c r="AN98" s="253"/>
      <c r="AO98" s="284"/>
      <c r="AP98" s="264"/>
      <c r="AQ98" s="264"/>
      <c r="AR98" s="264"/>
      <c r="AS98" s="417"/>
      <c r="AT98" s="314">
        <f>AT88+AT97</f>
        <v>0</v>
      </c>
      <c r="AU98" s="315"/>
      <c r="AV98" s="319"/>
      <c r="AW98" s="253"/>
      <c r="AX98" s="284"/>
      <c r="AY98" s="264"/>
      <c r="AZ98" s="264"/>
      <c r="BA98" s="264"/>
      <c r="BB98" s="417"/>
      <c r="BC98" s="314">
        <f>BC88+BC97</f>
        <v>0</v>
      </c>
      <c r="BD98" s="315"/>
      <c r="BE98" s="319"/>
      <c r="BF98" s="253"/>
      <c r="BG98" s="284"/>
      <c r="BH98" s="264"/>
      <c r="BI98" s="264"/>
      <c r="BJ98" s="264"/>
      <c r="BK98" s="417"/>
      <c r="BL98" s="314">
        <f>BL88+BL97</f>
        <v>0</v>
      </c>
      <c r="BM98" s="315"/>
      <c r="BN98" s="319"/>
      <c r="BO98" s="352"/>
      <c r="BP98" s="348">
        <f>J98+S98+AB98+AK98+AT98+BC98+BL98</f>
        <v>0</v>
      </c>
      <c r="BQ98" s="349"/>
      <c r="BR98" s="1"/>
      <c r="BS98" s="2" t="s">
        <v>143</v>
      </c>
      <c r="BT98" s="188">
        <f>BT88+BT97</f>
        <v>0</v>
      </c>
      <c r="BU98" s="188">
        <f>BU88+BU97</f>
        <v>0</v>
      </c>
      <c r="BV98" s="188">
        <f>BV88+BV97</f>
        <v>0</v>
      </c>
      <c r="BW98" s="188">
        <f t="shared" ref="BW98:BY98" si="59">BW88+BW97</f>
        <v>0</v>
      </c>
      <c r="BX98" s="188">
        <f t="shared" si="59"/>
        <v>0</v>
      </c>
      <c r="BY98" s="188">
        <f t="shared" si="59"/>
        <v>0</v>
      </c>
      <c r="BZ98" s="188">
        <f>BZ88+BZ97</f>
        <v>0</v>
      </c>
      <c r="CA98" s="188">
        <f>SUM(BT98:BZ98)</f>
        <v>0</v>
      </c>
    </row>
    <row r="99" spans="1:79" ht="15.75" thickTop="1" x14ac:dyDescent="0.25">
      <c r="J99" s="41"/>
      <c r="K99" s="42" t="str">
        <f>IF(L99&lt;0,"Over:",IF(L99&gt;0,"Under:",IF(L99=0,"Over/Under:")))</f>
        <v>Over/Under:</v>
      </c>
      <c r="L99" s="43">
        <f>'Compiled Budget'!$L$27</f>
        <v>0</v>
      </c>
      <c r="S99" s="41"/>
      <c r="T99" s="42" t="str">
        <f>IF(U99&lt;0,"Over:",IF(U99&gt;0,"Under:",IF(U99=0,"Over/Under:")))</f>
        <v>Over/Under:</v>
      </c>
      <c r="U99" s="43">
        <f>'Compiled Budget'!$U$27</f>
        <v>0</v>
      </c>
      <c r="AB99" s="41"/>
      <c r="AC99" s="42" t="str">
        <f>IF(AD99&lt;0,"Over:",IF(AD99&gt;0,"Under:",IF(AD99=0,"Over/Under:")))</f>
        <v>Over/Under:</v>
      </c>
      <c r="AD99" s="43">
        <f>'Compiled Budget'!$AD$27</f>
        <v>0</v>
      </c>
      <c r="AK99" s="41"/>
      <c r="AL99" s="42" t="str">
        <f>IF(AM99&lt;0,"Over:",IF(AM99&gt;0,"Under:",IF(AM99=0,"Over/Under:")))</f>
        <v>Over/Under:</v>
      </c>
      <c r="AM99" s="43">
        <f>'Compiled Budget'!$AM$27</f>
        <v>0</v>
      </c>
      <c r="AT99" s="41"/>
      <c r="AU99" s="42" t="str">
        <f>IF(AV99&lt;0,"Over:",IF(AV99&gt;0,"Under:",IF(AV99=0,"Over/Under:")))</f>
        <v>Over/Under:</v>
      </c>
      <c r="AV99" s="43">
        <f>'Compiled Budget'!$AV$27</f>
        <v>0</v>
      </c>
      <c r="BC99" s="41"/>
      <c r="BD99" s="42" t="str">
        <f>IF(BE99&lt;0,"Over:",IF(BE99&gt;0,"Under:",IF(BE99=0,"Over/Under:")))</f>
        <v>Over/Under:</v>
      </c>
      <c r="BE99" s="43">
        <f>'Compiled Budget'!$BE$27</f>
        <v>0</v>
      </c>
      <c r="BL99" s="41"/>
      <c r="BM99" s="42" t="str">
        <f>IF(BN99&lt;0,"Over:",IF(BN99&gt;0,"Under:",IF(BN99=0,"Over/Under:")))</f>
        <v>Over/Under:</v>
      </c>
      <c r="BN99" s="43">
        <f>'Compiled Budget'!$BN$27</f>
        <v>0</v>
      </c>
    </row>
    <row r="101" spans="1:79" x14ac:dyDescent="0.25">
      <c r="B101" s="40"/>
    </row>
  </sheetData>
  <mergeCells count="607">
    <mergeCell ref="BL98:BN98"/>
    <mergeCell ref="BG96:BK98"/>
    <mergeCell ref="BL96:BN96"/>
    <mergeCell ref="BP96:BQ96"/>
    <mergeCell ref="A97:C97"/>
    <mergeCell ref="J97:L97"/>
    <mergeCell ref="S97:U97"/>
    <mergeCell ref="AB97:AD97"/>
    <mergeCell ref="AK97:AM97"/>
    <mergeCell ref="AT97:AV97"/>
    <mergeCell ref="BC97:BE97"/>
    <mergeCell ref="AF96:AJ98"/>
    <mergeCell ref="AK96:AM96"/>
    <mergeCell ref="AO96:AS98"/>
    <mergeCell ref="BP95:BQ95"/>
    <mergeCell ref="A96:C96"/>
    <mergeCell ref="E96:I98"/>
    <mergeCell ref="J96:L96"/>
    <mergeCell ref="N96:R98"/>
    <mergeCell ref="S96:U96"/>
    <mergeCell ref="W96:AA98"/>
    <mergeCell ref="AB96:AD96"/>
    <mergeCell ref="AF95:AJ95"/>
    <mergeCell ref="AK95:AM95"/>
    <mergeCell ref="AO95:AS95"/>
    <mergeCell ref="AT95:AV95"/>
    <mergeCell ref="AX95:BB95"/>
    <mergeCell ref="BC95:BE95"/>
    <mergeCell ref="BP98:BQ98"/>
    <mergeCell ref="BL97:BN97"/>
    <mergeCell ref="BP97:BQ97"/>
    <mergeCell ref="A98:C98"/>
    <mergeCell ref="J98:L98"/>
    <mergeCell ref="S98:U98"/>
    <mergeCell ref="AB98:AD98"/>
    <mergeCell ref="AK98:AM98"/>
    <mergeCell ref="AT98:AV98"/>
    <mergeCell ref="BC98:BE98"/>
    <mergeCell ref="A95:C95"/>
    <mergeCell ref="E95:I95"/>
    <mergeCell ref="J95:L95"/>
    <mergeCell ref="N95:R95"/>
    <mergeCell ref="S95:U95"/>
    <mergeCell ref="W95:AA95"/>
    <mergeCell ref="AB95:AD95"/>
    <mergeCell ref="A94:C94"/>
    <mergeCell ref="J94:L94"/>
    <mergeCell ref="S94:U94"/>
    <mergeCell ref="AB94:AD94"/>
    <mergeCell ref="A93:C93"/>
    <mergeCell ref="J93:L93"/>
    <mergeCell ref="S93:U93"/>
    <mergeCell ref="AB93:AD93"/>
    <mergeCell ref="AK93:AM93"/>
    <mergeCell ref="AT93:AV93"/>
    <mergeCell ref="BC93:BE93"/>
    <mergeCell ref="BL93:BN93"/>
    <mergeCell ref="BP93:BQ93"/>
    <mergeCell ref="A92:C92"/>
    <mergeCell ref="J92:L92"/>
    <mergeCell ref="S92:U92"/>
    <mergeCell ref="AB92:AD92"/>
    <mergeCell ref="AK92:AM92"/>
    <mergeCell ref="AT92:AV92"/>
    <mergeCell ref="BC92:BE92"/>
    <mergeCell ref="BL92:BN92"/>
    <mergeCell ref="BP92:BQ92"/>
    <mergeCell ref="A91:C91"/>
    <mergeCell ref="J91:L91"/>
    <mergeCell ref="S91:U91"/>
    <mergeCell ref="AB91:AD91"/>
    <mergeCell ref="AK91:AM91"/>
    <mergeCell ref="AT91:AV91"/>
    <mergeCell ref="BC91:BE91"/>
    <mergeCell ref="BL91:BN91"/>
    <mergeCell ref="BP91:BQ91"/>
    <mergeCell ref="A90:C90"/>
    <mergeCell ref="J90:L90"/>
    <mergeCell ref="S90:U90"/>
    <mergeCell ref="AB90:AD90"/>
    <mergeCell ref="AK90:AM90"/>
    <mergeCell ref="AT90:AV90"/>
    <mergeCell ref="BC90:BE90"/>
    <mergeCell ref="BL90:BN90"/>
    <mergeCell ref="BP90:BQ90"/>
    <mergeCell ref="A88:C88"/>
    <mergeCell ref="E88:I88"/>
    <mergeCell ref="J88:L88"/>
    <mergeCell ref="N88:R88"/>
    <mergeCell ref="S88:U88"/>
    <mergeCell ref="W88:AA88"/>
    <mergeCell ref="AT89:AV89"/>
    <mergeCell ref="BC89:BE89"/>
    <mergeCell ref="BL89:BN89"/>
    <mergeCell ref="J89:L89"/>
    <mergeCell ref="S89:U89"/>
    <mergeCell ref="AB89:AD89"/>
    <mergeCell ref="AK89:AM89"/>
    <mergeCell ref="AB88:AD88"/>
    <mergeCell ref="AF88:AJ88"/>
    <mergeCell ref="AK88:AM88"/>
    <mergeCell ref="AO88:AS88"/>
    <mergeCell ref="AT88:AV88"/>
    <mergeCell ref="N87:U87"/>
    <mergeCell ref="W87:AD87"/>
    <mergeCell ref="AF87:AM87"/>
    <mergeCell ref="AO87:AV87"/>
    <mergeCell ref="AX87:BE87"/>
    <mergeCell ref="BG87:BN87"/>
    <mergeCell ref="BO87:BQ87"/>
    <mergeCell ref="BC88:BE88"/>
    <mergeCell ref="BG88:BK88"/>
    <mergeCell ref="BL88:BN88"/>
    <mergeCell ref="BO88:BO98"/>
    <mergeCell ref="BP88:BQ88"/>
    <mergeCell ref="AX88:BB88"/>
    <mergeCell ref="BP89:BQ89"/>
    <mergeCell ref="BC94:BE94"/>
    <mergeCell ref="BL94:BN94"/>
    <mergeCell ref="BP94:BQ94"/>
    <mergeCell ref="AK94:AM94"/>
    <mergeCell ref="AT94:AV94"/>
    <mergeCell ref="AT96:AV96"/>
    <mergeCell ref="AX96:BB98"/>
    <mergeCell ref="BC96:BE96"/>
    <mergeCell ref="BG95:BK95"/>
    <mergeCell ref="BL95:BN95"/>
    <mergeCell ref="BL85:BN85"/>
    <mergeCell ref="BP85:BQ85"/>
    <mergeCell ref="A86:C86"/>
    <mergeCell ref="J86:L86"/>
    <mergeCell ref="S86:U86"/>
    <mergeCell ref="AB86:AD86"/>
    <mergeCell ref="AK86:AM86"/>
    <mergeCell ref="AT86:AV86"/>
    <mergeCell ref="BC86:BE86"/>
    <mergeCell ref="BL86:BN86"/>
    <mergeCell ref="J85:L85"/>
    <mergeCell ref="S85:U85"/>
    <mergeCell ref="AB85:AD85"/>
    <mergeCell ref="AK85:AM85"/>
    <mergeCell ref="AT85:AV85"/>
    <mergeCell ref="BC85:BE85"/>
    <mergeCell ref="BP86:BQ86"/>
    <mergeCell ref="BL83:BN83"/>
    <mergeCell ref="BP83:BQ83"/>
    <mergeCell ref="J84:L84"/>
    <mergeCell ref="S84:U84"/>
    <mergeCell ref="AB84:AD84"/>
    <mergeCell ref="AK84:AM84"/>
    <mergeCell ref="AT84:AV84"/>
    <mergeCell ref="BC84:BE84"/>
    <mergeCell ref="BL84:BN84"/>
    <mergeCell ref="BP84:BQ84"/>
    <mergeCell ref="J83:L83"/>
    <mergeCell ref="S83:U83"/>
    <mergeCell ref="AB83:AD83"/>
    <mergeCell ref="AK83:AM83"/>
    <mergeCell ref="AT83:AV83"/>
    <mergeCell ref="BC83:BE83"/>
    <mergeCell ref="BL81:BN81"/>
    <mergeCell ref="BP81:BQ81"/>
    <mergeCell ref="J82:L82"/>
    <mergeCell ref="S82:U82"/>
    <mergeCell ref="AB82:AD82"/>
    <mergeCell ref="AK82:AM82"/>
    <mergeCell ref="AT82:AV82"/>
    <mergeCell ref="BC82:BE82"/>
    <mergeCell ref="BL82:BN82"/>
    <mergeCell ref="BP82:BQ82"/>
    <mergeCell ref="J81:L81"/>
    <mergeCell ref="S81:U81"/>
    <mergeCell ref="AB81:AD81"/>
    <mergeCell ref="AK81:AM81"/>
    <mergeCell ref="AT81:AV81"/>
    <mergeCell ref="BC81:BE81"/>
    <mergeCell ref="BL79:BN79"/>
    <mergeCell ref="BP79:BQ79"/>
    <mergeCell ref="J80:L80"/>
    <mergeCell ref="S80:U80"/>
    <mergeCell ref="AB80:AD80"/>
    <mergeCell ref="AK80:AM80"/>
    <mergeCell ref="AT80:AV80"/>
    <mergeCell ref="BC80:BE80"/>
    <mergeCell ref="BL80:BN80"/>
    <mergeCell ref="BP80:BQ80"/>
    <mergeCell ref="J79:L79"/>
    <mergeCell ref="S79:U79"/>
    <mergeCell ref="AB79:AD79"/>
    <mergeCell ref="AK79:AM79"/>
    <mergeCell ref="AT79:AV79"/>
    <mergeCell ref="BC79:BE79"/>
    <mergeCell ref="S78:U78"/>
    <mergeCell ref="AB78:AD78"/>
    <mergeCell ref="AK78:AM78"/>
    <mergeCell ref="AT78:AV78"/>
    <mergeCell ref="BC78:BE78"/>
    <mergeCell ref="BL78:BN78"/>
    <mergeCell ref="BP78:BQ78"/>
    <mergeCell ref="J77:L77"/>
    <mergeCell ref="S77:U77"/>
    <mergeCell ref="AB77:AD77"/>
    <mergeCell ref="AK77:AM77"/>
    <mergeCell ref="AT77:AV77"/>
    <mergeCell ref="BC77:BE77"/>
    <mergeCell ref="S76:U76"/>
    <mergeCell ref="AB76:AD76"/>
    <mergeCell ref="AK76:AM76"/>
    <mergeCell ref="AT76:AV76"/>
    <mergeCell ref="BC76:BE76"/>
    <mergeCell ref="BL76:BN76"/>
    <mergeCell ref="BP76:BQ76"/>
    <mergeCell ref="BL77:BN77"/>
    <mergeCell ref="BP77:BQ77"/>
    <mergeCell ref="BP74:BQ74"/>
    <mergeCell ref="J75:L75"/>
    <mergeCell ref="S75:U75"/>
    <mergeCell ref="AB75:AD75"/>
    <mergeCell ref="AK75:AM75"/>
    <mergeCell ref="AT75:AV75"/>
    <mergeCell ref="BC75:BE75"/>
    <mergeCell ref="BL75:BN75"/>
    <mergeCell ref="BP75:BQ75"/>
    <mergeCell ref="BP72:BQ72"/>
    <mergeCell ref="F73:I73"/>
    <mergeCell ref="J73:L73"/>
    <mergeCell ref="S73:U73"/>
    <mergeCell ref="AB73:AD73"/>
    <mergeCell ref="AK73:AM73"/>
    <mergeCell ref="AT73:AV73"/>
    <mergeCell ref="BC73:BE73"/>
    <mergeCell ref="BL73:BN73"/>
    <mergeCell ref="BP73:BQ73"/>
    <mergeCell ref="S72:U72"/>
    <mergeCell ref="AB72:AD72"/>
    <mergeCell ref="AK72:AM72"/>
    <mergeCell ref="AT72:AV72"/>
    <mergeCell ref="BC72:BE72"/>
    <mergeCell ref="BL72:BN72"/>
    <mergeCell ref="F74:I74"/>
    <mergeCell ref="J74:L74"/>
    <mergeCell ref="S74:U74"/>
    <mergeCell ref="AB74:AD74"/>
    <mergeCell ref="AK74:AM74"/>
    <mergeCell ref="AT74:AV74"/>
    <mergeCell ref="BC74:BE74"/>
    <mergeCell ref="BL74:BN74"/>
    <mergeCell ref="BC70:BE70"/>
    <mergeCell ref="BL70:BN70"/>
    <mergeCell ref="BP70:BQ70"/>
    <mergeCell ref="F71:I71"/>
    <mergeCell ref="J71:L71"/>
    <mergeCell ref="S71:U71"/>
    <mergeCell ref="AB71:AD71"/>
    <mergeCell ref="AK71:AM71"/>
    <mergeCell ref="AT71:AV71"/>
    <mergeCell ref="BC71:BE71"/>
    <mergeCell ref="F70:I70"/>
    <mergeCell ref="J70:L70"/>
    <mergeCell ref="S70:U70"/>
    <mergeCell ref="AB70:AD70"/>
    <mergeCell ref="AK70:AM70"/>
    <mergeCell ref="AT70:AV70"/>
    <mergeCell ref="BL71:BN71"/>
    <mergeCell ref="BP71:BQ71"/>
    <mergeCell ref="BL68:BN68"/>
    <mergeCell ref="BP68:BQ68"/>
    <mergeCell ref="J69:L69"/>
    <mergeCell ref="S69:U69"/>
    <mergeCell ref="AB69:AD69"/>
    <mergeCell ref="AK69:AM69"/>
    <mergeCell ref="AT69:AV69"/>
    <mergeCell ref="BC69:BE69"/>
    <mergeCell ref="BL69:BN69"/>
    <mergeCell ref="BP69:BQ69"/>
    <mergeCell ref="J68:L68"/>
    <mergeCell ref="S68:U68"/>
    <mergeCell ref="AB68:AD68"/>
    <mergeCell ref="AK68:AM68"/>
    <mergeCell ref="AT68:AV68"/>
    <mergeCell ref="BC68:BE68"/>
    <mergeCell ref="AK65:AM65"/>
    <mergeCell ref="AT65:AV65"/>
    <mergeCell ref="BC65:BE65"/>
    <mergeCell ref="BL65:BN65"/>
    <mergeCell ref="BP65:BQ65"/>
    <mergeCell ref="BL66:BN66"/>
    <mergeCell ref="BP66:BQ66"/>
    <mergeCell ref="J67:L67"/>
    <mergeCell ref="S67:U67"/>
    <mergeCell ref="AB67:AD67"/>
    <mergeCell ref="AK67:AM67"/>
    <mergeCell ref="AT67:AV67"/>
    <mergeCell ref="BC67:BE67"/>
    <mergeCell ref="BL67:BN67"/>
    <mergeCell ref="BP67:BQ67"/>
    <mergeCell ref="J66:L66"/>
    <mergeCell ref="S66:U66"/>
    <mergeCell ref="AB66:AD66"/>
    <mergeCell ref="AK66:AM66"/>
    <mergeCell ref="AT66:AV66"/>
    <mergeCell ref="BC66:BE66"/>
    <mergeCell ref="BL63:BN63"/>
    <mergeCell ref="BP63:BQ63"/>
    <mergeCell ref="A64:C64"/>
    <mergeCell ref="J64:L64"/>
    <mergeCell ref="S64:U64"/>
    <mergeCell ref="AB64:AD64"/>
    <mergeCell ref="AK64:AM64"/>
    <mergeCell ref="AT64:AV64"/>
    <mergeCell ref="BC64:BE64"/>
    <mergeCell ref="BL64:BN64"/>
    <mergeCell ref="J63:L63"/>
    <mergeCell ref="S63:U63"/>
    <mergeCell ref="AB63:AD63"/>
    <mergeCell ref="AK63:AM63"/>
    <mergeCell ref="AT63:AV63"/>
    <mergeCell ref="BC63:BE63"/>
    <mergeCell ref="BP64:BQ64"/>
    <mergeCell ref="BL61:BN61"/>
    <mergeCell ref="BP61:BQ61"/>
    <mergeCell ref="J62:L62"/>
    <mergeCell ref="S62:U62"/>
    <mergeCell ref="AB62:AD62"/>
    <mergeCell ref="AK62:AM62"/>
    <mergeCell ref="AT62:AV62"/>
    <mergeCell ref="BC62:BE62"/>
    <mergeCell ref="BL62:BN62"/>
    <mergeCell ref="BP62:BQ62"/>
    <mergeCell ref="J61:L61"/>
    <mergeCell ref="S61:U61"/>
    <mergeCell ref="AB61:AD61"/>
    <mergeCell ref="AK61:AM61"/>
    <mergeCell ref="AT61:AV61"/>
    <mergeCell ref="BC61:BE61"/>
    <mergeCell ref="AT58:AV58"/>
    <mergeCell ref="BC58:BE58"/>
    <mergeCell ref="BL58:BN58"/>
    <mergeCell ref="BP58:BQ58"/>
    <mergeCell ref="BL59:BN59"/>
    <mergeCell ref="BP59:BQ59"/>
    <mergeCell ref="J60:L60"/>
    <mergeCell ref="S60:U60"/>
    <mergeCell ref="AB60:AD60"/>
    <mergeCell ref="AK60:AM60"/>
    <mergeCell ref="AT60:AV60"/>
    <mergeCell ref="BC60:BE60"/>
    <mergeCell ref="BL60:BN60"/>
    <mergeCell ref="BP60:BQ60"/>
    <mergeCell ref="J59:L59"/>
    <mergeCell ref="S59:U59"/>
    <mergeCell ref="AB59:AD59"/>
    <mergeCell ref="AK59:AM59"/>
    <mergeCell ref="AT59:AV59"/>
    <mergeCell ref="BC59:BE59"/>
    <mergeCell ref="BP56:BQ56"/>
    <mergeCell ref="J57:L57"/>
    <mergeCell ref="S57:U57"/>
    <mergeCell ref="AB57:AD57"/>
    <mergeCell ref="AK57:AM57"/>
    <mergeCell ref="AT57:AV57"/>
    <mergeCell ref="BC57:BE57"/>
    <mergeCell ref="BL57:BN57"/>
    <mergeCell ref="BP57:BQ57"/>
    <mergeCell ref="BP54:BQ54"/>
    <mergeCell ref="J55:L55"/>
    <mergeCell ref="S55:U55"/>
    <mergeCell ref="AB55:AD55"/>
    <mergeCell ref="AK55:AM55"/>
    <mergeCell ref="AT55:AV55"/>
    <mergeCell ref="BC55:BE55"/>
    <mergeCell ref="BL55:BN55"/>
    <mergeCell ref="BP55:BQ55"/>
    <mergeCell ref="J54:L54"/>
    <mergeCell ref="S54:U54"/>
    <mergeCell ref="AB54:AD54"/>
    <mergeCell ref="AK54:AM54"/>
    <mergeCell ref="AT54:AV54"/>
    <mergeCell ref="BC54:BE54"/>
    <mergeCell ref="BP52:BQ52"/>
    <mergeCell ref="J53:L53"/>
    <mergeCell ref="S53:U53"/>
    <mergeCell ref="AB53:AD53"/>
    <mergeCell ref="AK53:AM53"/>
    <mergeCell ref="AT53:AV53"/>
    <mergeCell ref="BC53:BE53"/>
    <mergeCell ref="BL53:BN53"/>
    <mergeCell ref="BP53:BQ53"/>
    <mergeCell ref="BP50:BQ50"/>
    <mergeCell ref="J51:L51"/>
    <mergeCell ref="S51:U51"/>
    <mergeCell ref="AB51:AD51"/>
    <mergeCell ref="AK51:AM51"/>
    <mergeCell ref="AT51:AV51"/>
    <mergeCell ref="BC51:BE51"/>
    <mergeCell ref="BL51:BN51"/>
    <mergeCell ref="BP51:BQ51"/>
    <mergeCell ref="J50:L50"/>
    <mergeCell ref="S50:U50"/>
    <mergeCell ref="AB50:AD50"/>
    <mergeCell ref="AK50:AM50"/>
    <mergeCell ref="AT50:AV50"/>
    <mergeCell ref="BC50:BE50"/>
    <mergeCell ref="BL46:BN48"/>
    <mergeCell ref="BO46:BO86"/>
    <mergeCell ref="BL50:BN50"/>
    <mergeCell ref="BC52:BE52"/>
    <mergeCell ref="BL52:BN52"/>
    <mergeCell ref="BL54:BN54"/>
    <mergeCell ref="A52:C52"/>
    <mergeCell ref="J52:L52"/>
    <mergeCell ref="S52:U52"/>
    <mergeCell ref="AB52:AD52"/>
    <mergeCell ref="AK52:AM52"/>
    <mergeCell ref="AT52:AV52"/>
    <mergeCell ref="A56:C56"/>
    <mergeCell ref="J56:L56"/>
    <mergeCell ref="S56:U56"/>
    <mergeCell ref="AB56:AD56"/>
    <mergeCell ref="AK56:AM56"/>
    <mergeCell ref="AT56:AV56"/>
    <mergeCell ref="BC56:BE56"/>
    <mergeCell ref="BL56:BN56"/>
    <mergeCell ref="J58:L58"/>
    <mergeCell ref="S58:U58"/>
    <mergeCell ref="AB58:AD58"/>
    <mergeCell ref="AK58:AM58"/>
    <mergeCell ref="BO45:BQ45"/>
    <mergeCell ref="A46:C46"/>
    <mergeCell ref="J46:L48"/>
    <mergeCell ref="N46:Q86"/>
    <mergeCell ref="S46:U48"/>
    <mergeCell ref="W46:Z86"/>
    <mergeCell ref="AB46:AD48"/>
    <mergeCell ref="AF46:AI86"/>
    <mergeCell ref="AK46:AM48"/>
    <mergeCell ref="AO46:AR86"/>
    <mergeCell ref="BP46:BQ48"/>
    <mergeCell ref="A47:C47"/>
    <mergeCell ref="J49:L49"/>
    <mergeCell ref="S49:U49"/>
    <mergeCell ref="AB49:AD49"/>
    <mergeCell ref="AK49:AM49"/>
    <mergeCell ref="AT49:AV49"/>
    <mergeCell ref="BC49:BE49"/>
    <mergeCell ref="BL49:BN49"/>
    <mergeCell ref="BP49:BQ49"/>
    <mergeCell ref="AT46:AV48"/>
    <mergeCell ref="AX46:BA86"/>
    <mergeCell ref="BC46:BE48"/>
    <mergeCell ref="BG46:BJ86"/>
    <mergeCell ref="AX44:BA44"/>
    <mergeCell ref="BG44:BJ44"/>
    <mergeCell ref="A45:C45"/>
    <mergeCell ref="E45:L45"/>
    <mergeCell ref="N45:U45"/>
    <mergeCell ref="W45:AD45"/>
    <mergeCell ref="AF45:AM45"/>
    <mergeCell ref="AO45:AV45"/>
    <mergeCell ref="AX45:BE45"/>
    <mergeCell ref="BG45:BN45"/>
    <mergeCell ref="A44:C44"/>
    <mergeCell ref="E44:H44"/>
    <mergeCell ref="N44:Q44"/>
    <mergeCell ref="W44:Z44"/>
    <mergeCell ref="AF44:AI44"/>
    <mergeCell ref="AO44:AR44"/>
    <mergeCell ref="AU39:AU43"/>
    <mergeCell ref="AZ39:BA43"/>
    <mergeCell ref="BD39:BD43"/>
    <mergeCell ref="BI39:BJ43"/>
    <mergeCell ref="BM39:BM43"/>
    <mergeCell ref="BO37:BQ37"/>
    <mergeCell ref="BO38:BQ38"/>
    <mergeCell ref="G39:H43"/>
    <mergeCell ref="K39:K43"/>
    <mergeCell ref="P39:Q43"/>
    <mergeCell ref="T39:T43"/>
    <mergeCell ref="Y39:Z43"/>
    <mergeCell ref="AC39:AC43"/>
    <mergeCell ref="AH39:AI43"/>
    <mergeCell ref="AL39:AL43"/>
    <mergeCell ref="N37:U37"/>
    <mergeCell ref="W37:AD37"/>
    <mergeCell ref="AF37:AM37"/>
    <mergeCell ref="AO37:AV37"/>
    <mergeCell ref="AX37:BE37"/>
    <mergeCell ref="BG37:BN37"/>
    <mergeCell ref="BO26:BQ26"/>
    <mergeCell ref="BS26:BU26"/>
    <mergeCell ref="BV26:BX26"/>
    <mergeCell ref="G27:H36"/>
    <mergeCell ref="P27:Q36"/>
    <mergeCell ref="Y27:Z36"/>
    <mergeCell ref="AH27:AI36"/>
    <mergeCell ref="AQ27:AR36"/>
    <mergeCell ref="AZ27:BA36"/>
    <mergeCell ref="BI27:BJ36"/>
    <mergeCell ref="BO13:BQ13"/>
    <mergeCell ref="BS13:CA13"/>
    <mergeCell ref="B14:C14"/>
    <mergeCell ref="BO14:BQ14"/>
    <mergeCell ref="A25:C25"/>
    <mergeCell ref="BO25:BQ25"/>
    <mergeCell ref="BH11:BJ11"/>
    <mergeCell ref="BK11:BK12"/>
    <mergeCell ref="BL11:BL12"/>
    <mergeCell ref="BM11:BM12"/>
    <mergeCell ref="BN11:BN12"/>
    <mergeCell ref="A12:B12"/>
    <mergeCell ref="AY11:BA11"/>
    <mergeCell ref="BB11:BB12"/>
    <mergeCell ref="BC11:BC12"/>
    <mergeCell ref="BD11:BD12"/>
    <mergeCell ref="BE11:BE12"/>
    <mergeCell ref="BG11:BG12"/>
    <mergeCell ref="AP11:AR11"/>
    <mergeCell ref="AS11:AS12"/>
    <mergeCell ref="AT11:AT12"/>
    <mergeCell ref="AU11:AU12"/>
    <mergeCell ref="AV11:AV12"/>
    <mergeCell ref="AX11:AX12"/>
    <mergeCell ref="BO10:BO12"/>
    <mergeCell ref="BP10:BP12"/>
    <mergeCell ref="BQ10:BQ12"/>
    <mergeCell ref="AS10:AT10"/>
    <mergeCell ref="AU10:AV10"/>
    <mergeCell ref="AY10:BA10"/>
    <mergeCell ref="BB10:BC10"/>
    <mergeCell ref="AG11:AI11"/>
    <mergeCell ref="AJ11:AJ12"/>
    <mergeCell ref="AK11:AK12"/>
    <mergeCell ref="AL11:AL12"/>
    <mergeCell ref="AM11:AM12"/>
    <mergeCell ref="AO11:AO12"/>
    <mergeCell ref="N11:N12"/>
    <mergeCell ref="AL10:AM10"/>
    <mergeCell ref="AP10:AR10"/>
    <mergeCell ref="AE9:AE98"/>
    <mergeCell ref="AF9:AM9"/>
    <mergeCell ref="AA10:AB10"/>
    <mergeCell ref="AC10:AD10"/>
    <mergeCell ref="AG10:AI10"/>
    <mergeCell ref="AJ10:AK10"/>
    <mergeCell ref="O11:Q11"/>
    <mergeCell ref="R11:R12"/>
    <mergeCell ref="S11:S12"/>
    <mergeCell ref="T11:T12"/>
    <mergeCell ref="U11:U12"/>
    <mergeCell ref="W11:W12"/>
    <mergeCell ref="X11:Z11"/>
    <mergeCell ref="AA11:AA12"/>
    <mergeCell ref="AB11:AB12"/>
    <mergeCell ref="AC11:AC12"/>
    <mergeCell ref="AD11:AD12"/>
    <mergeCell ref="AF11:AF12"/>
    <mergeCell ref="AQ39:AR43"/>
    <mergeCell ref="S65:U65"/>
    <mergeCell ref="AB65:AD65"/>
    <mergeCell ref="BO9:BQ9"/>
    <mergeCell ref="BS9:CA12"/>
    <mergeCell ref="C10:C12"/>
    <mergeCell ref="F10:H10"/>
    <mergeCell ref="I10:J10"/>
    <mergeCell ref="K10:L10"/>
    <mergeCell ref="O10:Q10"/>
    <mergeCell ref="R10:S10"/>
    <mergeCell ref="T10:U10"/>
    <mergeCell ref="X10:Z10"/>
    <mergeCell ref="AN9:AN98"/>
    <mergeCell ref="AO9:AV9"/>
    <mergeCell ref="AW9:AW98"/>
    <mergeCell ref="AX9:BE9"/>
    <mergeCell ref="BF9:BF98"/>
    <mergeCell ref="BG9:BN9"/>
    <mergeCell ref="BD10:BE10"/>
    <mergeCell ref="BH10:BJ10"/>
    <mergeCell ref="BK10:BL10"/>
    <mergeCell ref="BM10:BN10"/>
    <mergeCell ref="M9:M98"/>
    <mergeCell ref="N9:U9"/>
    <mergeCell ref="V9:V98"/>
    <mergeCell ref="W9:AD9"/>
    <mergeCell ref="A2:J2"/>
    <mergeCell ref="A3:J3"/>
    <mergeCell ref="A6:J6"/>
    <mergeCell ref="A9:B10"/>
    <mergeCell ref="D9:D98"/>
    <mergeCell ref="E9:L9"/>
    <mergeCell ref="A13:C13"/>
    <mergeCell ref="B26:C26"/>
    <mergeCell ref="A37:C37"/>
    <mergeCell ref="E37:L37"/>
    <mergeCell ref="E11:E12"/>
    <mergeCell ref="F11:H11"/>
    <mergeCell ref="I11:I12"/>
    <mergeCell ref="J11:J12"/>
    <mergeCell ref="K11:K12"/>
    <mergeCell ref="L11:L12"/>
    <mergeCell ref="J65:L65"/>
    <mergeCell ref="F72:I72"/>
    <mergeCell ref="J72:L72"/>
    <mergeCell ref="J76:L76"/>
    <mergeCell ref="J78:L78"/>
    <mergeCell ref="A87:C87"/>
    <mergeCell ref="E87:L87"/>
    <mergeCell ref="A89:C89"/>
  </mergeCells>
  <conditionalFormatting sqref="L99">
    <cfRule type="cellIs" dxfId="44" priority="2" operator="lessThan">
      <formula>0</formula>
    </cfRule>
  </conditionalFormatting>
  <conditionalFormatting sqref="U99">
    <cfRule type="cellIs" dxfId="43" priority="1" operator="lessThan">
      <formula>0</formula>
    </cfRule>
  </conditionalFormatting>
  <conditionalFormatting sqref="AD99 AM99 AV99">
    <cfRule type="cellIs" dxfId="42" priority="5" operator="lessThan">
      <formula>0</formula>
    </cfRule>
  </conditionalFormatting>
  <conditionalFormatting sqref="BE99">
    <cfRule type="cellIs" dxfId="41" priority="4" operator="lessThan">
      <formula>0</formula>
    </cfRule>
  </conditionalFormatting>
  <conditionalFormatting sqref="BN99">
    <cfRule type="cellIs" dxfId="40" priority="3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2DAF45-B41C-4093-9964-BC3EECA5FBCD}">
          <x14:formula1>
            <xm:f>Sheet1!$A$2:$A$7</xm:f>
          </x14:formula1>
          <xm:sqref>C15:C24 C27:C36</xm:sqref>
        </x14:dataValidation>
        <x14:dataValidation type="list" allowBlank="1" showInputMessage="1" showErrorMessage="1" xr:uid="{E64265A8-A0B5-495F-85CA-C7776923F541}">
          <x14:formula1>
            <xm:f>Sheet1!$A$18:$A$21</xm:f>
          </x14:formula1>
          <xm:sqref>B39:B43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CEB4-269F-4E24-9EC8-A94F90CEA3DB}">
  <sheetPr>
    <pageSetUpPr fitToPage="1"/>
  </sheetPr>
  <dimension ref="A1:CA101"/>
  <sheetViews>
    <sheetView workbookViewId="0"/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7" width="6.42578125" customWidth="1"/>
    <col min="8" max="8" width="5.28515625" customWidth="1"/>
    <col min="9" max="9" width="11.140625" customWidth="1"/>
    <col min="10" max="10" width="13.7109375" customWidth="1"/>
    <col min="11" max="12" width="8.7109375" customWidth="1"/>
    <col min="13" max="13" width="0.42578125" customWidth="1"/>
    <col min="14" max="14" width="10.28515625" customWidth="1"/>
    <col min="15" max="15" width="6.7109375" customWidth="1"/>
    <col min="16" max="16" width="6.42578125" customWidth="1"/>
    <col min="17" max="17" width="5.28515625" customWidth="1"/>
    <col min="18" max="18" width="10" customWidth="1"/>
    <col min="19" max="19" width="13.7109375" customWidth="1"/>
    <col min="20" max="20" width="8.7109375" customWidth="1"/>
    <col min="21" max="21" width="9.85546875" customWidth="1"/>
    <col min="22" max="22" width="0.28515625" customWidth="1"/>
    <col min="23" max="23" width="10.28515625" customWidth="1"/>
    <col min="24" max="25" width="6.42578125" customWidth="1"/>
    <col min="26" max="26" width="5.28515625" customWidth="1"/>
    <col min="27" max="27" width="9.7109375" customWidth="1"/>
    <col min="28" max="28" width="13.7109375" customWidth="1"/>
    <col min="29" max="29" width="10.7109375" customWidth="1"/>
    <col min="30" max="30" width="9.85546875" customWidth="1"/>
    <col min="31" max="31" width="0.28515625" customWidth="1"/>
    <col min="32" max="32" width="11" customWidth="1"/>
    <col min="33" max="34" width="6.42578125" customWidth="1"/>
    <col min="35" max="35" width="5.28515625" customWidth="1"/>
    <col min="36" max="36" width="9.42578125" customWidth="1"/>
    <col min="37" max="37" width="13.7109375" customWidth="1"/>
    <col min="38" max="38" width="8.7109375" customWidth="1"/>
    <col min="39" max="39" width="9.85546875" customWidth="1"/>
    <col min="40" max="40" width="0.28515625" customWidth="1"/>
    <col min="41" max="41" width="11" customWidth="1"/>
    <col min="42" max="43" width="6.42578125" customWidth="1"/>
    <col min="44" max="44" width="5.28515625" customWidth="1"/>
    <col min="45" max="45" width="9.5703125" customWidth="1"/>
    <col min="46" max="46" width="13.7109375" customWidth="1"/>
    <col min="47" max="47" width="8.7109375" customWidth="1"/>
    <col min="48" max="48" width="9.85546875" customWidth="1"/>
    <col min="49" max="49" width="0.28515625" customWidth="1"/>
    <col min="50" max="50" width="11" customWidth="1"/>
    <col min="51" max="52" width="6.42578125" customWidth="1"/>
    <col min="53" max="53" width="5.28515625" customWidth="1"/>
    <col min="54" max="54" width="9.5703125" customWidth="1"/>
    <col min="55" max="55" width="13.7109375" customWidth="1"/>
    <col min="56" max="56" width="8.7109375" customWidth="1"/>
    <col min="57" max="57" width="9.85546875" customWidth="1"/>
    <col min="58" max="58" width="0.28515625" customWidth="1"/>
    <col min="59" max="59" width="11" customWidth="1"/>
    <col min="60" max="61" width="6.42578125" customWidth="1"/>
    <col min="62" max="62" width="5.28515625" customWidth="1"/>
    <col min="63" max="63" width="9.5703125" customWidth="1"/>
    <col min="64" max="64" width="13.7109375" customWidth="1"/>
    <col min="65" max="65" width="8.7109375" customWidth="1"/>
    <col min="66" max="70" width="9.85546875" customWidth="1"/>
    <col min="71" max="71" width="16.42578125" bestFit="1" customWidth="1"/>
    <col min="72" max="72" width="11.7109375" customWidth="1"/>
    <col min="73" max="78" width="11.5703125" customWidth="1"/>
    <col min="79" max="79" width="11.5703125" bestFit="1" customWidth="1"/>
  </cols>
  <sheetData>
    <row r="1" spans="1:79" s="13" customFormat="1" ht="15.75" customHeight="1" thickBot="1" x14ac:dyDescent="0.25">
      <c r="A1" s="97"/>
      <c r="B1" s="97"/>
      <c r="C1" s="98"/>
      <c r="D1" s="98"/>
      <c r="E1" s="98"/>
      <c r="F1" s="98"/>
      <c r="G1" s="98"/>
      <c r="K1" s="39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79" s="13" customFormat="1" ht="20.25" customHeight="1" thickTop="1" x14ac:dyDescent="0.2">
      <c r="A2" s="211" t="s">
        <v>82</v>
      </c>
      <c r="B2" s="212"/>
      <c r="C2" s="212"/>
      <c r="D2" s="212"/>
      <c r="E2" s="212"/>
      <c r="F2" s="212"/>
      <c r="G2" s="212"/>
      <c r="H2" s="212"/>
      <c r="I2" s="212"/>
      <c r="J2" s="375"/>
      <c r="K2" s="39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79" s="13" customFormat="1" ht="20.25" customHeight="1" x14ac:dyDescent="0.2">
      <c r="A3" s="214" t="s">
        <v>127</v>
      </c>
      <c r="B3" s="196"/>
      <c r="C3" s="196"/>
      <c r="D3" s="196"/>
      <c r="E3" s="196"/>
      <c r="F3" s="196"/>
      <c r="G3" s="196"/>
      <c r="H3" s="196"/>
      <c r="I3" s="196"/>
      <c r="J3" s="402"/>
      <c r="K3" s="39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79" s="13" customFormat="1" ht="20.25" customHeight="1" x14ac:dyDescent="0.2">
      <c r="A4" s="99" t="s">
        <v>128</v>
      </c>
      <c r="B4" s="69"/>
      <c r="C4" s="69"/>
      <c r="D4" s="69"/>
      <c r="E4" s="69"/>
      <c r="F4" s="69"/>
      <c r="G4" s="69"/>
      <c r="H4" s="69"/>
      <c r="I4" s="69"/>
      <c r="J4" s="132"/>
      <c r="K4" s="39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79" s="13" customFormat="1" ht="20.25" customHeight="1" x14ac:dyDescent="0.2">
      <c r="A5" s="100" t="s">
        <v>129</v>
      </c>
      <c r="B5" s="101"/>
      <c r="C5" s="101"/>
      <c r="D5" s="101"/>
      <c r="E5" s="101"/>
      <c r="F5" s="102"/>
      <c r="G5" s="101"/>
      <c r="H5" s="101"/>
      <c r="I5" s="103"/>
      <c r="J5" s="133"/>
      <c r="K5" s="39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79" s="13" customFormat="1" ht="20.25" customHeight="1" x14ac:dyDescent="0.2">
      <c r="A6" s="216" t="s">
        <v>83</v>
      </c>
      <c r="B6" s="217"/>
      <c r="C6" s="217"/>
      <c r="D6" s="217"/>
      <c r="E6" s="217"/>
      <c r="F6" s="217"/>
      <c r="G6" s="217"/>
      <c r="H6" s="217"/>
      <c r="I6" s="217"/>
      <c r="J6" s="217"/>
      <c r="K6" s="134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79" s="13" customFormat="1" ht="20.25" customHeight="1" thickBot="1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31"/>
      <c r="K7" s="39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79" ht="15.75" thickTop="1" x14ac:dyDescent="0.25">
      <c r="J8" s="108"/>
      <c r="K8" s="110"/>
      <c r="S8" s="108"/>
      <c r="T8" s="110"/>
      <c r="AB8" s="108"/>
      <c r="AC8" s="110"/>
      <c r="AK8" s="108"/>
      <c r="AL8" s="110"/>
      <c r="AT8" s="108"/>
      <c r="AU8" s="110"/>
      <c r="BC8" s="108"/>
      <c r="BD8" s="110"/>
      <c r="BL8" s="108"/>
      <c r="BM8" s="110"/>
    </row>
    <row r="9" spans="1:79" ht="14.45" customHeight="1" x14ac:dyDescent="0.25">
      <c r="A9" s="219" t="s">
        <v>14</v>
      </c>
      <c r="B9" s="412"/>
      <c r="C9" s="139"/>
      <c r="D9" s="225"/>
      <c r="E9" s="230" t="s">
        <v>15</v>
      </c>
      <c r="F9" s="387"/>
      <c r="G9" s="387"/>
      <c r="H9" s="387"/>
      <c r="I9" s="387"/>
      <c r="J9" s="387"/>
      <c r="K9" s="387"/>
      <c r="L9" s="228"/>
      <c r="M9" s="250"/>
      <c r="N9" s="228" t="s">
        <v>16</v>
      </c>
      <c r="O9" s="229"/>
      <c r="P9" s="229"/>
      <c r="Q9" s="229"/>
      <c r="R9" s="229"/>
      <c r="S9" s="229"/>
      <c r="T9" s="229"/>
      <c r="U9" s="230"/>
      <c r="V9" s="252"/>
      <c r="W9" s="228" t="s">
        <v>17</v>
      </c>
      <c r="X9" s="229"/>
      <c r="Y9" s="229"/>
      <c r="Z9" s="229"/>
      <c r="AA9" s="229"/>
      <c r="AB9" s="229"/>
      <c r="AC9" s="229"/>
      <c r="AD9" s="230"/>
      <c r="AE9" s="302"/>
      <c r="AF9" s="228" t="s">
        <v>18</v>
      </c>
      <c r="AG9" s="229"/>
      <c r="AH9" s="229"/>
      <c r="AI9" s="229"/>
      <c r="AJ9" s="229"/>
      <c r="AK9" s="229"/>
      <c r="AL9" s="229"/>
      <c r="AM9" s="230"/>
      <c r="AN9" s="252"/>
      <c r="AO9" s="228" t="s">
        <v>19</v>
      </c>
      <c r="AP9" s="229"/>
      <c r="AQ9" s="229"/>
      <c r="AR9" s="229"/>
      <c r="AS9" s="229"/>
      <c r="AT9" s="229"/>
      <c r="AU9" s="229"/>
      <c r="AV9" s="230"/>
      <c r="AW9" s="302" t="s">
        <v>222</v>
      </c>
      <c r="AX9" s="228" t="s">
        <v>216</v>
      </c>
      <c r="AY9" s="229"/>
      <c r="AZ9" s="229"/>
      <c r="BA9" s="229"/>
      <c r="BB9" s="229"/>
      <c r="BC9" s="229"/>
      <c r="BD9" s="229"/>
      <c r="BE9" s="230"/>
      <c r="BF9" s="302"/>
      <c r="BG9" s="228" t="s">
        <v>217</v>
      </c>
      <c r="BH9" s="229"/>
      <c r="BI9" s="229"/>
      <c r="BJ9" s="229"/>
      <c r="BK9" s="229"/>
      <c r="BL9" s="229"/>
      <c r="BM9" s="229"/>
      <c r="BN9" s="230"/>
      <c r="BO9" s="266" t="s">
        <v>20</v>
      </c>
      <c r="BP9" s="266"/>
      <c r="BQ9" s="266"/>
      <c r="BR9" s="79"/>
      <c r="BS9" s="403" t="s">
        <v>122</v>
      </c>
      <c r="BT9" s="404"/>
      <c r="BU9" s="404"/>
      <c r="BV9" s="404"/>
      <c r="BW9" s="404"/>
      <c r="BX9" s="404"/>
      <c r="BY9" s="404"/>
      <c r="BZ9" s="404"/>
      <c r="CA9" s="405"/>
    </row>
    <row r="10" spans="1:79" ht="30" customHeight="1" x14ac:dyDescent="0.25">
      <c r="A10" s="223"/>
      <c r="B10" s="413"/>
      <c r="C10" s="237" t="s">
        <v>21</v>
      </c>
      <c r="D10" s="226"/>
      <c r="E10" s="24" t="s">
        <v>12</v>
      </c>
      <c r="F10" s="391">
        <f>'1.Salaries Rates Dates'!$B$30</f>
        <v>45839</v>
      </c>
      <c r="G10" s="392"/>
      <c r="H10" s="393"/>
      <c r="I10" s="231" t="s">
        <v>13</v>
      </c>
      <c r="J10" s="232"/>
      <c r="K10" s="240">
        <f>'1.Salaries Rates Dates'!$C$30</f>
        <v>46203</v>
      </c>
      <c r="L10" s="254"/>
      <c r="M10" s="250"/>
      <c r="N10" s="24" t="s">
        <v>12</v>
      </c>
      <c r="O10" s="240">
        <f>'1.Salaries Rates Dates'!$B$31</f>
        <v>46204</v>
      </c>
      <c r="P10" s="241"/>
      <c r="Q10" s="241"/>
      <c r="R10" s="231" t="s">
        <v>13</v>
      </c>
      <c r="S10" s="232"/>
      <c r="T10" s="240">
        <f>'1.Salaries Rates Dates'!$C$31</f>
        <v>46568</v>
      </c>
      <c r="U10" s="254"/>
      <c r="V10" s="252"/>
      <c r="W10" s="24" t="s">
        <v>12</v>
      </c>
      <c r="X10" s="240">
        <f>'1.Salaries Rates Dates'!$B$32</f>
        <v>46569</v>
      </c>
      <c r="Y10" s="241"/>
      <c r="Z10" s="241"/>
      <c r="AA10" s="247" t="s">
        <v>13</v>
      </c>
      <c r="AB10" s="379"/>
      <c r="AC10" s="240">
        <f>'1.Salaries Rates Dates'!$C$32</f>
        <v>46934</v>
      </c>
      <c r="AD10" s="254"/>
      <c r="AE10" s="252"/>
      <c r="AF10" s="24" t="s">
        <v>12</v>
      </c>
      <c r="AG10" s="240">
        <f>'1.Salaries Rates Dates'!$B$33</f>
        <v>46935</v>
      </c>
      <c r="AH10" s="241"/>
      <c r="AI10" s="241"/>
      <c r="AJ10" s="247" t="s">
        <v>13</v>
      </c>
      <c r="AK10" s="379"/>
      <c r="AL10" s="240">
        <f>'1.Salaries Rates Dates'!$C$33</f>
        <v>47299</v>
      </c>
      <c r="AM10" s="254"/>
      <c r="AN10" s="252"/>
      <c r="AO10" s="24" t="s">
        <v>12</v>
      </c>
      <c r="AP10" s="240">
        <f>'1.Salaries Rates Dates'!$B$34</f>
        <v>47300</v>
      </c>
      <c r="AQ10" s="241"/>
      <c r="AR10" s="241"/>
      <c r="AS10" s="247" t="s">
        <v>13</v>
      </c>
      <c r="AT10" s="379"/>
      <c r="AU10" s="240">
        <f>'1.Salaries Rates Dates'!$C$34</f>
        <v>47664</v>
      </c>
      <c r="AV10" s="254"/>
      <c r="AW10" s="252"/>
      <c r="AX10" s="24" t="s">
        <v>12</v>
      </c>
      <c r="AY10" s="240">
        <f>'1.Salaries Rates Dates'!$B$35</f>
        <v>47665</v>
      </c>
      <c r="AZ10" s="241"/>
      <c r="BA10" s="241"/>
      <c r="BB10" s="247" t="s">
        <v>13</v>
      </c>
      <c r="BC10" s="379"/>
      <c r="BD10" s="240">
        <f>'1.Salaries Rates Dates'!$C$35</f>
        <v>48029</v>
      </c>
      <c r="BE10" s="254"/>
      <c r="BF10" s="252"/>
      <c r="BG10" s="24" t="s">
        <v>12</v>
      </c>
      <c r="BH10" s="240">
        <f>'1.Salaries Rates Dates'!$B$36</f>
        <v>48030</v>
      </c>
      <c r="BI10" s="241"/>
      <c r="BJ10" s="241"/>
      <c r="BK10" s="247" t="s">
        <v>13</v>
      </c>
      <c r="BL10" s="379"/>
      <c r="BM10" s="240">
        <f>'1.Salaries Rates Dates'!$C$36</f>
        <v>48395</v>
      </c>
      <c r="BN10" s="254"/>
      <c r="BO10" s="256" t="s">
        <v>22</v>
      </c>
      <c r="BP10" s="256" t="s">
        <v>23</v>
      </c>
      <c r="BQ10" s="256" t="s">
        <v>24</v>
      </c>
      <c r="BR10" s="80"/>
      <c r="BS10" s="406"/>
      <c r="BT10" s="407"/>
      <c r="BU10" s="407"/>
      <c r="BV10" s="407"/>
      <c r="BW10" s="407"/>
      <c r="BX10" s="407"/>
      <c r="BY10" s="407"/>
      <c r="BZ10" s="407"/>
      <c r="CA10" s="408"/>
    </row>
    <row r="11" spans="1:79" ht="13.35" customHeight="1" x14ac:dyDescent="0.25">
      <c r="A11" s="137" t="s">
        <v>150</v>
      </c>
      <c r="B11" s="138">
        <f>'1.Salaries Rates Dates'!E4</f>
        <v>0</v>
      </c>
      <c r="C11" s="238"/>
      <c r="D11" s="226"/>
      <c r="E11" s="232" t="s">
        <v>10</v>
      </c>
      <c r="F11" s="260"/>
      <c r="G11" s="260"/>
      <c r="H11" s="260"/>
      <c r="I11" s="256" t="s">
        <v>84</v>
      </c>
      <c r="J11" s="255" t="s">
        <v>22</v>
      </c>
      <c r="K11" s="255" t="s">
        <v>25</v>
      </c>
      <c r="L11" s="257" t="s">
        <v>24</v>
      </c>
      <c r="M11" s="250"/>
      <c r="N11" s="232" t="s">
        <v>10</v>
      </c>
      <c r="O11" s="260" t="s">
        <v>79</v>
      </c>
      <c r="P11" s="260"/>
      <c r="Q11" s="260"/>
      <c r="R11" s="256" t="s">
        <v>84</v>
      </c>
      <c r="S11" s="255" t="s">
        <v>22</v>
      </c>
      <c r="T11" s="255" t="s">
        <v>25</v>
      </c>
      <c r="U11" s="257" t="s">
        <v>3</v>
      </c>
      <c r="V11" s="252"/>
      <c r="W11" s="232" t="s">
        <v>10</v>
      </c>
      <c r="X11" s="260" t="s">
        <v>79</v>
      </c>
      <c r="Y11" s="260"/>
      <c r="Z11" s="260"/>
      <c r="AA11" s="256" t="s">
        <v>84</v>
      </c>
      <c r="AB11" s="255" t="s">
        <v>22</v>
      </c>
      <c r="AC11" s="255" t="s">
        <v>25</v>
      </c>
      <c r="AD11" s="257" t="s">
        <v>24</v>
      </c>
      <c r="AE11" s="252"/>
      <c r="AF11" s="232" t="s">
        <v>10</v>
      </c>
      <c r="AG11" s="260" t="s">
        <v>79</v>
      </c>
      <c r="AH11" s="260"/>
      <c r="AI11" s="260"/>
      <c r="AJ11" s="256" t="s">
        <v>84</v>
      </c>
      <c r="AK11" s="255" t="s">
        <v>22</v>
      </c>
      <c r="AL11" s="255" t="s">
        <v>25</v>
      </c>
      <c r="AM11" s="257" t="s">
        <v>24</v>
      </c>
      <c r="AN11" s="252"/>
      <c r="AO11" s="232" t="s">
        <v>10</v>
      </c>
      <c r="AP11" s="260" t="s">
        <v>79</v>
      </c>
      <c r="AQ11" s="260"/>
      <c r="AR11" s="260"/>
      <c r="AS11" s="256" t="s">
        <v>84</v>
      </c>
      <c r="AT11" s="255" t="s">
        <v>22</v>
      </c>
      <c r="AU11" s="255" t="s">
        <v>25</v>
      </c>
      <c r="AV11" s="257" t="s">
        <v>24</v>
      </c>
      <c r="AW11" s="252"/>
      <c r="AX11" s="232" t="s">
        <v>10</v>
      </c>
      <c r="AY11" s="260" t="s">
        <v>79</v>
      </c>
      <c r="AZ11" s="260"/>
      <c r="BA11" s="260"/>
      <c r="BB11" s="256" t="s">
        <v>84</v>
      </c>
      <c r="BC11" s="255" t="s">
        <v>22</v>
      </c>
      <c r="BD11" s="255" t="s">
        <v>25</v>
      </c>
      <c r="BE11" s="257" t="s">
        <v>24</v>
      </c>
      <c r="BF11" s="252"/>
      <c r="BG11" s="232" t="s">
        <v>10</v>
      </c>
      <c r="BH11" s="260" t="s">
        <v>79</v>
      </c>
      <c r="BI11" s="260"/>
      <c r="BJ11" s="260"/>
      <c r="BK11" s="256" t="s">
        <v>84</v>
      </c>
      <c r="BL11" s="255" t="s">
        <v>22</v>
      </c>
      <c r="BM11" s="255" t="s">
        <v>25</v>
      </c>
      <c r="BN11" s="257" t="s">
        <v>24</v>
      </c>
      <c r="BO11" s="259"/>
      <c r="BP11" s="259"/>
      <c r="BQ11" s="259"/>
      <c r="BR11" s="80"/>
      <c r="BS11" s="406"/>
      <c r="BT11" s="407"/>
      <c r="BU11" s="407"/>
      <c r="BV11" s="407"/>
      <c r="BW11" s="407"/>
      <c r="BX11" s="407"/>
      <c r="BY11" s="407"/>
      <c r="BZ11" s="407"/>
      <c r="CA11" s="408"/>
    </row>
    <row r="12" spans="1:79" x14ac:dyDescent="0.25">
      <c r="A12" s="245" t="s">
        <v>26</v>
      </c>
      <c r="B12" s="246"/>
      <c r="C12" s="239"/>
      <c r="D12" s="226"/>
      <c r="E12" s="232"/>
      <c r="F12" s="12" t="s">
        <v>27</v>
      </c>
      <c r="G12" s="18" t="s">
        <v>28</v>
      </c>
      <c r="H12" s="18" t="s">
        <v>29</v>
      </c>
      <c r="I12" s="378"/>
      <c r="J12" s="255"/>
      <c r="K12" s="255"/>
      <c r="L12" s="257"/>
      <c r="M12" s="250"/>
      <c r="N12" s="232"/>
      <c r="O12" s="11" t="s">
        <v>27</v>
      </c>
      <c r="P12" s="17" t="s">
        <v>28</v>
      </c>
      <c r="Q12" s="18" t="s">
        <v>29</v>
      </c>
      <c r="R12" s="378"/>
      <c r="S12" s="255"/>
      <c r="T12" s="255"/>
      <c r="U12" s="257"/>
      <c r="V12" s="252"/>
      <c r="W12" s="232"/>
      <c r="X12" s="11" t="s">
        <v>27</v>
      </c>
      <c r="Y12" s="17" t="s">
        <v>28</v>
      </c>
      <c r="Z12" s="18" t="s">
        <v>29</v>
      </c>
      <c r="AA12" s="378"/>
      <c r="AB12" s="255"/>
      <c r="AC12" s="255"/>
      <c r="AD12" s="257"/>
      <c r="AE12" s="252"/>
      <c r="AF12" s="232"/>
      <c r="AG12" s="11" t="s">
        <v>27</v>
      </c>
      <c r="AH12" s="17" t="s">
        <v>28</v>
      </c>
      <c r="AI12" s="18" t="s">
        <v>29</v>
      </c>
      <c r="AJ12" s="378"/>
      <c r="AK12" s="255"/>
      <c r="AL12" s="255"/>
      <c r="AM12" s="257"/>
      <c r="AN12" s="252"/>
      <c r="AO12" s="232"/>
      <c r="AP12" s="11" t="s">
        <v>27</v>
      </c>
      <c r="AQ12" s="17" t="s">
        <v>28</v>
      </c>
      <c r="AR12" s="12" t="s">
        <v>29</v>
      </c>
      <c r="AS12" s="378"/>
      <c r="AT12" s="255"/>
      <c r="AU12" s="255"/>
      <c r="AV12" s="257"/>
      <c r="AW12" s="252"/>
      <c r="AX12" s="232"/>
      <c r="AY12" s="11" t="s">
        <v>27</v>
      </c>
      <c r="AZ12" s="17" t="s">
        <v>28</v>
      </c>
      <c r="BA12" s="12" t="s">
        <v>29</v>
      </c>
      <c r="BB12" s="378"/>
      <c r="BC12" s="255"/>
      <c r="BD12" s="255"/>
      <c r="BE12" s="257"/>
      <c r="BF12" s="252"/>
      <c r="BG12" s="232"/>
      <c r="BH12" s="11" t="s">
        <v>27</v>
      </c>
      <c r="BI12" s="17" t="s">
        <v>28</v>
      </c>
      <c r="BJ12" s="12" t="s">
        <v>29</v>
      </c>
      <c r="BK12" s="378"/>
      <c r="BL12" s="255"/>
      <c r="BM12" s="255"/>
      <c r="BN12" s="257"/>
      <c r="BO12" s="378"/>
      <c r="BP12" s="378"/>
      <c r="BQ12" s="378"/>
      <c r="BR12" s="80"/>
      <c r="BS12" s="406"/>
      <c r="BT12" s="407"/>
      <c r="BU12" s="407"/>
      <c r="BV12" s="407"/>
      <c r="BW12" s="407"/>
      <c r="BX12" s="407"/>
      <c r="BY12" s="407"/>
      <c r="BZ12" s="407"/>
      <c r="CA12" s="408"/>
    </row>
    <row r="13" spans="1:79" x14ac:dyDescent="0.25">
      <c r="A13" s="388" t="s">
        <v>30</v>
      </c>
      <c r="B13" s="389"/>
      <c r="C13" s="390"/>
      <c r="D13" s="226"/>
      <c r="E13" s="5"/>
      <c r="F13" s="5"/>
      <c r="G13" s="5"/>
      <c r="H13" s="5"/>
      <c r="I13" s="5"/>
      <c r="J13" s="5"/>
      <c r="K13" s="5"/>
      <c r="L13" s="5"/>
      <c r="M13" s="250"/>
      <c r="N13" s="5"/>
      <c r="O13" s="5"/>
      <c r="P13" s="5"/>
      <c r="Q13" s="5"/>
      <c r="R13" s="5"/>
      <c r="S13" s="5"/>
      <c r="T13" s="5"/>
      <c r="U13" s="5"/>
      <c r="V13" s="252"/>
      <c r="W13" s="5"/>
      <c r="X13" s="5"/>
      <c r="Y13" s="5"/>
      <c r="Z13" s="5"/>
      <c r="AA13" s="5"/>
      <c r="AB13" s="5"/>
      <c r="AC13" s="5"/>
      <c r="AD13" s="5"/>
      <c r="AE13" s="252"/>
      <c r="AF13" s="5"/>
      <c r="AG13" s="5"/>
      <c r="AH13" s="5"/>
      <c r="AI13" s="5"/>
      <c r="AJ13" s="5"/>
      <c r="AK13" s="5"/>
      <c r="AL13" s="5"/>
      <c r="AM13" s="5"/>
      <c r="AN13" s="252"/>
      <c r="AO13" s="5"/>
      <c r="AP13" s="5"/>
      <c r="AQ13" s="5"/>
      <c r="AR13" s="5"/>
      <c r="AS13" s="5"/>
      <c r="AT13" s="5"/>
      <c r="AU13" s="5"/>
      <c r="AV13" s="5"/>
      <c r="AW13" s="252"/>
      <c r="AX13" s="5"/>
      <c r="AY13" s="5"/>
      <c r="AZ13" s="5"/>
      <c r="BA13" s="5"/>
      <c r="BB13" s="5"/>
      <c r="BC13" s="5"/>
      <c r="BD13" s="5"/>
      <c r="BE13" s="5"/>
      <c r="BF13" s="252"/>
      <c r="BG13" s="5"/>
      <c r="BH13" s="5"/>
      <c r="BI13" s="5"/>
      <c r="BJ13" s="5"/>
      <c r="BK13" s="5"/>
      <c r="BL13" s="5"/>
      <c r="BM13" s="5"/>
      <c r="BN13" s="5"/>
      <c r="BO13" s="345"/>
      <c r="BP13" s="346"/>
      <c r="BQ13" s="347"/>
      <c r="BR13" s="79"/>
      <c r="BS13" s="205"/>
      <c r="BT13" s="206"/>
      <c r="BU13" s="206"/>
      <c r="BV13" s="206"/>
      <c r="BW13" s="206"/>
      <c r="BX13" s="206"/>
      <c r="BY13" s="206"/>
      <c r="BZ13" s="206"/>
      <c r="CA13" s="207"/>
    </row>
    <row r="14" spans="1:79" x14ac:dyDescent="0.25">
      <c r="A14" s="3" t="s">
        <v>4</v>
      </c>
      <c r="B14" s="376" t="s">
        <v>5</v>
      </c>
      <c r="C14" s="377"/>
      <c r="D14" s="226"/>
      <c r="E14" s="7"/>
      <c r="F14" s="7"/>
      <c r="G14" s="7"/>
      <c r="H14" s="7"/>
      <c r="I14" s="7"/>
      <c r="J14" s="7"/>
      <c r="K14" s="7"/>
      <c r="L14" s="7"/>
      <c r="M14" s="250"/>
      <c r="N14" s="7"/>
      <c r="O14" s="7"/>
      <c r="P14" s="7"/>
      <c r="Q14" s="7"/>
      <c r="R14" s="7"/>
      <c r="S14" s="7"/>
      <c r="T14" s="7"/>
      <c r="U14" s="7"/>
      <c r="V14" s="252"/>
      <c r="W14" s="7"/>
      <c r="X14" s="7"/>
      <c r="Y14" s="7"/>
      <c r="Z14" s="7"/>
      <c r="AA14" s="7"/>
      <c r="AB14" s="7"/>
      <c r="AC14" s="7"/>
      <c r="AD14" s="7"/>
      <c r="AE14" s="252"/>
      <c r="AF14" s="7"/>
      <c r="AG14" s="7"/>
      <c r="AH14" s="7"/>
      <c r="AI14" s="7"/>
      <c r="AJ14" s="7"/>
      <c r="AK14" s="7"/>
      <c r="AL14" s="7"/>
      <c r="AM14" s="7"/>
      <c r="AN14" s="252"/>
      <c r="AO14" s="7"/>
      <c r="AP14" s="7"/>
      <c r="AQ14" s="7"/>
      <c r="AR14" s="7"/>
      <c r="AS14" s="7"/>
      <c r="AT14" s="7"/>
      <c r="AU14" s="7"/>
      <c r="AV14" s="7"/>
      <c r="AW14" s="252"/>
      <c r="AX14" s="7"/>
      <c r="AY14" s="7"/>
      <c r="AZ14" s="7"/>
      <c r="BA14" s="7"/>
      <c r="BB14" s="7"/>
      <c r="BC14" s="7"/>
      <c r="BD14" s="7"/>
      <c r="BE14" s="7"/>
      <c r="BF14" s="252"/>
      <c r="BG14" s="7"/>
      <c r="BH14" s="7"/>
      <c r="BI14" s="7"/>
      <c r="BJ14" s="7"/>
      <c r="BK14" s="7"/>
      <c r="BL14" s="7"/>
      <c r="BM14" s="7"/>
      <c r="BN14" s="7"/>
      <c r="BO14" s="345"/>
      <c r="BP14" s="346"/>
      <c r="BQ14" s="347"/>
      <c r="BR14" s="79"/>
      <c r="BS14" s="2" t="s">
        <v>107</v>
      </c>
      <c r="BT14" s="115" t="s">
        <v>110</v>
      </c>
      <c r="BU14" s="55" t="s">
        <v>111</v>
      </c>
      <c r="BV14" s="55" t="s">
        <v>112</v>
      </c>
      <c r="BW14" s="55" t="s">
        <v>113</v>
      </c>
      <c r="BX14" s="55" t="s">
        <v>114</v>
      </c>
      <c r="BY14" s="55" t="s">
        <v>220</v>
      </c>
      <c r="BZ14" s="55" t="s">
        <v>221</v>
      </c>
      <c r="CA14" s="113" t="s">
        <v>24</v>
      </c>
    </row>
    <row r="15" spans="1:79" ht="23.25" hidden="1" customHeight="1" x14ac:dyDescent="0.25">
      <c r="A15" s="15">
        <v>1</v>
      </c>
      <c r="B15" s="71">
        <f>'1.Salaries Rates Dates'!C4</f>
        <v>0</v>
      </c>
      <c r="C15" s="30" t="s">
        <v>31</v>
      </c>
      <c r="D15" s="226"/>
      <c r="E15" s="25">
        <f>'1.Salaries Rates Dates'!Z4</f>
        <v>0</v>
      </c>
      <c r="F15" s="47"/>
      <c r="G15" s="47"/>
      <c r="H15" s="47"/>
      <c r="I15" s="48" t="str">
        <f>IF(F15&gt;0,('1.Salaries Rates Dates'!$D$30*F15),(G15*(ROUND(YEARFRAC(F$10,K$10),2)*'1.Salaries Rates Dates'!$F$30)&amp;" / "&amp;H15*(ROUND(YEARFRAC(F$10,K$10),2)*'1.Salaries Rates Dates'!$E$30)))</f>
        <v>0 / 0</v>
      </c>
      <c r="J15" s="51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Dates'!$B$49))))+
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Dates'!$B$49)))))</f>
        <v>0</v>
      </c>
      <c r="K15" s="128">
        <f>IF($C15="FT",J15*'1.Salaries Rates Dates'!$B$44,
IF($C15="PT",J15*'1.Salaries Rates Dates'!$B$45,
IF($C15="Clinical",J15*'1.Salaries Rates Dates'!$B$44,
IF($C15="ANSFT",J15*'1.Salaries Rates Dates'!$B$46,
IF($C15="ANSPT",J15*'1.Salaries Rates Dates'!$B$47)))))</f>
        <v>0</v>
      </c>
      <c r="L15" s="28">
        <f>J15+K15</f>
        <v>0</v>
      </c>
      <c r="M15" s="250"/>
      <c r="N15" s="25">
        <f>E15*(1+'1.Salaries Rates Dates'!B49)</f>
        <v>0</v>
      </c>
      <c r="O15" s="47"/>
      <c r="P15" s="47"/>
      <c r="Q15" s="47"/>
      <c r="R15" s="48" t="str">
        <f>IF(O15&gt;0,('1.Salaries Rates Dates'!$D$31*O15),(P15*(ROUND(YEARFRAC(O$10,T$10),2)*'1.Salaries Rates Dates'!$F$31)&amp;" / "&amp;Q15*(ROUND(YEARFRAC(O$10,T$10),2)*'1.Salaries Rates Dates'!$E$31)))</f>
        <v>0 / 0</v>
      </c>
      <c r="S15" s="51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Dates'!$B$49))))+
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Dates'!$B$49)))))</f>
        <v>0</v>
      </c>
      <c r="T15" s="128">
        <f>IF($C15="FT",S15*'1.Salaries Rates Dates'!$B$44,
IF($C15="PT",S15*'1.Salaries Rates Dates'!$B$45,
IF($C15="Clinical",S15*'1.Salaries Rates Dates'!$B$44,
IF($C15="ANSFT",S15*'1.Salaries Rates Dates'!$B$46,
IF($C15="ANSPT",S15*'1.Salaries Rates Dates'!$B$47)))))</f>
        <v>0</v>
      </c>
      <c r="U15" s="28">
        <f t="shared" ref="U15:U24" si="0">S15+T15</f>
        <v>0</v>
      </c>
      <c r="V15" s="252"/>
      <c r="W15" s="25">
        <f>N15*(1+'1.Salaries Rates Dates'!B49)</f>
        <v>0</v>
      </c>
      <c r="X15" s="47"/>
      <c r="Y15" s="47"/>
      <c r="Z15" s="47"/>
      <c r="AA15" s="48" t="str">
        <f>IF(X15&gt;0,('1.Salaries Rates Dates'!$D$32*X15),(Y15*(ROUND(YEARFRAC(X$10,AC$10),2)*'1.Salaries Rates Dates'!$F$32)&amp;" / "&amp;Z15*(ROUND(YEARFRAC(X$10,AC$10),2)*'1.Salaries Rates Dates'!$E$32)))</f>
        <v>0 / 0</v>
      </c>
      <c r="AB15" s="51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Dates'!$B$49))))+
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Dates'!$B$49)))))</f>
        <v>0</v>
      </c>
      <c r="AC15" s="128">
        <f>IF($C15="FT",AB15*'1.Salaries Rates Dates'!$B$44,
IF($C15="PT",AB15*'1.Salaries Rates Dates'!$B$45,
IF($C15="Clinical",AB15*'1.Salaries Rates Dates'!$B$44,
IF($C15="ANSFT",AB15*'1.Salaries Rates Dates'!$B$46,
IF($C15="ANSPT",AB15*'1.Salaries Rates Dates'!$B$47)))))</f>
        <v>0</v>
      </c>
      <c r="AD15" s="28">
        <f t="shared" ref="AD15:AD24" si="1">AB15+AC15</f>
        <v>0</v>
      </c>
      <c r="AE15" s="252"/>
      <c r="AF15" s="25">
        <f>W15*(1+'1.Salaries Rates Dates'!B49)</f>
        <v>0</v>
      </c>
      <c r="AG15" s="47"/>
      <c r="AH15" s="47"/>
      <c r="AI15" s="47"/>
      <c r="AJ15" s="48" t="str">
        <f>IF(AG15&gt;0,('1.Salaries Rates Dates'!$D$33*AG15),(AH15*(ROUND(YEARFRAC(AG$10,AL$10),2)*'1.Salaries Rates Dates'!$F$33)&amp;" / "&amp;AI15*(ROUND(YEARFRAC(AG$10,AL$10),2)*'1.Salaries Rates Dates'!$E$33)))</f>
        <v>0 / 0</v>
      </c>
      <c r="AK15" s="51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Dates'!$B$49))))+
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Dates'!$B$49)))))</f>
        <v>0</v>
      </c>
      <c r="AL15" s="128">
        <f>IF($C15="FT",AK15*'1.Salaries Rates Dates'!$B$44,
IF($C15="PT",AK15*'1.Salaries Rates Dates'!$B$45,
IF($C15="Clinical",AK15*'1.Salaries Rates Dates'!$B$44,
IF($C15="ANSFT",AK15*'1.Salaries Rates Dates'!$B$46,
IF($C15="ANSPT",AK15*'1.Salaries Rates Dates'!$B$47)))))</f>
        <v>0</v>
      </c>
      <c r="AM15" s="28">
        <f t="shared" ref="AM15:AM24" si="2">AK15+AL15</f>
        <v>0</v>
      </c>
      <c r="AN15" s="252"/>
      <c r="AO15" s="25">
        <f>AF15*(1+'1.Salaries Rates Dates'!B49)</f>
        <v>0</v>
      </c>
      <c r="AP15" s="47"/>
      <c r="AQ15" s="47"/>
      <c r="AR15" s="47"/>
      <c r="AS15" s="48" t="str">
        <f>IF(AP15&gt;0,('1.Salaries Rates Dates'!$D$34*AP15),(AQ15*(ROUND(YEARFRAC(AP$10,AU$10),2)*'1.Salaries Rates Dates'!$F$34)&amp;" / "&amp;AR15*(ROUND(YEARFRAC(AP$10,AU$10),2)*'1.Salaries Rates Dates'!$E$34)))</f>
        <v>0 / 0</v>
      </c>
      <c r="AT15" s="51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Dates'!$B$49))))+
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Dates'!$B$49)))))</f>
        <v>0</v>
      </c>
      <c r="AU15" s="128">
        <f>IF($C15="FT",AT15*'1.Salaries Rates Dates'!$B$44,
IF($C15="PT",AT15*'1.Salaries Rates Dates'!$B$45,
IF($C15="Clinical",AT15*'1.Salaries Rates Dates'!$B$44,
IF($C15="ANSFT",AT15*'1.Salaries Rates Dates'!$B$46,
IF($C15="ANSPT",AT15*'1.Salaries Rates Dates'!$B$47)))))</f>
        <v>0</v>
      </c>
      <c r="AV15" s="28">
        <f t="shared" ref="AV15:AV24" si="3">AT15+AU15</f>
        <v>0</v>
      </c>
      <c r="AW15" s="252"/>
      <c r="AX15" s="25">
        <f>AO15*(1+'1.Salaries Rates Dates'!K52)</f>
        <v>0</v>
      </c>
      <c r="AY15" s="47"/>
      <c r="AZ15" s="47"/>
      <c r="BA15" s="47"/>
      <c r="BB15" s="48" t="str">
        <f>IF(AY15&gt;0,('1.Salaries Rates Dates'!$D$35*AY15),(AZ15*(ROUND(YEARFRAC(AY$10,BD$10),2)*'1.Salaries Rates Dates'!$F$35)&amp;" / "&amp;BA15*(ROUND(YEARFRAC(AY$10,BD$10),2)*'1.Salaries Rates Dates'!$E$35)))</f>
        <v>0 / 0</v>
      </c>
      <c r="BC15" s="51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Dates'!$B$49))))+
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Dates'!$B$49)))))</f>
        <v>0</v>
      </c>
      <c r="BD15" s="128">
        <f>IF($C15="FT",BC15*'1.Salaries Rates Dates'!$B$44,
IF($C15="PT",BC15*'1.Salaries Rates Dates'!$B$45,
IF($C15="Clinical",BC15*'1.Salaries Rates Dates'!$B$44,
IF($C15="ANSFT",BC15*'1.Salaries Rates Dates'!$B$46,
IF($C15="ANSPT",BC15*'1.Salaries Rates Dates'!$B$47)))))</f>
        <v>0</v>
      </c>
      <c r="BE15" s="28">
        <f t="shared" ref="BE15:BE24" si="4">BC15+BD15</f>
        <v>0</v>
      </c>
      <c r="BF15" s="252"/>
      <c r="BG15" s="25">
        <f>AX15*(1+'1.Salaries Rates Dates'!T52)</f>
        <v>0</v>
      </c>
      <c r="BH15" s="47"/>
      <c r="BI15" s="47"/>
      <c r="BJ15" s="47"/>
      <c r="BK15" s="48" t="str">
        <f>IF(BH15&gt;0,('1.Salaries Rates Dates'!$D$36*BH15),(BI15*(ROUND(YEARFRAC(BH$10,BM$10),2)*'1.Salaries Rates Dates'!$F$36)&amp;" / "&amp;BJ15*(ROUND(YEARFRAC(BH$10,BM$10),2)*'1.Salaries Rates Dates'!$E$36)))</f>
        <v>0 / 0</v>
      </c>
      <c r="BL15" s="51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Dates'!$B$49))))+
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Dates'!$B$49)))))</f>
        <v>0</v>
      </c>
      <c r="BM15" s="128">
        <f>IF($C15="FT",BL15*'1.Salaries Rates Dates'!$B$44,
IF($C15="PT",BL15*'1.Salaries Rates Dates'!$B$45,
IF($C15="Clinical",BL15*'1.Salaries Rates Dates'!$B$44,
IF($C15="ANSFT",BL15*'1.Salaries Rates Dates'!$B$46,
IF($C15="ANSPT",BL15*'1.Salaries Rates Dates'!$B$47)))))</f>
        <v>0</v>
      </c>
      <c r="BN15" s="28">
        <f t="shared" ref="BN15:BN24" si="5">BL15+BM15</f>
        <v>0</v>
      </c>
      <c r="BO15" s="14">
        <f>J15+S15+AB15+AK15+AT15+BC15+BL15</f>
        <v>0</v>
      </c>
      <c r="BP15" s="14">
        <f>K15+T15+AC15+AL15+AU15+BD15+BM15</f>
        <v>0</v>
      </c>
      <c r="BQ15" s="14">
        <f>L15+U15+AD15+AM15+AV15+BE15+BN15</f>
        <v>0</v>
      </c>
      <c r="BR15" s="82"/>
      <c r="BS15" s="55">
        <f>'1.Salaries Rates Dates'!$D$4</f>
        <v>0</v>
      </c>
      <c r="BT15" s="187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Dates'!$B$49)))))</f>
        <v>0</v>
      </c>
      <c r="BU15" s="187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Dates'!$B$49)))))</f>
        <v>0</v>
      </c>
      <c r="BV15" s="187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Dates'!$B$49)))))</f>
        <v>0</v>
      </c>
      <c r="BW15" s="187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Dates'!$B$49)))))</f>
        <v>0</v>
      </c>
      <c r="BX15" s="187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Dates'!$B$49)))))</f>
        <v>0</v>
      </c>
      <c r="BY15" s="187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Dates'!$B$49)))))</f>
        <v>0</v>
      </c>
      <c r="BZ15" s="187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Dates'!$B$49)))))</f>
        <v>0</v>
      </c>
      <c r="CA15" s="188">
        <f>SUM(BT15:BZ15)</f>
        <v>0</v>
      </c>
    </row>
    <row r="16" spans="1:79" hidden="1" x14ac:dyDescent="0.25">
      <c r="A16" s="15">
        <v>2</v>
      </c>
      <c r="B16" s="71">
        <f>'1.Salaries Rates Dates'!C5</f>
        <v>0</v>
      </c>
      <c r="C16" s="30" t="s">
        <v>31</v>
      </c>
      <c r="D16" s="226"/>
      <c r="E16" s="25">
        <f>'1.Salaries Rates Dates'!Z5</f>
        <v>0</v>
      </c>
      <c r="F16" s="47"/>
      <c r="G16" s="47"/>
      <c r="H16" s="47"/>
      <c r="I16" s="48" t="str">
        <f>IF(F16&gt;0,('1.Salaries Rates Dates'!$D$30*F16),(G16*(ROUND(YEARFRAC(F$10,K$10),2)*'1.Salaries Rates Dates'!$F$30)&amp;" / "&amp;H16*(ROUND(YEARFRAC(F$10,K$10),2)*'1.Salaries Rates Dates'!$E$30)))</f>
        <v>0 / 0</v>
      </c>
      <c r="J16" s="51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Dates'!$B$49)))))</f>
        <v>0</v>
      </c>
      <c r="K16" s="128">
        <f>IF($C16="FT",J16*'1.Salaries Rates Dates'!$B$44,
IF($C16="PT",J16*'1.Salaries Rates Dates'!$B$45,
IF($C16="Clinical",J16*'1.Salaries Rates Dates'!$B$44,
IF($C16="ANSFT",J16*'1.Salaries Rates Dates'!$B$46,
IF($C16="ANSPT",J16*'1.Salaries Rates Dates'!$B$47)))))</f>
        <v>0</v>
      </c>
      <c r="L16" s="28">
        <f t="shared" ref="L16:L23" si="6">J16+K16</f>
        <v>0</v>
      </c>
      <c r="M16" s="250"/>
      <c r="N16" s="25">
        <f>E16*(1+'1.Salaries Rates Dates'!B49)</f>
        <v>0</v>
      </c>
      <c r="O16" s="47"/>
      <c r="P16" s="47"/>
      <c r="Q16" s="47"/>
      <c r="R16" s="48" t="str">
        <f>IF(O16&gt;0,('1.Salaries Rates Dates'!$D$31*O16),(P16*(ROUND(YEARFRAC(O$10,T$10),2)*'1.Salaries Rates Dates'!$F$31)&amp;" / "&amp;Q16*(ROUND(YEARFRAC(O$10,T$10),2)*'1.Salaries Rates Dates'!$E$31)))</f>
        <v>0 / 0</v>
      </c>
      <c r="S16" s="51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Dates'!$B$49)))))</f>
        <v>0</v>
      </c>
      <c r="T16" s="128">
        <f>IF($C16="FT",S16*'1.Salaries Rates Dates'!$B$44,
IF($C16="PT",S16*'1.Salaries Rates Dates'!$B$45,
IF($C16="Clinical",S16*'1.Salaries Rates Dates'!$B$44,
IF($C16="ANSFT",S16*'1.Salaries Rates Dates'!$B$46,
IF($C16="ANSPT",S16*'1.Salaries Rates Dates'!$B$47)))))</f>
        <v>0</v>
      </c>
      <c r="U16" s="28">
        <f t="shared" si="0"/>
        <v>0</v>
      </c>
      <c r="V16" s="252"/>
      <c r="W16" s="25">
        <f>N16*(1+'1.Salaries Rates Dates'!B49)</f>
        <v>0</v>
      </c>
      <c r="X16" s="47"/>
      <c r="Y16" s="47"/>
      <c r="Z16" s="47"/>
      <c r="AA16" s="48" t="str">
        <f>IF(X16&gt;0,('1.Salaries Rates Dates'!$D$32*X16),(Y16*(ROUND(YEARFRAC(X$10,AC$10),2)*'1.Salaries Rates Dates'!$F$32)&amp;" / "&amp;Z16*(ROUND(YEARFRAC(X$10,AC$10),2)*'1.Salaries Rates Dates'!$E$32)))</f>
        <v>0 / 0</v>
      </c>
      <c r="AB16" s="51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Dates'!$B$49)))))</f>
        <v>0</v>
      </c>
      <c r="AC16" s="128">
        <f>IF($C16="FT",AB16*'1.Salaries Rates Dates'!$B$44,
IF($C16="PT",AB16*'1.Salaries Rates Dates'!$B$45,
IF($C16="Clinical",AB16*'1.Salaries Rates Dates'!$B$44,
IF($C16="ANSFT",AB16*'1.Salaries Rates Dates'!$B$46,
IF($C16="ANSPT",AB16*'1.Salaries Rates Dates'!$B$47)))))</f>
        <v>0</v>
      </c>
      <c r="AD16" s="28">
        <f t="shared" si="1"/>
        <v>0</v>
      </c>
      <c r="AE16" s="252"/>
      <c r="AF16" s="25">
        <f>W16*(1+'1.Salaries Rates Dates'!B49)</f>
        <v>0</v>
      </c>
      <c r="AG16" s="47"/>
      <c r="AH16" s="47"/>
      <c r="AI16" s="47"/>
      <c r="AJ16" s="48" t="str">
        <f>IF(AG16&gt;0,('1.Salaries Rates Dates'!$D$33*AG16),(AH16*(ROUND(YEARFRAC(AG$10,AL$10),2)*'1.Salaries Rates Dates'!$F$33)&amp;" / "&amp;AI16*(ROUND(YEARFRAC(AG$10,AL$10),2)*'1.Salaries Rates Dates'!$E$33)))</f>
        <v>0 / 0</v>
      </c>
      <c r="AK16" s="51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Dates'!$B$49)))))</f>
        <v>0</v>
      </c>
      <c r="AL16" s="128">
        <f>IF($C16="FT",AK16*'1.Salaries Rates Dates'!$B$44,
IF($C16="PT",AK16*'1.Salaries Rates Dates'!$B$45,
IF($C16="Clinical",AK16*'1.Salaries Rates Dates'!$B$44,
IF($C16="ANSFT",AK16*'1.Salaries Rates Dates'!$B$46,
IF($C16="ANSPT",AK16*'1.Salaries Rates Dates'!$B$47)))))</f>
        <v>0</v>
      </c>
      <c r="AM16" s="28">
        <f t="shared" si="2"/>
        <v>0</v>
      </c>
      <c r="AN16" s="252"/>
      <c r="AO16" s="25">
        <f>AF16*(1+'1.Salaries Rates Dates'!B49)</f>
        <v>0</v>
      </c>
      <c r="AP16" s="47"/>
      <c r="AQ16" s="47"/>
      <c r="AR16" s="47"/>
      <c r="AS16" s="48" t="str">
        <f>IF(AP16&gt;0,('1.Salaries Rates Dates'!$D$34*AP16),(AQ16*(ROUND(YEARFRAC(AP$10,AU$10),2)*'1.Salaries Rates Dates'!$F$34)&amp;" / "&amp;AR16*(ROUND(YEARFRAC(AP$10,AU$10),2)*'1.Salaries Rates Dates'!$E$34)))</f>
        <v>0 / 0</v>
      </c>
      <c r="AT16" s="51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Dates'!$B$49)))))</f>
        <v>0</v>
      </c>
      <c r="AU16" s="128">
        <f>IF($C16="FT",AT16*'1.Salaries Rates Dates'!$B$44,
IF($C16="PT",AT16*'1.Salaries Rates Dates'!$B$45,
IF($C16="Clinical",AT16*'1.Salaries Rates Dates'!$B$44,
IF($C16="ANSFT",AT16*'1.Salaries Rates Dates'!$B$46,
IF($C16="ANSPT",AT16*'1.Salaries Rates Dates'!$B$47)))))</f>
        <v>0</v>
      </c>
      <c r="AV16" s="28">
        <f t="shared" si="3"/>
        <v>0</v>
      </c>
      <c r="AW16" s="252"/>
      <c r="AX16" s="25">
        <f>AO16*(1+'1.Salaries Rates Dates'!K52)</f>
        <v>0</v>
      </c>
      <c r="AY16" s="47"/>
      <c r="AZ16" s="47"/>
      <c r="BA16" s="47"/>
      <c r="BB16" s="48" t="str">
        <f>IF(AY16&gt;0,('1.Salaries Rates Dates'!$D$35*AY16),(AZ16*(ROUND(YEARFRAC(AY$10,BD$10),2)*'1.Salaries Rates Dates'!$F$35)&amp;" / "&amp;BA16*(ROUND(YEARFRAC(AY$10,BD$10),2)*'1.Salaries Rates Dates'!$E$35)))</f>
        <v>0 / 0</v>
      </c>
      <c r="BC16" s="51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Dates'!$B$49)))))</f>
        <v>0</v>
      </c>
      <c r="BD16" s="128">
        <f>IF($C16="FT",BC16*'1.Salaries Rates Dates'!$B$44,
IF($C16="PT",BC16*'1.Salaries Rates Dates'!$B$45,
IF($C16="Clinical",BC16*'1.Salaries Rates Dates'!$B$44,
IF($C16="ANSFT",BC16*'1.Salaries Rates Dates'!$B$46,
IF($C16="ANSPT",BC16*'1.Salaries Rates Dates'!$B$47)))))</f>
        <v>0</v>
      </c>
      <c r="BE16" s="28">
        <f t="shared" si="4"/>
        <v>0</v>
      </c>
      <c r="BF16" s="252"/>
      <c r="BG16" s="25">
        <f>AX16*(1+'1.Salaries Rates Dates'!T52)</f>
        <v>0</v>
      </c>
      <c r="BH16" s="47"/>
      <c r="BI16" s="47"/>
      <c r="BJ16" s="47"/>
      <c r="BK16" s="48" t="str">
        <f>IF(BH16&gt;0,('1.Salaries Rates Dates'!$D$36*BH16),(BI16*(ROUND(YEARFRAC(BH$10,BM$10),2)*'1.Salaries Rates Dates'!$F$36)&amp;" / "&amp;BJ16*(ROUND(YEARFRAC(BH$10,BM$10),2)*'1.Salaries Rates Dates'!$E$36)))</f>
        <v>0 / 0</v>
      </c>
      <c r="BL16" s="51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Dates'!$B$49)))))</f>
        <v>0</v>
      </c>
      <c r="BM16" s="128">
        <f>IF($C16="FT",BL16*'1.Salaries Rates Dates'!$B$44,
IF($C16="PT",BL16*'1.Salaries Rates Dates'!$B$45,
IF($C16="Clinical",BL16*'1.Salaries Rates Dates'!$B$44,
IF($C16="ANSFT",BL16*'1.Salaries Rates Dates'!$B$46,
IF($C16="ANSPT",BL16*'1.Salaries Rates Dates'!$B$47)))))</f>
        <v>0</v>
      </c>
      <c r="BN16" s="28">
        <f t="shared" si="5"/>
        <v>0</v>
      </c>
      <c r="BO16" s="14">
        <f t="shared" ref="BO16:BQ24" si="7">J16+S16+AB16+AK16+AT16+BC16+BL16</f>
        <v>0</v>
      </c>
      <c r="BP16" s="14">
        <f t="shared" si="7"/>
        <v>0</v>
      </c>
      <c r="BQ16" s="14">
        <f t="shared" si="7"/>
        <v>0</v>
      </c>
      <c r="BR16" s="82"/>
      <c r="BS16" s="55">
        <f>'1.Salaries Rates Dates'!$D$5</f>
        <v>0</v>
      </c>
      <c r="BT16" s="187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Dates'!$B$49)))))</f>
        <v>0</v>
      </c>
      <c r="BU16" s="187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Dates'!$B$49)))))</f>
        <v>0</v>
      </c>
      <c r="BV16" s="187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Dates'!$B$49)))))</f>
        <v>0</v>
      </c>
      <c r="BW16" s="187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Dates'!$B$49)))))</f>
        <v>0</v>
      </c>
      <c r="BX16" s="187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Dates'!$B$49)))))</f>
        <v>0</v>
      </c>
      <c r="BY16" s="187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Dates'!$B$49)))))</f>
        <v>0</v>
      </c>
      <c r="BZ16" s="187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Dates'!$B$49)))))</f>
        <v>0</v>
      </c>
      <c r="CA16" s="188">
        <f t="shared" ref="CA16:CA24" si="8">SUM(BT16:BZ16)</f>
        <v>0</v>
      </c>
    </row>
    <row r="17" spans="1:79" x14ac:dyDescent="0.25">
      <c r="A17" s="15">
        <v>3</v>
      </c>
      <c r="B17" s="71">
        <f>'1.Salaries Rates Dates'!C6</f>
        <v>0</v>
      </c>
      <c r="C17" s="30" t="s">
        <v>31</v>
      </c>
      <c r="D17" s="226"/>
      <c r="E17" s="25">
        <f>'1.Salaries Rates Dates'!Z6</f>
        <v>0</v>
      </c>
      <c r="F17" s="47"/>
      <c r="G17" s="47"/>
      <c r="H17" s="47"/>
      <c r="I17" s="48" t="str">
        <f>IF(F17&gt;0,('1.Salaries Rates Dates'!$D$30*F17),(G17*(ROUND(YEARFRAC(F$10,K$10),2)*'1.Salaries Rates Dates'!$F$30)&amp;" / "&amp;H17*(ROUND(YEARFRAC(F$10,K$10),2)*'1.Salaries Rates Dates'!$E$30)))</f>
        <v>0 / 0</v>
      </c>
      <c r="J17" s="51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Dates'!$B$49)))))</f>
        <v>0</v>
      </c>
      <c r="K17" s="128">
        <f>IF($C17="FT",J17*'1.Salaries Rates Dates'!$B$44,
IF($C17="PT",J17*'1.Salaries Rates Dates'!$B$45,
IF($C17="Clinical",J17*'1.Salaries Rates Dates'!$B$44,
IF($C17="ANSFT",J17*'1.Salaries Rates Dates'!$B$46,
IF($C17="ANSPT",J17*'1.Salaries Rates Dates'!$B$47)))))</f>
        <v>0</v>
      </c>
      <c r="L17" s="28">
        <f t="shared" si="6"/>
        <v>0</v>
      </c>
      <c r="M17" s="250"/>
      <c r="N17" s="25">
        <f>E17*(1+'1.Salaries Rates Dates'!$B$49)</f>
        <v>0</v>
      </c>
      <c r="O17" s="47"/>
      <c r="P17" s="47"/>
      <c r="Q17" s="47"/>
      <c r="R17" s="48" t="str">
        <f>IF(O17&gt;0,('1.Salaries Rates Dates'!$D$31*O17),(P17*(ROUND(YEARFRAC(O$10,T$10),2)*'1.Salaries Rates Dates'!$F$31)&amp;" / "&amp;Q17*(ROUND(YEARFRAC(O$10,T$10),2)*'1.Salaries Rates Dates'!$E$31)))</f>
        <v>0 / 0</v>
      </c>
      <c r="S17" s="51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Dates'!$B$49)))))</f>
        <v>0</v>
      </c>
      <c r="T17" s="128">
        <f>IF($C17="FT",S17*'1.Salaries Rates Dates'!$B$44,
IF($C17="PT",S17*'1.Salaries Rates Dates'!$B$45,
IF($C17="Clinical",S17*'1.Salaries Rates Dates'!$B$44,
IF($C17="ANSFT",S17*'1.Salaries Rates Dates'!$B$46,
IF($C17="ANSPT",S17*'1.Salaries Rates Dates'!$B$47)))))</f>
        <v>0</v>
      </c>
      <c r="U17" s="28">
        <f t="shared" si="0"/>
        <v>0</v>
      </c>
      <c r="V17" s="252"/>
      <c r="W17" s="25">
        <f>N17*(1+'1.Salaries Rates Dates'!$B$49)</f>
        <v>0</v>
      </c>
      <c r="X17" s="47"/>
      <c r="Y17" s="47"/>
      <c r="Z17" s="47"/>
      <c r="AA17" s="48" t="str">
        <f>IF(X17&gt;0,('1.Salaries Rates Dates'!$D$32*X17),(Y17*(ROUND(YEARFRAC(X$10,AC$10),2)*'1.Salaries Rates Dates'!$F$32)&amp;" / "&amp;Z17*(ROUND(YEARFRAC(X$10,AC$10),2)*'1.Salaries Rates Dates'!$E$32)))</f>
        <v>0 / 0</v>
      </c>
      <c r="AB17" s="51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Dates'!$B$49)))))</f>
        <v>0</v>
      </c>
      <c r="AC17" s="128">
        <f>IF($C17="FT",AB17*'1.Salaries Rates Dates'!$B$44,
IF($C17="PT",AB17*'1.Salaries Rates Dates'!$B$45,
IF($C17="Clinical",AB17*'1.Salaries Rates Dates'!$B$44,
IF($C17="ANSFT",AB17*'1.Salaries Rates Dates'!$B$46,
IF($C17="ANSPT",AB17*'1.Salaries Rates Dates'!$B$47)))))</f>
        <v>0</v>
      </c>
      <c r="AD17" s="28">
        <f t="shared" si="1"/>
        <v>0</v>
      </c>
      <c r="AE17" s="252"/>
      <c r="AF17" s="25">
        <f>W17*(1+'1.Salaries Rates Dates'!$B$49)</f>
        <v>0</v>
      </c>
      <c r="AG17" s="47"/>
      <c r="AH17" s="47"/>
      <c r="AI17" s="47"/>
      <c r="AJ17" s="48" t="str">
        <f>IF(AG17&gt;0,('1.Salaries Rates Dates'!$D$33*AG17),(AH17*(ROUND(YEARFRAC(AG$10,AL$10),2)*'1.Salaries Rates Dates'!$F$33)&amp;" / "&amp;AI17*(ROUND(YEARFRAC(AG$10,AL$10),2)*'1.Salaries Rates Dates'!$E$33)))</f>
        <v>0 / 0</v>
      </c>
      <c r="AK17" s="51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Dates'!$B$49)))))</f>
        <v>0</v>
      </c>
      <c r="AL17" s="128">
        <f>IF($C17="FT",AK17*'1.Salaries Rates Dates'!$B$44,
IF($C17="PT",AK17*'1.Salaries Rates Dates'!$B$45,
IF($C17="Clinical",AK17*'1.Salaries Rates Dates'!$B$44,
IF($C17="ANSFT",AK17*'1.Salaries Rates Dates'!$B$46,
IF($C17="ANSPT",AK17*'1.Salaries Rates Dates'!$B$47)))))</f>
        <v>0</v>
      </c>
      <c r="AM17" s="28">
        <f t="shared" si="2"/>
        <v>0</v>
      </c>
      <c r="AN17" s="252"/>
      <c r="AO17" s="25">
        <f>AF17*(1+'1.Salaries Rates Dates'!$B$49)</f>
        <v>0</v>
      </c>
      <c r="AP17" s="47"/>
      <c r="AQ17" s="47"/>
      <c r="AR17" s="47"/>
      <c r="AS17" s="48" t="str">
        <f>IF(AP17&gt;0,('1.Salaries Rates Dates'!$D$34*AP17),(AQ17*(ROUND(YEARFRAC(AP$10,AU$10),2)*'1.Salaries Rates Dates'!$F$34)&amp;" / "&amp;AR17*(ROUND(YEARFRAC(AP$10,AU$10),2)*'1.Salaries Rates Dates'!$E$34)))</f>
        <v>0 / 0</v>
      </c>
      <c r="AT17" s="51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Dates'!$B$49)))))</f>
        <v>0</v>
      </c>
      <c r="AU17" s="128">
        <f>IF($C17="FT",AT17*'1.Salaries Rates Dates'!$B$44,
IF($C17="PT",AT17*'1.Salaries Rates Dates'!$B$45,
IF($C17="Clinical",AT17*'1.Salaries Rates Dates'!$B$44,
IF($C17="ANSFT",AT17*'1.Salaries Rates Dates'!$B$46,
IF($C17="ANSPT",AT17*'1.Salaries Rates Dates'!$B$47)))))</f>
        <v>0</v>
      </c>
      <c r="AV17" s="28">
        <f t="shared" si="3"/>
        <v>0</v>
      </c>
      <c r="AW17" s="252"/>
      <c r="AX17" s="25">
        <f>AO17*(1+'1.Salaries Rates Dates'!$B$49)</f>
        <v>0</v>
      </c>
      <c r="AY17" s="47"/>
      <c r="AZ17" s="47"/>
      <c r="BA17" s="47"/>
      <c r="BB17" s="48" t="str">
        <f>IF(AY17&gt;0,('1.Salaries Rates Dates'!$D$35*AY17),(AZ17*(ROUND(YEARFRAC(AY$10,BD$10),2)*'1.Salaries Rates Dates'!$F$35)&amp;" / "&amp;BA17*(ROUND(YEARFRAC(AY$10,BD$10),2)*'1.Salaries Rates Dates'!$E$35)))</f>
        <v>0 / 0</v>
      </c>
      <c r="BC17" s="51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Dates'!$B$49)))))</f>
        <v>0</v>
      </c>
      <c r="BD17" s="128">
        <f>IF($C17="FT",BC17*'1.Salaries Rates Dates'!$B$44,
IF($C17="PT",BC17*'1.Salaries Rates Dates'!$B$45,
IF($C17="Clinical",BC17*'1.Salaries Rates Dates'!$B$44,
IF($C17="ANSFT",BC17*'1.Salaries Rates Dates'!$B$46,
IF($C17="ANSPT",BC17*'1.Salaries Rates Dates'!$B$47)))))</f>
        <v>0</v>
      </c>
      <c r="BE17" s="28">
        <f t="shared" si="4"/>
        <v>0</v>
      </c>
      <c r="BF17" s="252"/>
      <c r="BG17" s="25">
        <f>AX17*(1+'1.Salaries Rates Dates'!$B$49)</f>
        <v>0</v>
      </c>
      <c r="BH17" s="47"/>
      <c r="BI17" s="47"/>
      <c r="BJ17" s="47"/>
      <c r="BK17" s="48" t="str">
        <f>IF(BH17&gt;0,('1.Salaries Rates Dates'!$D$36*BH17),(BI17*(ROUND(YEARFRAC(BH$10,BM$10),2)*'1.Salaries Rates Dates'!$F$36)&amp;" / "&amp;BJ17*(ROUND(YEARFRAC(BH$10,BM$10),2)*'1.Salaries Rates Dates'!$E$36)))</f>
        <v>0 / 0</v>
      </c>
      <c r="BL17" s="51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Dates'!$B$49)))))</f>
        <v>0</v>
      </c>
      <c r="BM17" s="128">
        <f>IF($C17="FT",BL17*'1.Salaries Rates Dates'!$B$44,
IF($C17="PT",BL17*'1.Salaries Rates Dates'!$B$45,
IF($C17="Clinical",BL17*'1.Salaries Rates Dates'!$B$44,
IF($C17="ANSFT",BL17*'1.Salaries Rates Dates'!$B$46,
IF($C17="ANSPT",BL17*'1.Salaries Rates Dates'!$B$47)))))</f>
        <v>0</v>
      </c>
      <c r="BN17" s="28">
        <f t="shared" si="5"/>
        <v>0</v>
      </c>
      <c r="BO17" s="14">
        <f t="shared" si="7"/>
        <v>0</v>
      </c>
      <c r="BP17" s="14">
        <f t="shared" si="7"/>
        <v>0</v>
      </c>
      <c r="BQ17" s="14">
        <f t="shared" si="7"/>
        <v>0</v>
      </c>
      <c r="BR17" s="82"/>
      <c r="BS17" s="55">
        <f>'1.Salaries Rates Dates'!$D$6</f>
        <v>0</v>
      </c>
      <c r="BT17" s="187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Dates'!$B$49)))))</f>
        <v>0</v>
      </c>
      <c r="BU17" s="187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Dates'!$B$49)))))</f>
        <v>0</v>
      </c>
      <c r="BV17" s="187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Dates'!$B$49)))))</f>
        <v>0</v>
      </c>
      <c r="BW17" s="187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Dates'!$B$49)))))</f>
        <v>0</v>
      </c>
      <c r="BX17" s="187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Dates'!$B$49)))))</f>
        <v>0</v>
      </c>
      <c r="BY17" s="187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Dates'!$B$49)))))</f>
        <v>0</v>
      </c>
      <c r="BZ17" s="187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Dates'!$B$49)))))</f>
        <v>0</v>
      </c>
      <c r="CA17" s="188">
        <f t="shared" si="8"/>
        <v>0</v>
      </c>
    </row>
    <row r="18" spans="1:79" hidden="1" x14ac:dyDescent="0.25">
      <c r="A18" s="15">
        <v>4</v>
      </c>
      <c r="B18" s="71">
        <f>'1.Salaries Rates Dates'!C7</f>
        <v>0</v>
      </c>
      <c r="C18" s="30" t="s">
        <v>31</v>
      </c>
      <c r="D18" s="226"/>
      <c r="E18" s="25">
        <f>'1.Salaries Rates Dates'!Z7</f>
        <v>0</v>
      </c>
      <c r="F18" s="47"/>
      <c r="G18" s="47"/>
      <c r="H18" s="47"/>
      <c r="I18" s="48" t="str">
        <f>IF(F18&gt;0,('1.Salaries Rates Dates'!$D$30*F18),(G18*(ROUND(YEARFRAC(F$10,K$10),2)*'1.Salaries Rates Dates'!$F$30)&amp;" / "&amp;H18*(ROUND(YEARFRAC(F$10,K$10),2)*'1.Salaries Rates Dates'!$E$30)))</f>
        <v>0 / 0</v>
      </c>
      <c r="J18" s="51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Dates'!$B$49)))))</f>
        <v>0</v>
      </c>
      <c r="K18" s="128">
        <f>IF($C18="FT",J18*'1.Salaries Rates Dates'!$B$44,
IF($C18="PT",J18*'1.Salaries Rates Dates'!$B$45,
IF($C18="Clinical",J18*'1.Salaries Rates Dates'!$B$44,
IF($C18="ANSFT",J18*'1.Salaries Rates Dates'!$B$46,
IF($C18="ANSPT",J18*'1.Salaries Rates Dates'!$B$47)))))</f>
        <v>0</v>
      </c>
      <c r="L18" s="28">
        <f t="shared" si="6"/>
        <v>0</v>
      </c>
      <c r="M18" s="250"/>
      <c r="N18" s="25">
        <f>E18*(1+'1.Salaries Rates Dates'!B49)</f>
        <v>0</v>
      </c>
      <c r="O18" s="47"/>
      <c r="P18" s="47"/>
      <c r="Q18" s="47"/>
      <c r="R18" s="48" t="str">
        <f>IF(O18&gt;0,('1.Salaries Rates Dates'!$D$31*O18),(P18*(ROUND(YEARFRAC(O$10,T$10),2)*'1.Salaries Rates Dates'!$F$31)&amp;" / "&amp;Q18*(ROUND(YEARFRAC(O$10,T$10),2)*'1.Salaries Rates Dates'!$E$31)))</f>
        <v>0 / 0</v>
      </c>
      <c r="S18" s="51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Dates'!$B$49)))))</f>
        <v>0</v>
      </c>
      <c r="T18" s="128">
        <f>IF($C18="FT",S18*'1.Salaries Rates Dates'!$B$44,
IF($C18="PT",S18*'1.Salaries Rates Dates'!$B$45,
IF($C18="Clinical",S18*'1.Salaries Rates Dates'!$B$44,
IF($C18="ANSFT",S18*'1.Salaries Rates Dates'!$B$46,
IF($C18="ANSPT",S18*'1.Salaries Rates Dates'!$B$47)))))</f>
        <v>0</v>
      </c>
      <c r="U18" s="28">
        <f t="shared" si="0"/>
        <v>0</v>
      </c>
      <c r="V18" s="252"/>
      <c r="W18" s="25">
        <f>N18*(1+'1.Salaries Rates Dates'!B49)</f>
        <v>0</v>
      </c>
      <c r="X18" s="47"/>
      <c r="Y18" s="47"/>
      <c r="Z18" s="47"/>
      <c r="AA18" s="48" t="str">
        <f>IF(X18&gt;0,('1.Salaries Rates Dates'!$D$32*X18),(Y18*(ROUND(YEARFRAC(X$10,AC$10),2)*'1.Salaries Rates Dates'!$F$32)&amp;" / "&amp;Z18*(ROUND(YEARFRAC(X$10,AC$10),2)*'1.Salaries Rates Dates'!$E$32)))</f>
        <v>0 / 0</v>
      </c>
      <c r="AB18" s="51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Dates'!$B$49)))))</f>
        <v>0</v>
      </c>
      <c r="AC18" s="128">
        <f>IF($C18="FT",AB18*'1.Salaries Rates Dates'!$B$44,
IF($C18="PT",AB18*'1.Salaries Rates Dates'!$B$45,
IF($C18="Clinical",AB18*'1.Salaries Rates Dates'!$B$44,
IF($C18="ANSFT",AB18*'1.Salaries Rates Dates'!$B$46,
IF($C18="ANSPT",AB18*'1.Salaries Rates Dates'!$B$47)))))</f>
        <v>0</v>
      </c>
      <c r="AD18" s="28">
        <f t="shared" si="1"/>
        <v>0</v>
      </c>
      <c r="AE18" s="252"/>
      <c r="AF18" s="25">
        <f>W18*(1+'1.Salaries Rates Dates'!B49)</f>
        <v>0</v>
      </c>
      <c r="AG18" s="47"/>
      <c r="AH18" s="47"/>
      <c r="AI18" s="47"/>
      <c r="AJ18" s="48" t="str">
        <f>IF(AG18&gt;0,('1.Salaries Rates Dates'!$D$33*AG18),(AH18*(ROUND(YEARFRAC(AG$10,AL$10),2)*'1.Salaries Rates Dates'!$F$33)&amp;" / "&amp;AI18*(ROUND(YEARFRAC(AG$10,AL$10),2)*'1.Salaries Rates Dates'!$E$33)))</f>
        <v>0 / 0</v>
      </c>
      <c r="AK18" s="51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Dates'!$B$49)))))</f>
        <v>0</v>
      </c>
      <c r="AL18" s="128">
        <f>IF($C18="FT",AK18*'1.Salaries Rates Dates'!$B$44,
IF($C18="PT",AK18*'1.Salaries Rates Dates'!$B$45,
IF($C18="Clinical",AK18*'1.Salaries Rates Dates'!$B$44,
IF($C18="ANSFT",AK18*'1.Salaries Rates Dates'!$B$46,
IF($C18="ANSPT",AK18*'1.Salaries Rates Dates'!$B$47)))))</f>
        <v>0</v>
      </c>
      <c r="AM18" s="28">
        <f t="shared" si="2"/>
        <v>0</v>
      </c>
      <c r="AN18" s="252"/>
      <c r="AO18" s="25">
        <f>AF18*(1+'1.Salaries Rates Dates'!B49)</f>
        <v>0</v>
      </c>
      <c r="AP18" s="47"/>
      <c r="AQ18" s="47"/>
      <c r="AR18" s="47"/>
      <c r="AS18" s="48" t="str">
        <f>IF(AP18&gt;0,('1.Salaries Rates Dates'!$D$34*AP18),(AQ18*(ROUND(YEARFRAC(AP$10,AU$10),2)*'1.Salaries Rates Dates'!$F$34)&amp;" / "&amp;AR18*(ROUND(YEARFRAC(AP$10,AU$10),2)*'1.Salaries Rates Dates'!$E$34)))</f>
        <v>0 / 0</v>
      </c>
      <c r="AT18" s="51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Dates'!$B$49)))))</f>
        <v>0</v>
      </c>
      <c r="AU18" s="128">
        <f>IF($C18="FT",AT18*'1.Salaries Rates Dates'!$B$44,
IF($C18="PT",AT18*'1.Salaries Rates Dates'!$B$45,
IF($C18="Clinical",AT18*'1.Salaries Rates Dates'!$B$44,
IF($C18="ANSFT",AT18*'1.Salaries Rates Dates'!$B$46,
IF($C18="ANSPT",AT18*'1.Salaries Rates Dates'!$B$47)))))</f>
        <v>0</v>
      </c>
      <c r="AV18" s="28">
        <f t="shared" si="3"/>
        <v>0</v>
      </c>
      <c r="AW18" s="252"/>
      <c r="AX18" s="25">
        <f>AO18*(1+'1.Salaries Rates Dates'!K52)</f>
        <v>0</v>
      </c>
      <c r="AY18" s="47"/>
      <c r="AZ18" s="47"/>
      <c r="BA18" s="47"/>
      <c r="BB18" s="48" t="str">
        <f>IF(AY18&gt;0,('1.Salaries Rates Dates'!$D$35*AY18),(AZ18*(ROUND(YEARFRAC(AY$10,BD$10),2)*'1.Salaries Rates Dates'!$F$35)&amp;" / "&amp;BA18*(ROUND(YEARFRAC(AY$10,BD$10),2)*'1.Salaries Rates Dates'!$E$35)))</f>
        <v>0 / 0</v>
      </c>
      <c r="BC18" s="51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Dates'!$B$49)))))</f>
        <v>0</v>
      </c>
      <c r="BD18" s="128">
        <f>IF($C18="FT",BC18*'1.Salaries Rates Dates'!$B$44,
IF($C18="PT",BC18*'1.Salaries Rates Dates'!$B$45,
IF($C18="Clinical",BC18*'1.Salaries Rates Dates'!$B$44,
IF($C18="ANSFT",BC18*'1.Salaries Rates Dates'!$B$46,
IF($C18="ANSPT",BC18*'1.Salaries Rates Dates'!$B$47)))))</f>
        <v>0</v>
      </c>
      <c r="BE18" s="28">
        <f t="shared" si="4"/>
        <v>0</v>
      </c>
      <c r="BF18" s="252"/>
      <c r="BG18" s="25">
        <f>AX18*(1+'1.Salaries Rates Dates'!T52)</f>
        <v>0</v>
      </c>
      <c r="BH18" s="47"/>
      <c r="BI18" s="47"/>
      <c r="BJ18" s="47"/>
      <c r="BK18" s="48" t="str">
        <f>IF(BH18&gt;0,('1.Salaries Rates Dates'!$D$36*BH18),(BI18*(ROUND(YEARFRAC(BH$10,BM$10),2)*'1.Salaries Rates Dates'!$F$36)&amp;" / "&amp;BJ18*(ROUND(YEARFRAC(BH$10,BM$10),2)*'1.Salaries Rates Dates'!$E$36)))</f>
        <v>0 / 0</v>
      </c>
      <c r="BL18" s="51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Dates'!$B$49)))))</f>
        <v>0</v>
      </c>
      <c r="BM18" s="128">
        <f>IF($C18="FT",BL18*'1.Salaries Rates Dates'!$B$44,
IF($C18="PT",BL18*'1.Salaries Rates Dates'!$B$45,
IF($C18="Clinical",BL18*'1.Salaries Rates Dates'!$B$44,
IF($C18="ANSFT",BL18*'1.Salaries Rates Dates'!$B$46,
IF($C18="ANSPT",BL18*'1.Salaries Rates Dates'!$B$47)))))</f>
        <v>0</v>
      </c>
      <c r="BN18" s="28">
        <f t="shared" si="5"/>
        <v>0</v>
      </c>
      <c r="BO18" s="14">
        <f t="shared" si="7"/>
        <v>0</v>
      </c>
      <c r="BP18" s="14">
        <f t="shared" si="7"/>
        <v>0</v>
      </c>
      <c r="BQ18" s="14">
        <f t="shared" si="7"/>
        <v>0</v>
      </c>
      <c r="BR18" s="82"/>
      <c r="BS18" s="55">
        <f>'1.Salaries Rates Dates'!$D$7</f>
        <v>0</v>
      </c>
      <c r="BT18" s="187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Dates'!$B$49)))))</f>
        <v>0</v>
      </c>
      <c r="BU18" s="187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Dates'!$B$49)))))</f>
        <v>0</v>
      </c>
      <c r="BV18" s="187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Dates'!$B$49)))))</f>
        <v>0</v>
      </c>
      <c r="BW18" s="187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Dates'!$B$49)))))</f>
        <v>0</v>
      </c>
      <c r="BX18" s="187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Dates'!$B$49)))))</f>
        <v>0</v>
      </c>
      <c r="BY18" s="187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Dates'!$B$49)))))</f>
        <v>0</v>
      </c>
      <c r="BZ18" s="187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Dates'!$B$49)))))</f>
        <v>0</v>
      </c>
      <c r="CA18" s="188">
        <f t="shared" si="8"/>
        <v>0</v>
      </c>
    </row>
    <row r="19" spans="1:79" hidden="1" x14ac:dyDescent="0.25">
      <c r="A19" s="15">
        <v>5</v>
      </c>
      <c r="B19" s="71">
        <f>'1.Salaries Rates Dates'!C8</f>
        <v>0</v>
      </c>
      <c r="C19" s="30" t="s">
        <v>31</v>
      </c>
      <c r="D19" s="226"/>
      <c r="E19" s="25">
        <f>'1.Salaries Rates Dates'!Z8</f>
        <v>0</v>
      </c>
      <c r="F19" s="47"/>
      <c r="G19" s="47"/>
      <c r="H19" s="47"/>
      <c r="I19" s="48" t="str">
        <f>IF(F19&gt;0,('1.Salaries Rates Dates'!$D$30*F19),(G19*(ROUND(YEARFRAC(F$10,K$10),2)*'1.Salaries Rates Dates'!$F$30)&amp;" / "&amp;H19*(ROUND(YEARFRAC(F$10,K$10),2)*'1.Salaries Rates Dates'!$E$30)))</f>
        <v>0 / 0</v>
      </c>
      <c r="J19" s="51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Dates'!$B$49)))))</f>
        <v>0</v>
      </c>
      <c r="K19" s="128">
        <f>IF($C19="FT",J19*'1.Salaries Rates Dates'!$B$44,
IF($C19="PT",J19*'1.Salaries Rates Dates'!$B$45,
IF($C19="Clinical",J19*'1.Salaries Rates Dates'!$B$44,
IF($C19="ANSFT",J19*'1.Salaries Rates Dates'!$B$46,
IF($C19="ANSPT",J19*'1.Salaries Rates Dates'!$B$47)))))</f>
        <v>0</v>
      </c>
      <c r="L19" s="28">
        <f t="shared" si="6"/>
        <v>0</v>
      </c>
      <c r="M19" s="250"/>
      <c r="N19" s="25">
        <f>E19*(1+'1.Salaries Rates Dates'!B49)</f>
        <v>0</v>
      </c>
      <c r="O19" s="47"/>
      <c r="P19" s="47"/>
      <c r="Q19" s="47"/>
      <c r="R19" s="48" t="str">
        <f>IF(O19&gt;0,('1.Salaries Rates Dates'!$D$31*O19),(P19*(ROUND(YEARFRAC(O$10,T$10),2)*'1.Salaries Rates Dates'!$F$31)&amp;" / "&amp;Q19*(ROUND(YEARFRAC(O$10,T$10),2)*'1.Salaries Rates Dates'!$E$31)))</f>
        <v>0 / 0</v>
      </c>
      <c r="S19" s="51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Dates'!$B$49)))))</f>
        <v>0</v>
      </c>
      <c r="T19" s="128">
        <f>IF($C19="FT",S19*'1.Salaries Rates Dates'!$B$44,
IF($C19="PT",S19*'1.Salaries Rates Dates'!$B$45,
IF($C19="Clinical",S19*'1.Salaries Rates Dates'!$B$44,
IF($C19="ANSFT",S19*'1.Salaries Rates Dates'!$B$46,
IF($C19="ANSPT",S19*'1.Salaries Rates Dates'!$B$47)))))</f>
        <v>0</v>
      </c>
      <c r="U19" s="28">
        <f t="shared" si="0"/>
        <v>0</v>
      </c>
      <c r="V19" s="252"/>
      <c r="W19" s="25">
        <f>N19*(1+'1.Salaries Rates Dates'!B49)</f>
        <v>0</v>
      </c>
      <c r="X19" s="47"/>
      <c r="Y19" s="47"/>
      <c r="Z19" s="47"/>
      <c r="AA19" s="48" t="str">
        <f>IF(X19&gt;0,('1.Salaries Rates Dates'!$D$32*X19),(Y19*(ROUND(YEARFRAC(X$10,AC$10),2)*'1.Salaries Rates Dates'!$F$32)&amp;" / "&amp;Z19*(ROUND(YEARFRAC(X$10,AC$10),2)*'1.Salaries Rates Dates'!$E$32)))</f>
        <v>0 / 0</v>
      </c>
      <c r="AB19" s="51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Dates'!$B$49)))))</f>
        <v>0</v>
      </c>
      <c r="AC19" s="128">
        <f>IF($C19="FT",AB19*'1.Salaries Rates Dates'!$B$44,
IF($C19="PT",AB19*'1.Salaries Rates Dates'!$B$45,
IF($C19="Clinical",AB19*'1.Salaries Rates Dates'!$B$44,
IF($C19="ANSFT",AB19*'1.Salaries Rates Dates'!$B$46,
IF($C19="ANSPT",AB19*'1.Salaries Rates Dates'!$B$47)))))</f>
        <v>0</v>
      </c>
      <c r="AD19" s="28">
        <f t="shared" si="1"/>
        <v>0</v>
      </c>
      <c r="AE19" s="252"/>
      <c r="AF19" s="25">
        <f>W19*(1+'1.Salaries Rates Dates'!B49)</f>
        <v>0</v>
      </c>
      <c r="AG19" s="47"/>
      <c r="AH19" s="47"/>
      <c r="AI19" s="47"/>
      <c r="AJ19" s="48" t="str">
        <f>IF(AG19&gt;0,('1.Salaries Rates Dates'!$D$33*AG19),(AH19*(ROUND(YEARFRAC(AG$10,AL$10),2)*'1.Salaries Rates Dates'!$F$33)&amp;" / "&amp;AI19*(ROUND(YEARFRAC(AG$10,AL$10),2)*'1.Salaries Rates Dates'!$E$33)))</f>
        <v>0 / 0</v>
      </c>
      <c r="AK19" s="51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Dates'!$B$49)))))</f>
        <v>0</v>
      </c>
      <c r="AL19" s="128">
        <f>IF($C19="FT",AK19*'1.Salaries Rates Dates'!$B$44,
IF($C19="PT",AK19*'1.Salaries Rates Dates'!$B$45,
IF($C19="Clinical",AK19*'1.Salaries Rates Dates'!$B$44,
IF($C19="ANSFT",AK19*'1.Salaries Rates Dates'!$B$46,
IF($C19="ANSPT",AK19*'1.Salaries Rates Dates'!$B$47)))))</f>
        <v>0</v>
      </c>
      <c r="AM19" s="28">
        <f t="shared" si="2"/>
        <v>0</v>
      </c>
      <c r="AN19" s="252"/>
      <c r="AO19" s="25">
        <f>AF19*(1+'1.Salaries Rates Dates'!B49)</f>
        <v>0</v>
      </c>
      <c r="AP19" s="47"/>
      <c r="AQ19" s="47"/>
      <c r="AR19" s="47"/>
      <c r="AS19" s="48" t="str">
        <f>IF(AP19&gt;0,('1.Salaries Rates Dates'!$D$34*AP19),(AQ19*(ROUND(YEARFRAC(AP$10,AU$10),2)*'1.Salaries Rates Dates'!$F$34)&amp;" / "&amp;AR19*(ROUND(YEARFRAC(AP$10,AU$10),2)*'1.Salaries Rates Dates'!$E$34)))</f>
        <v>0 / 0</v>
      </c>
      <c r="AT19" s="51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Dates'!$B$49)))))</f>
        <v>0</v>
      </c>
      <c r="AU19" s="128">
        <f>IF($C19="FT",AT19*'1.Salaries Rates Dates'!$B$44,
IF($C19="PT",AT19*'1.Salaries Rates Dates'!$B$45,
IF($C19="Clinical",AT19*'1.Salaries Rates Dates'!$B$44,
IF($C19="ANSFT",AT19*'1.Salaries Rates Dates'!$B$46,
IF($C19="ANSPT",AT19*'1.Salaries Rates Dates'!$B$47)))))</f>
        <v>0</v>
      </c>
      <c r="AV19" s="28">
        <f t="shared" si="3"/>
        <v>0</v>
      </c>
      <c r="AW19" s="252"/>
      <c r="AX19" s="25">
        <f>AO19*(1+'1.Salaries Rates Dates'!K52)</f>
        <v>0</v>
      </c>
      <c r="AY19" s="47"/>
      <c r="AZ19" s="47"/>
      <c r="BA19" s="47"/>
      <c r="BB19" s="48" t="str">
        <f>IF(AY19&gt;0,('1.Salaries Rates Dates'!$D$35*AY19),(AZ19*(ROUND(YEARFRAC(AY$10,BD$10),2)*'1.Salaries Rates Dates'!$F$35)&amp;" / "&amp;BA19*(ROUND(YEARFRAC(AY$10,BD$10),2)*'1.Salaries Rates Dates'!$E$35)))</f>
        <v>0 / 0</v>
      </c>
      <c r="BC19" s="51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Dates'!$B$49)))))</f>
        <v>0</v>
      </c>
      <c r="BD19" s="128">
        <f>IF($C19="FT",BC19*'1.Salaries Rates Dates'!$B$44,
IF($C19="PT",BC19*'1.Salaries Rates Dates'!$B$45,
IF($C19="Clinical",BC19*'1.Salaries Rates Dates'!$B$44,
IF($C19="ANSFT",BC19*'1.Salaries Rates Dates'!$B$46,
IF($C19="ANSPT",BC19*'1.Salaries Rates Dates'!$B$47)))))</f>
        <v>0</v>
      </c>
      <c r="BE19" s="28">
        <f t="shared" si="4"/>
        <v>0</v>
      </c>
      <c r="BF19" s="252"/>
      <c r="BG19" s="25">
        <f>AX19*(1+'1.Salaries Rates Dates'!T52)</f>
        <v>0</v>
      </c>
      <c r="BH19" s="47"/>
      <c r="BI19" s="47"/>
      <c r="BJ19" s="47"/>
      <c r="BK19" s="48" t="str">
        <f>IF(BH19&gt;0,('1.Salaries Rates Dates'!$D$36*BH19),(BI19*(ROUND(YEARFRAC(BH$10,BM$10),2)*'1.Salaries Rates Dates'!$F$36)&amp;" / "&amp;BJ19*(ROUND(YEARFRAC(BH$10,BM$10),2)*'1.Salaries Rates Dates'!$E$36)))</f>
        <v>0 / 0</v>
      </c>
      <c r="BL19" s="51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Dates'!$B$49)))))</f>
        <v>0</v>
      </c>
      <c r="BM19" s="128">
        <f>IF($C19="FT",BL19*'1.Salaries Rates Dates'!$B$44,
IF($C19="PT",BL19*'1.Salaries Rates Dates'!$B$45,
IF($C19="Clinical",BL19*'1.Salaries Rates Dates'!$B$44,
IF($C19="ANSFT",BL19*'1.Salaries Rates Dates'!$B$46,
IF($C19="ANSPT",BL19*'1.Salaries Rates Dates'!$B$47)))))</f>
        <v>0</v>
      </c>
      <c r="BN19" s="28">
        <f t="shared" si="5"/>
        <v>0</v>
      </c>
      <c r="BO19" s="14">
        <f t="shared" si="7"/>
        <v>0</v>
      </c>
      <c r="BP19" s="14">
        <f t="shared" si="7"/>
        <v>0</v>
      </c>
      <c r="BQ19" s="14">
        <f t="shared" si="7"/>
        <v>0</v>
      </c>
      <c r="BR19" s="82"/>
      <c r="BS19" s="55">
        <f>'1.Salaries Rates Dates'!$D$8</f>
        <v>0</v>
      </c>
      <c r="BT19" s="187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Dates'!$B$49)))))</f>
        <v>0</v>
      </c>
      <c r="BU19" s="187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Dates'!$B$49)))))</f>
        <v>0</v>
      </c>
      <c r="BV19" s="187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Dates'!$B$49)))))</f>
        <v>0</v>
      </c>
      <c r="BW19" s="187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Dates'!$B$49)))))</f>
        <v>0</v>
      </c>
      <c r="BX19" s="187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Dates'!$B$49)))))</f>
        <v>0</v>
      </c>
      <c r="BY19" s="187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Dates'!$B$49)))))</f>
        <v>0</v>
      </c>
      <c r="BZ19" s="187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Dates'!$B$49)))))</f>
        <v>0</v>
      </c>
      <c r="CA19" s="188">
        <f t="shared" si="8"/>
        <v>0</v>
      </c>
    </row>
    <row r="20" spans="1:79" hidden="1" x14ac:dyDescent="0.25">
      <c r="A20" s="15">
        <v>6</v>
      </c>
      <c r="B20" s="71">
        <f>'1.Salaries Rates Dates'!C9</f>
        <v>0</v>
      </c>
      <c r="C20" s="30" t="s">
        <v>31</v>
      </c>
      <c r="D20" s="226"/>
      <c r="E20" s="25">
        <f>'1.Salaries Rates Dates'!Z9</f>
        <v>0</v>
      </c>
      <c r="F20" s="47"/>
      <c r="G20" s="47"/>
      <c r="H20" s="47"/>
      <c r="I20" s="48" t="str">
        <f>IF(F20&gt;0,('1.Salaries Rates Dates'!$D$30*F20),(G20*(ROUND(YEARFRAC(F$10,K$10),2)*'1.Salaries Rates Dates'!$F$30)&amp;" / "&amp;H20*(ROUND(YEARFRAC(F$10,K$10),2)*'1.Salaries Rates Dates'!$E$30)))</f>
        <v>0 / 0</v>
      </c>
      <c r="J20" s="51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Dates'!$B$49)))))</f>
        <v>0</v>
      </c>
      <c r="K20" s="128">
        <f>IF($C20="FT",J20*'1.Salaries Rates Dates'!$B$44,
IF($C20="PT",J20*'1.Salaries Rates Dates'!$B$45,
IF($C20="Clinical",J20*'1.Salaries Rates Dates'!$B$44,
IF($C20="ANSFT",J20*'1.Salaries Rates Dates'!$B$46,
IF($C20="ANSPT",J20*'1.Salaries Rates Dates'!$B$47)))))</f>
        <v>0</v>
      </c>
      <c r="L20" s="28">
        <f t="shared" si="6"/>
        <v>0</v>
      </c>
      <c r="M20" s="250"/>
      <c r="N20" s="25">
        <f>E20*(1+'1.Salaries Rates Dates'!B49)</f>
        <v>0</v>
      </c>
      <c r="O20" s="47"/>
      <c r="P20" s="47"/>
      <c r="Q20" s="47"/>
      <c r="R20" s="48" t="str">
        <f>IF(O20&gt;0,('1.Salaries Rates Dates'!$D$31*O20),(P20*(ROUND(YEARFRAC(O$10,T$10),2)*'1.Salaries Rates Dates'!$F$31)&amp;" / "&amp;Q20*(ROUND(YEARFRAC(O$10,T$10),2)*'1.Salaries Rates Dates'!$E$31)))</f>
        <v>0 / 0</v>
      </c>
      <c r="S20" s="51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Dates'!$B$49)))))</f>
        <v>0</v>
      </c>
      <c r="T20" s="128">
        <f>IF($C20="FT",S20*'1.Salaries Rates Dates'!$B$44,
IF($C20="PT",S20*'1.Salaries Rates Dates'!$B$45,
IF($C20="Clinical",S20*'1.Salaries Rates Dates'!$B$44,
IF($C20="ANSFT",S20*'1.Salaries Rates Dates'!$B$46,
IF($C20="ANSPT",S20*'1.Salaries Rates Dates'!$B$47)))))</f>
        <v>0</v>
      </c>
      <c r="U20" s="28">
        <f t="shared" si="0"/>
        <v>0</v>
      </c>
      <c r="V20" s="252"/>
      <c r="W20" s="25">
        <f>N20*(1+'1.Salaries Rates Dates'!B49)</f>
        <v>0</v>
      </c>
      <c r="X20" s="47"/>
      <c r="Y20" s="47"/>
      <c r="Z20" s="47"/>
      <c r="AA20" s="48" t="str">
        <f>IF(X20&gt;0,('1.Salaries Rates Dates'!$D$32*X20),(Y20*(ROUND(YEARFRAC(X$10,AC$10),2)*'1.Salaries Rates Dates'!$F$32)&amp;" / "&amp;Z20*(ROUND(YEARFRAC(X$10,AC$10),2)*'1.Salaries Rates Dates'!$E$32)))</f>
        <v>0 / 0</v>
      </c>
      <c r="AB20" s="51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Dates'!$B$49)))))</f>
        <v>0</v>
      </c>
      <c r="AC20" s="128">
        <f>IF($C20="FT",AB20*'1.Salaries Rates Dates'!$B$44,
IF($C20="PT",AB20*'1.Salaries Rates Dates'!$B$45,
IF($C20="Clinical",AB20*'1.Salaries Rates Dates'!$B$44,
IF($C20="ANSFT",AB20*'1.Salaries Rates Dates'!$B$46,
IF($C20="ANSPT",AB20*'1.Salaries Rates Dates'!$B$47)))))</f>
        <v>0</v>
      </c>
      <c r="AD20" s="28">
        <f t="shared" si="1"/>
        <v>0</v>
      </c>
      <c r="AE20" s="252"/>
      <c r="AF20" s="25">
        <f>W20*(1+'1.Salaries Rates Dates'!B49)</f>
        <v>0</v>
      </c>
      <c r="AG20" s="47"/>
      <c r="AH20" s="47"/>
      <c r="AI20" s="47"/>
      <c r="AJ20" s="48" t="str">
        <f>IF(AG20&gt;0,('1.Salaries Rates Dates'!$D$33*AG20),(AH20*(ROUND(YEARFRAC(AG$10,AL$10),2)*'1.Salaries Rates Dates'!$F$33)&amp;" / "&amp;AI20*(ROUND(YEARFRAC(AG$10,AL$10),2)*'1.Salaries Rates Dates'!$E$33)))</f>
        <v>0 / 0</v>
      </c>
      <c r="AK20" s="51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Dates'!$B$49)))))</f>
        <v>0</v>
      </c>
      <c r="AL20" s="128">
        <f>IF($C20="FT",AK20*'1.Salaries Rates Dates'!$B$44,
IF($C20="PT",AK20*'1.Salaries Rates Dates'!$B$45,
IF($C20="Clinical",AK20*'1.Salaries Rates Dates'!$B$44,
IF($C20="ANSFT",AK20*'1.Salaries Rates Dates'!$B$46,
IF($C20="ANSPT",AK20*'1.Salaries Rates Dates'!$B$47)))))</f>
        <v>0</v>
      </c>
      <c r="AM20" s="28">
        <f t="shared" si="2"/>
        <v>0</v>
      </c>
      <c r="AN20" s="252"/>
      <c r="AO20" s="25">
        <f>AF20*(1+'1.Salaries Rates Dates'!B49)</f>
        <v>0</v>
      </c>
      <c r="AP20" s="47"/>
      <c r="AQ20" s="47"/>
      <c r="AR20" s="47"/>
      <c r="AS20" s="48" t="str">
        <f>IF(AP20&gt;0,('1.Salaries Rates Dates'!$D$34*AP20),(AQ20*(ROUND(YEARFRAC(AP$10,AU$10),2)*'1.Salaries Rates Dates'!$F$34)&amp;" / "&amp;AR20*(ROUND(YEARFRAC(AP$10,AU$10),2)*'1.Salaries Rates Dates'!$E$34)))</f>
        <v>0 / 0</v>
      </c>
      <c r="AT20" s="51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Dates'!$B$49)))))</f>
        <v>0</v>
      </c>
      <c r="AU20" s="128">
        <f>IF($C20="FT",AT20*'1.Salaries Rates Dates'!$B$44,
IF($C20="PT",AT20*'1.Salaries Rates Dates'!$B$45,
IF($C20="Clinical",AT20*'1.Salaries Rates Dates'!$B$44,
IF($C20="ANSFT",AT20*'1.Salaries Rates Dates'!$B$46,
IF($C20="ANSPT",AT20*'1.Salaries Rates Dates'!$B$47)))))</f>
        <v>0</v>
      </c>
      <c r="AV20" s="28">
        <f t="shared" si="3"/>
        <v>0</v>
      </c>
      <c r="AW20" s="252"/>
      <c r="AX20" s="25">
        <f>AO20*(1+'1.Salaries Rates Dates'!K52)</f>
        <v>0</v>
      </c>
      <c r="AY20" s="47"/>
      <c r="AZ20" s="47"/>
      <c r="BA20" s="47"/>
      <c r="BB20" s="48" t="str">
        <f>IF(AY20&gt;0,('1.Salaries Rates Dates'!$D$35*AY20),(AZ20*(ROUND(YEARFRAC(AY$10,BD$10),2)*'1.Salaries Rates Dates'!$F$35)&amp;" / "&amp;BA20*(ROUND(YEARFRAC(AY$10,BD$10),2)*'1.Salaries Rates Dates'!$E$35)))</f>
        <v>0 / 0</v>
      </c>
      <c r="BC20" s="51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Dates'!$B$49)))))</f>
        <v>0</v>
      </c>
      <c r="BD20" s="128">
        <f>IF($C20="FT",BC20*'1.Salaries Rates Dates'!$B$44,
IF($C20="PT",BC20*'1.Salaries Rates Dates'!$B$45,
IF($C20="Clinical",BC20*'1.Salaries Rates Dates'!$B$44,
IF($C20="ANSFT",BC20*'1.Salaries Rates Dates'!$B$46,
IF($C20="ANSPT",BC20*'1.Salaries Rates Dates'!$B$47)))))</f>
        <v>0</v>
      </c>
      <c r="BE20" s="28">
        <f t="shared" si="4"/>
        <v>0</v>
      </c>
      <c r="BF20" s="252"/>
      <c r="BG20" s="25">
        <f>AX20*(1+'1.Salaries Rates Dates'!T52)</f>
        <v>0</v>
      </c>
      <c r="BH20" s="47"/>
      <c r="BI20" s="47"/>
      <c r="BJ20" s="47"/>
      <c r="BK20" s="48" t="str">
        <f>IF(BH20&gt;0,('1.Salaries Rates Dates'!$D$36*BH20),(BI20*(ROUND(YEARFRAC(BH$10,BM$10),2)*'1.Salaries Rates Dates'!$F$36)&amp;" / "&amp;BJ20*(ROUND(YEARFRAC(BH$10,BM$10),2)*'1.Salaries Rates Dates'!$E$36)))</f>
        <v>0 / 0</v>
      </c>
      <c r="BL20" s="51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Dates'!$B$49)))))</f>
        <v>0</v>
      </c>
      <c r="BM20" s="128">
        <f>IF($C20="FT",BL20*'1.Salaries Rates Dates'!$B$44,
IF($C20="PT",BL20*'1.Salaries Rates Dates'!$B$45,
IF($C20="Clinical",BL20*'1.Salaries Rates Dates'!$B$44,
IF($C20="ANSFT",BL20*'1.Salaries Rates Dates'!$B$46,
IF($C20="ANSPT",BL20*'1.Salaries Rates Dates'!$B$47)))))</f>
        <v>0</v>
      </c>
      <c r="BN20" s="28">
        <f t="shared" si="5"/>
        <v>0</v>
      </c>
      <c r="BO20" s="14">
        <f t="shared" si="7"/>
        <v>0</v>
      </c>
      <c r="BP20" s="14">
        <f t="shared" si="7"/>
        <v>0</v>
      </c>
      <c r="BQ20" s="14">
        <f t="shared" si="7"/>
        <v>0</v>
      </c>
      <c r="BR20" s="82"/>
      <c r="BS20" s="55">
        <f>'1.Salaries Rates Dates'!$D$9</f>
        <v>0</v>
      </c>
      <c r="BT20" s="187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Dates'!$B$49)))))</f>
        <v>0</v>
      </c>
      <c r="BU20" s="187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Dates'!$B$49)))))</f>
        <v>0</v>
      </c>
      <c r="BV20" s="187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Dates'!$B$49)))))</f>
        <v>0</v>
      </c>
      <c r="BW20" s="187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Dates'!$B$49)))))</f>
        <v>0</v>
      </c>
      <c r="BX20" s="187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Dates'!$B$49)))))</f>
        <v>0</v>
      </c>
      <c r="BY20" s="187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Dates'!$B$49)))))</f>
        <v>0</v>
      </c>
      <c r="BZ20" s="187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Dates'!$B$49)))))</f>
        <v>0</v>
      </c>
      <c r="CA20" s="188">
        <f t="shared" si="8"/>
        <v>0</v>
      </c>
    </row>
    <row r="21" spans="1:79" hidden="1" x14ac:dyDescent="0.25">
      <c r="A21" s="15">
        <v>7</v>
      </c>
      <c r="B21" s="71">
        <f>'1.Salaries Rates Dates'!C10</f>
        <v>0</v>
      </c>
      <c r="C21" s="30" t="s">
        <v>31</v>
      </c>
      <c r="D21" s="226"/>
      <c r="E21" s="25">
        <f>'1.Salaries Rates Dates'!Z10</f>
        <v>0</v>
      </c>
      <c r="F21" s="47"/>
      <c r="G21" s="47"/>
      <c r="H21" s="47"/>
      <c r="I21" s="48" t="str">
        <f>IF(F21&gt;0,('1.Salaries Rates Dates'!$D$30*F21),(G21*(ROUND(YEARFRAC(F$10,K$10),2)*'1.Salaries Rates Dates'!$F$30)&amp;" / "&amp;H21*(ROUND(YEARFRAC(F$10,K$10),2)*'1.Salaries Rates Dates'!$E$30)))</f>
        <v>0 / 0</v>
      </c>
      <c r="J21" s="51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Dates'!$B$49)))))</f>
        <v>0</v>
      </c>
      <c r="K21" s="128">
        <f>IF($C21="FT",J21*'1.Salaries Rates Dates'!$B$44,
IF($C21="PT",J21*'1.Salaries Rates Dates'!$B$45,
IF($C21="Clinical",J21*'1.Salaries Rates Dates'!$B$44,
IF($C21="ANSFT",J21*'1.Salaries Rates Dates'!$B$46,
IF($C21="ANSPT",J21*'1.Salaries Rates Dates'!$B$47)))))</f>
        <v>0</v>
      </c>
      <c r="L21" s="28">
        <f t="shared" si="6"/>
        <v>0</v>
      </c>
      <c r="M21" s="250"/>
      <c r="N21" s="25">
        <f>E21*(1+'1.Salaries Rates Dates'!B49)</f>
        <v>0</v>
      </c>
      <c r="O21" s="47"/>
      <c r="P21" s="47"/>
      <c r="Q21" s="47"/>
      <c r="R21" s="48" t="str">
        <f>IF(O21&gt;0,('1.Salaries Rates Dates'!$D$31*O21),(P21*(ROUND(YEARFRAC(O$10,T$10),2)*'1.Salaries Rates Dates'!$F$31)&amp;" / "&amp;Q21*(ROUND(YEARFRAC(O$10,T$10),2)*'1.Salaries Rates Dates'!$E$31)))</f>
        <v>0 / 0</v>
      </c>
      <c r="S21" s="51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Dates'!$B$49)))))</f>
        <v>0</v>
      </c>
      <c r="T21" s="128">
        <f>IF($C21="FT",S21*'1.Salaries Rates Dates'!$B$44,
IF($C21="PT",S21*'1.Salaries Rates Dates'!$B$45,
IF($C21="Clinical",S21*'1.Salaries Rates Dates'!$B$44,
IF($C21="ANSFT",S21*'1.Salaries Rates Dates'!$B$46,
IF($C21="ANSPT",S21*'1.Salaries Rates Dates'!$B$47)))))</f>
        <v>0</v>
      </c>
      <c r="U21" s="28">
        <f t="shared" si="0"/>
        <v>0</v>
      </c>
      <c r="V21" s="252"/>
      <c r="W21" s="25">
        <f>N21*(1+'1.Salaries Rates Dates'!B49)</f>
        <v>0</v>
      </c>
      <c r="X21" s="47"/>
      <c r="Y21" s="47"/>
      <c r="Z21" s="47"/>
      <c r="AA21" s="48" t="str">
        <f>IF(X21&gt;0,('1.Salaries Rates Dates'!$D$32*X21),(Y21*(ROUND(YEARFRAC(X$10,AC$10),2)*'1.Salaries Rates Dates'!$F$32)&amp;" / "&amp;Z21*(ROUND(YEARFRAC(X$10,AC$10),2)*'1.Salaries Rates Dates'!$E$32)))</f>
        <v>0 / 0</v>
      </c>
      <c r="AB21" s="51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Dates'!$B$49)))))</f>
        <v>0</v>
      </c>
      <c r="AC21" s="128">
        <f>IF($C21="FT",AB21*'1.Salaries Rates Dates'!$B$44,
IF($C21="PT",AB21*'1.Salaries Rates Dates'!$B$45,
IF($C21="Clinical",AB21*'1.Salaries Rates Dates'!$B$44,
IF($C21="ANSFT",AB21*'1.Salaries Rates Dates'!$B$46,
IF($C21="ANSPT",AB21*'1.Salaries Rates Dates'!$B$47)))))</f>
        <v>0</v>
      </c>
      <c r="AD21" s="28">
        <f t="shared" si="1"/>
        <v>0</v>
      </c>
      <c r="AE21" s="252"/>
      <c r="AF21" s="25">
        <f>W21*(1+'1.Salaries Rates Dates'!B49)</f>
        <v>0</v>
      </c>
      <c r="AG21" s="47"/>
      <c r="AH21" s="47"/>
      <c r="AI21" s="47"/>
      <c r="AJ21" s="48" t="str">
        <f>IF(AG21&gt;0,('1.Salaries Rates Dates'!$D$33*AG21),(AH21*(ROUND(YEARFRAC(AG$10,AL$10),2)*'1.Salaries Rates Dates'!$F$33)&amp;" / "&amp;AI21*(ROUND(YEARFRAC(AG$10,AL$10),2)*'1.Salaries Rates Dates'!$E$33)))</f>
        <v>0 / 0</v>
      </c>
      <c r="AK21" s="51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Dates'!$B$49)))))</f>
        <v>0</v>
      </c>
      <c r="AL21" s="128">
        <f>IF($C21="FT",AK21*'1.Salaries Rates Dates'!$B$44,
IF($C21="PT",AK21*'1.Salaries Rates Dates'!$B$45,
IF($C21="Clinical",AK21*'1.Salaries Rates Dates'!$B$44,
IF($C21="ANSFT",AK21*'1.Salaries Rates Dates'!$B$46,
IF($C21="ANSPT",AK21*'1.Salaries Rates Dates'!$B$47)))))</f>
        <v>0</v>
      </c>
      <c r="AM21" s="28">
        <f t="shared" si="2"/>
        <v>0</v>
      </c>
      <c r="AN21" s="252"/>
      <c r="AO21" s="25">
        <f>AF21*(1+'1.Salaries Rates Dates'!B49)</f>
        <v>0</v>
      </c>
      <c r="AP21" s="47"/>
      <c r="AQ21" s="47"/>
      <c r="AR21" s="47"/>
      <c r="AS21" s="48" t="str">
        <f>IF(AP21&gt;0,('1.Salaries Rates Dates'!$D$34*AP21),(AQ21*(ROUND(YEARFRAC(AP$10,AU$10),2)*'1.Salaries Rates Dates'!$F$34)&amp;" / "&amp;AR21*(ROUND(YEARFRAC(AP$10,AU$10),2)*'1.Salaries Rates Dates'!$E$34)))</f>
        <v>0 / 0</v>
      </c>
      <c r="AT21" s="51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Dates'!$B$49)))))</f>
        <v>0</v>
      </c>
      <c r="AU21" s="128">
        <f>IF($C21="FT",AT21*'1.Salaries Rates Dates'!$B$44,
IF($C21="PT",AT21*'1.Salaries Rates Dates'!$B$45,
IF($C21="Clinical",AT21*'1.Salaries Rates Dates'!$B$44,
IF($C21="ANSFT",AT21*'1.Salaries Rates Dates'!$B$46,
IF($C21="ANSPT",AT21*'1.Salaries Rates Dates'!$B$47)))))</f>
        <v>0</v>
      </c>
      <c r="AV21" s="28">
        <f t="shared" si="3"/>
        <v>0</v>
      </c>
      <c r="AW21" s="252"/>
      <c r="AX21" s="25">
        <f>AO21*(1+'1.Salaries Rates Dates'!K52)</f>
        <v>0</v>
      </c>
      <c r="AY21" s="47"/>
      <c r="AZ21" s="47"/>
      <c r="BA21" s="47"/>
      <c r="BB21" s="48" t="str">
        <f>IF(AY21&gt;0,('1.Salaries Rates Dates'!$D$35*AY21),(AZ21*(ROUND(YEARFRAC(AY$10,BD$10),2)*'1.Salaries Rates Dates'!$F$35)&amp;" / "&amp;BA21*(ROUND(YEARFRAC(AY$10,BD$10),2)*'1.Salaries Rates Dates'!$E$35)))</f>
        <v>0 / 0</v>
      </c>
      <c r="BC21" s="51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Dates'!$B$49)))))</f>
        <v>0</v>
      </c>
      <c r="BD21" s="128">
        <f>IF($C21="FT",BC21*'1.Salaries Rates Dates'!$B$44,
IF($C21="PT",BC21*'1.Salaries Rates Dates'!$B$45,
IF($C21="Clinical",BC21*'1.Salaries Rates Dates'!$B$44,
IF($C21="ANSFT",BC21*'1.Salaries Rates Dates'!$B$46,
IF($C21="ANSPT",BC21*'1.Salaries Rates Dates'!$B$47)))))</f>
        <v>0</v>
      </c>
      <c r="BE21" s="28">
        <f t="shared" si="4"/>
        <v>0</v>
      </c>
      <c r="BF21" s="252"/>
      <c r="BG21" s="25">
        <f>AX21*(1+'1.Salaries Rates Dates'!T52)</f>
        <v>0</v>
      </c>
      <c r="BH21" s="47"/>
      <c r="BI21" s="47"/>
      <c r="BJ21" s="47"/>
      <c r="BK21" s="48" t="str">
        <f>IF(BH21&gt;0,('1.Salaries Rates Dates'!$D$36*BH21),(BI21*(ROUND(YEARFRAC(BH$10,BM$10),2)*'1.Salaries Rates Dates'!$F$36)&amp;" / "&amp;BJ21*(ROUND(YEARFRAC(BH$10,BM$10),2)*'1.Salaries Rates Dates'!$E$36)))</f>
        <v>0 / 0</v>
      </c>
      <c r="BL21" s="51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Dates'!$B$49)))))</f>
        <v>0</v>
      </c>
      <c r="BM21" s="128">
        <f>IF($C21="FT",BL21*'1.Salaries Rates Dates'!$B$44,
IF($C21="PT",BL21*'1.Salaries Rates Dates'!$B$45,
IF($C21="Clinical",BL21*'1.Salaries Rates Dates'!$B$44,
IF($C21="ANSFT",BL21*'1.Salaries Rates Dates'!$B$46,
IF($C21="ANSPT",BL21*'1.Salaries Rates Dates'!$B$47)))))</f>
        <v>0</v>
      </c>
      <c r="BN21" s="28">
        <f t="shared" si="5"/>
        <v>0</v>
      </c>
      <c r="BO21" s="14">
        <f t="shared" si="7"/>
        <v>0</v>
      </c>
      <c r="BP21" s="14">
        <f t="shared" si="7"/>
        <v>0</v>
      </c>
      <c r="BQ21" s="14">
        <f t="shared" si="7"/>
        <v>0</v>
      </c>
      <c r="BR21" s="82"/>
      <c r="BS21" s="55">
        <f>'1.Salaries Rates Dates'!$D$10</f>
        <v>0</v>
      </c>
      <c r="BT21" s="187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Dates'!$B$49)))))</f>
        <v>0</v>
      </c>
      <c r="BU21" s="187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Dates'!$B$49)))))</f>
        <v>0</v>
      </c>
      <c r="BV21" s="187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Dates'!$B$49)))))</f>
        <v>0</v>
      </c>
      <c r="BW21" s="187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Dates'!$B$49)))))</f>
        <v>0</v>
      </c>
      <c r="BX21" s="187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Dates'!$B$49)))))</f>
        <v>0</v>
      </c>
      <c r="BY21" s="187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Dates'!$B$49)))))</f>
        <v>0</v>
      </c>
      <c r="BZ21" s="187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Dates'!$B$49)))))</f>
        <v>0</v>
      </c>
      <c r="CA21" s="188">
        <f t="shared" si="8"/>
        <v>0</v>
      </c>
    </row>
    <row r="22" spans="1:79" hidden="1" x14ac:dyDescent="0.25">
      <c r="A22" s="15">
        <v>8</v>
      </c>
      <c r="B22" s="71">
        <f>'1.Salaries Rates Dates'!C11</f>
        <v>0</v>
      </c>
      <c r="C22" s="30" t="s">
        <v>31</v>
      </c>
      <c r="D22" s="226"/>
      <c r="E22" s="25">
        <f>'1.Salaries Rates Dates'!Z11</f>
        <v>0</v>
      </c>
      <c r="F22" s="47"/>
      <c r="G22" s="47"/>
      <c r="H22" s="47"/>
      <c r="I22" s="48" t="str">
        <f>IF(F22&gt;0,('1.Salaries Rates Dates'!$D$30*F22),(G22*(ROUND(YEARFRAC(F$10,K$10),2)*'1.Salaries Rates Dates'!$F$30)&amp;" / "&amp;H22*(ROUND(YEARFRAC(F$10,K$10),2)*'1.Salaries Rates Dates'!$E$30)))</f>
        <v>0 / 0</v>
      </c>
      <c r="J22" s="51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Dates'!$B$49)))))</f>
        <v>0</v>
      </c>
      <c r="K22" s="128">
        <f>IF($C22="FT",J22*'1.Salaries Rates Dates'!$B$44,
IF($C22="PT",J22*'1.Salaries Rates Dates'!$B$45,
IF($C22="Clinical",J22*'1.Salaries Rates Dates'!$B$44,
IF($C22="ANSFT",J22*'1.Salaries Rates Dates'!$B$46,
IF($C22="ANSPT",J22*'1.Salaries Rates Dates'!$B$47)))))</f>
        <v>0</v>
      </c>
      <c r="L22" s="28">
        <f t="shared" si="6"/>
        <v>0</v>
      </c>
      <c r="M22" s="250"/>
      <c r="N22" s="25">
        <f>E22*(1+'1.Salaries Rates Dates'!B49)</f>
        <v>0</v>
      </c>
      <c r="O22" s="47"/>
      <c r="P22" s="47"/>
      <c r="Q22" s="47"/>
      <c r="R22" s="48" t="str">
        <f>IF(O22&gt;0,('1.Salaries Rates Dates'!$D$31*O22),(P22*(ROUND(YEARFRAC(O$10,T$10),2)*'1.Salaries Rates Dates'!$F$31)&amp;" / "&amp;Q22*(ROUND(YEARFRAC(O$10,T$10),2)*'1.Salaries Rates Dates'!$E$31)))</f>
        <v>0 / 0</v>
      </c>
      <c r="S22" s="51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Dates'!$B$49)))))</f>
        <v>0</v>
      </c>
      <c r="T22" s="128">
        <f>IF($C22="FT",S22*'1.Salaries Rates Dates'!$B$44,
IF($C22="PT",S22*'1.Salaries Rates Dates'!$B$45,
IF($C22="Clinical",S22*'1.Salaries Rates Dates'!$B$44,
IF($C22="ANSFT",S22*'1.Salaries Rates Dates'!$B$46,
IF($C22="ANSPT",S22*'1.Salaries Rates Dates'!$B$47)))))</f>
        <v>0</v>
      </c>
      <c r="U22" s="28">
        <f t="shared" si="0"/>
        <v>0</v>
      </c>
      <c r="V22" s="252"/>
      <c r="W22" s="25">
        <f>N22*(1+'1.Salaries Rates Dates'!B49)</f>
        <v>0</v>
      </c>
      <c r="X22" s="47"/>
      <c r="Y22" s="47"/>
      <c r="Z22" s="47"/>
      <c r="AA22" s="48" t="str">
        <f>IF(X22&gt;0,('1.Salaries Rates Dates'!$D$32*X22),(Y22*(ROUND(YEARFRAC(X$10,AC$10),2)*'1.Salaries Rates Dates'!$F$32)&amp;" / "&amp;Z22*(ROUND(YEARFRAC(X$10,AC$10),2)*'1.Salaries Rates Dates'!$E$32)))</f>
        <v>0 / 0</v>
      </c>
      <c r="AB22" s="51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Dates'!$B$49)))))</f>
        <v>0</v>
      </c>
      <c r="AC22" s="128">
        <f>IF($C22="FT",AB22*'1.Salaries Rates Dates'!$B$44,
IF($C22="PT",AB22*'1.Salaries Rates Dates'!$B$45,
IF($C22="Clinical",AB22*'1.Salaries Rates Dates'!$B$44,
IF($C22="ANSFT",AB22*'1.Salaries Rates Dates'!$B$46,
IF($C22="ANSPT",AB22*'1.Salaries Rates Dates'!$B$47)))))</f>
        <v>0</v>
      </c>
      <c r="AD22" s="28">
        <f t="shared" si="1"/>
        <v>0</v>
      </c>
      <c r="AE22" s="252"/>
      <c r="AF22" s="25">
        <f>W22*(1+'1.Salaries Rates Dates'!B49)</f>
        <v>0</v>
      </c>
      <c r="AG22" s="47"/>
      <c r="AH22" s="47"/>
      <c r="AI22" s="47"/>
      <c r="AJ22" s="48" t="str">
        <f>IF(AG22&gt;0,('1.Salaries Rates Dates'!$D$33*AG22),(AH22*(ROUND(YEARFRAC(AG$10,AL$10),2)*'1.Salaries Rates Dates'!$F$33)&amp;" / "&amp;AI22*(ROUND(YEARFRAC(AG$10,AL$10),2)*'1.Salaries Rates Dates'!$E$33)))</f>
        <v>0 / 0</v>
      </c>
      <c r="AK22" s="51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Dates'!$B$49)))))</f>
        <v>0</v>
      </c>
      <c r="AL22" s="128">
        <f>IF($C22="FT",AK22*'1.Salaries Rates Dates'!$B$44,
IF($C22="PT",AK22*'1.Salaries Rates Dates'!$B$45,
IF($C22="Clinical",AK22*'1.Salaries Rates Dates'!$B$44,
IF($C22="ANSFT",AK22*'1.Salaries Rates Dates'!$B$46,
IF($C22="ANSPT",AK22*'1.Salaries Rates Dates'!$B$47)))))</f>
        <v>0</v>
      </c>
      <c r="AM22" s="28">
        <f t="shared" si="2"/>
        <v>0</v>
      </c>
      <c r="AN22" s="252"/>
      <c r="AO22" s="25">
        <f>AF22*(1+'1.Salaries Rates Dates'!B49)</f>
        <v>0</v>
      </c>
      <c r="AP22" s="47"/>
      <c r="AQ22" s="47"/>
      <c r="AR22" s="47"/>
      <c r="AS22" s="48" t="str">
        <f>IF(AP22&gt;0,('1.Salaries Rates Dates'!$D$34*AP22),(AQ22*(ROUND(YEARFRAC(AP$10,AU$10),2)*'1.Salaries Rates Dates'!$F$34)&amp;" / "&amp;AR22*(ROUND(YEARFRAC(AP$10,AU$10),2)*'1.Salaries Rates Dates'!$E$34)))</f>
        <v>0 / 0</v>
      </c>
      <c r="AT22" s="51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Dates'!$B$49)))))</f>
        <v>0</v>
      </c>
      <c r="AU22" s="128">
        <f>IF($C22="FT",AT22*'1.Salaries Rates Dates'!$B$44,
IF($C22="PT",AT22*'1.Salaries Rates Dates'!$B$45,
IF($C22="Clinical",AT22*'1.Salaries Rates Dates'!$B$44,
IF($C22="ANSFT",AT22*'1.Salaries Rates Dates'!$B$46,
IF($C22="ANSPT",AT22*'1.Salaries Rates Dates'!$B$47)))))</f>
        <v>0</v>
      </c>
      <c r="AV22" s="28">
        <f t="shared" si="3"/>
        <v>0</v>
      </c>
      <c r="AW22" s="252"/>
      <c r="AX22" s="25">
        <f>AO22*(1+'1.Salaries Rates Dates'!K52)</f>
        <v>0</v>
      </c>
      <c r="AY22" s="47"/>
      <c r="AZ22" s="47"/>
      <c r="BA22" s="47"/>
      <c r="BB22" s="48" t="str">
        <f>IF(AY22&gt;0,('1.Salaries Rates Dates'!$D$35*AY22),(AZ22*(ROUND(YEARFRAC(AY$10,BD$10),2)*'1.Salaries Rates Dates'!$F$35)&amp;" / "&amp;BA22*(ROUND(YEARFRAC(AY$10,BD$10),2)*'1.Salaries Rates Dates'!$E$35)))</f>
        <v>0 / 0</v>
      </c>
      <c r="BC22" s="51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Dates'!$B$49)))))</f>
        <v>0</v>
      </c>
      <c r="BD22" s="128">
        <f>IF($C22="FT",BC22*'1.Salaries Rates Dates'!$B$44,
IF($C22="PT",BC22*'1.Salaries Rates Dates'!$B$45,
IF($C22="Clinical",BC22*'1.Salaries Rates Dates'!$B$44,
IF($C22="ANSFT",BC22*'1.Salaries Rates Dates'!$B$46,
IF($C22="ANSPT",BC22*'1.Salaries Rates Dates'!$B$47)))))</f>
        <v>0</v>
      </c>
      <c r="BE22" s="28">
        <f t="shared" si="4"/>
        <v>0</v>
      </c>
      <c r="BF22" s="252"/>
      <c r="BG22" s="25">
        <f>AX22*(1+'1.Salaries Rates Dates'!T52)</f>
        <v>0</v>
      </c>
      <c r="BH22" s="47"/>
      <c r="BI22" s="47"/>
      <c r="BJ22" s="47"/>
      <c r="BK22" s="48" t="str">
        <f>IF(BH22&gt;0,('1.Salaries Rates Dates'!$D$36*BH22),(BI22*(ROUND(YEARFRAC(BH$10,BM$10),2)*'1.Salaries Rates Dates'!$F$36)&amp;" / "&amp;BJ22*(ROUND(YEARFRAC(BH$10,BM$10),2)*'1.Salaries Rates Dates'!$E$36)))</f>
        <v>0 / 0</v>
      </c>
      <c r="BL22" s="51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Dates'!$B$49)))))</f>
        <v>0</v>
      </c>
      <c r="BM22" s="128">
        <f>IF($C22="FT",BL22*'1.Salaries Rates Dates'!$B$44,
IF($C22="PT",BL22*'1.Salaries Rates Dates'!$B$45,
IF($C22="Clinical",BL22*'1.Salaries Rates Dates'!$B$44,
IF($C22="ANSFT",BL22*'1.Salaries Rates Dates'!$B$46,
IF($C22="ANSPT",BL22*'1.Salaries Rates Dates'!$B$47)))))</f>
        <v>0</v>
      </c>
      <c r="BN22" s="28">
        <f t="shared" si="5"/>
        <v>0</v>
      </c>
      <c r="BO22" s="14">
        <f t="shared" si="7"/>
        <v>0</v>
      </c>
      <c r="BP22" s="14">
        <f t="shared" si="7"/>
        <v>0</v>
      </c>
      <c r="BQ22" s="14">
        <f t="shared" si="7"/>
        <v>0</v>
      </c>
      <c r="BR22" s="82"/>
      <c r="BS22" s="55">
        <f>'1.Salaries Rates Dates'!$D$11</f>
        <v>0</v>
      </c>
      <c r="BT22" s="187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Dates'!$B$49)))))</f>
        <v>0</v>
      </c>
      <c r="BU22" s="187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Dates'!$B$49)))))</f>
        <v>0</v>
      </c>
      <c r="BV22" s="187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Dates'!$B$49)))))</f>
        <v>0</v>
      </c>
      <c r="BW22" s="187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Dates'!$B$49)))))</f>
        <v>0</v>
      </c>
      <c r="BX22" s="187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Dates'!$B$49)))))</f>
        <v>0</v>
      </c>
      <c r="BY22" s="187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Dates'!$B$49)))))</f>
        <v>0</v>
      </c>
      <c r="BZ22" s="187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Dates'!$B$49)))))</f>
        <v>0</v>
      </c>
      <c r="CA22" s="188">
        <f t="shared" si="8"/>
        <v>0</v>
      </c>
    </row>
    <row r="23" spans="1:79" hidden="1" x14ac:dyDescent="0.25">
      <c r="A23" s="15">
        <v>9</v>
      </c>
      <c r="B23" s="71">
        <f>'1.Salaries Rates Dates'!C12</f>
        <v>0</v>
      </c>
      <c r="C23" s="30" t="s">
        <v>31</v>
      </c>
      <c r="D23" s="226"/>
      <c r="E23" s="25">
        <f>'1.Salaries Rates Dates'!Z12</f>
        <v>0</v>
      </c>
      <c r="F23" s="47"/>
      <c r="G23" s="47"/>
      <c r="H23" s="47"/>
      <c r="I23" s="48" t="str">
        <f>IF(F23&gt;0,('1.Salaries Rates Dates'!$D$30*F23),(G23*(ROUND(YEARFRAC(F$10,K$10),2)*'1.Salaries Rates Dates'!$F$30)&amp;" / "&amp;H23*(ROUND(YEARFRAC(F$10,K$10),2)*'1.Salaries Rates Dates'!$E$30)))</f>
        <v>0 / 0</v>
      </c>
      <c r="J23" s="51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Dates'!$B$49)))))</f>
        <v>0</v>
      </c>
      <c r="K23" s="128">
        <f>IF($C23="FT",J23*'1.Salaries Rates Dates'!$B$44,
IF($C23="PT",J23*'1.Salaries Rates Dates'!$B$45,
IF($C23="Clinical",J23*'1.Salaries Rates Dates'!$B$44,
IF($C23="ANSFT",J23*'1.Salaries Rates Dates'!$B$46,
IF($C23="ANSPT",J23*'1.Salaries Rates Dates'!$B$47)))))</f>
        <v>0</v>
      </c>
      <c r="L23" s="28">
        <f t="shared" si="6"/>
        <v>0</v>
      </c>
      <c r="M23" s="250"/>
      <c r="N23" s="25">
        <f>E23*(1+'1.Salaries Rates Dates'!B49)</f>
        <v>0</v>
      </c>
      <c r="O23" s="47"/>
      <c r="P23" s="47"/>
      <c r="Q23" s="47"/>
      <c r="R23" s="48" t="str">
        <f>IF(O23&gt;0,('1.Salaries Rates Dates'!$D$31*O23),(P23*(ROUND(YEARFRAC(O$10,T$10),2)*'1.Salaries Rates Dates'!$F$31)&amp;" / "&amp;Q23*(ROUND(YEARFRAC(O$10,T$10),2)*'1.Salaries Rates Dates'!$E$31)))</f>
        <v>0 / 0</v>
      </c>
      <c r="S23" s="51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Dates'!$B$49)))))</f>
        <v>0</v>
      </c>
      <c r="T23" s="128">
        <f>IF($C23="FT",S23*'1.Salaries Rates Dates'!$B$44,
IF($C23="PT",S23*'1.Salaries Rates Dates'!$B$45,
IF($C23="Clinical",S23*'1.Salaries Rates Dates'!$B$44,
IF($C23="ANSFT",S23*'1.Salaries Rates Dates'!$B$46,
IF($C23="ANSPT",S23*'1.Salaries Rates Dates'!$B$47)))))</f>
        <v>0</v>
      </c>
      <c r="U23" s="28">
        <f t="shared" si="0"/>
        <v>0</v>
      </c>
      <c r="V23" s="252"/>
      <c r="W23" s="25">
        <f>N23*(1+'1.Salaries Rates Dates'!B49)</f>
        <v>0</v>
      </c>
      <c r="X23" s="47"/>
      <c r="Y23" s="47"/>
      <c r="Z23" s="47"/>
      <c r="AA23" s="48" t="str">
        <f>IF(X23&gt;0,('1.Salaries Rates Dates'!$D$32*X23),(Y23*(ROUND(YEARFRAC(X$10,AC$10),2)*'1.Salaries Rates Dates'!$F$32)&amp;" / "&amp;Z23*(ROUND(YEARFRAC(X$10,AC$10),2)*'1.Salaries Rates Dates'!$E$32)))</f>
        <v>0 / 0</v>
      </c>
      <c r="AB23" s="51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Dates'!$B$49)))))</f>
        <v>0</v>
      </c>
      <c r="AC23" s="128">
        <f>IF($C23="FT",AB23*'1.Salaries Rates Dates'!$B$44,
IF($C23="PT",AB23*'1.Salaries Rates Dates'!$B$45,
IF($C23="Clinical",AB23*'1.Salaries Rates Dates'!$B$44,
IF($C23="ANSFT",AB23*'1.Salaries Rates Dates'!$B$46,
IF($C23="ANSPT",AB23*'1.Salaries Rates Dates'!$B$47)))))</f>
        <v>0</v>
      </c>
      <c r="AD23" s="28">
        <f t="shared" si="1"/>
        <v>0</v>
      </c>
      <c r="AE23" s="252"/>
      <c r="AF23" s="25">
        <f>W23*(1+'1.Salaries Rates Dates'!B49)</f>
        <v>0</v>
      </c>
      <c r="AG23" s="47"/>
      <c r="AH23" s="47"/>
      <c r="AI23" s="47"/>
      <c r="AJ23" s="48" t="str">
        <f>IF(AG23&gt;0,('1.Salaries Rates Dates'!$D$33*AG23),(AH23*(ROUND(YEARFRAC(AG$10,AL$10),2)*'1.Salaries Rates Dates'!$F$33)&amp;" / "&amp;AI23*(ROUND(YEARFRAC(AG$10,AL$10),2)*'1.Salaries Rates Dates'!$E$33)))</f>
        <v>0 / 0</v>
      </c>
      <c r="AK23" s="51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Dates'!$B$49)))))</f>
        <v>0</v>
      </c>
      <c r="AL23" s="128">
        <f>IF($C23="FT",AK23*'1.Salaries Rates Dates'!$B$44,
IF($C23="PT",AK23*'1.Salaries Rates Dates'!$B$45,
IF($C23="Clinical",AK23*'1.Salaries Rates Dates'!$B$44,
IF($C23="ANSFT",AK23*'1.Salaries Rates Dates'!$B$46,
IF($C23="ANSPT",AK23*'1.Salaries Rates Dates'!$B$47)))))</f>
        <v>0</v>
      </c>
      <c r="AM23" s="28">
        <f t="shared" si="2"/>
        <v>0</v>
      </c>
      <c r="AN23" s="252"/>
      <c r="AO23" s="25">
        <f>AF23*(1+'1.Salaries Rates Dates'!B49)</f>
        <v>0</v>
      </c>
      <c r="AP23" s="47"/>
      <c r="AQ23" s="47"/>
      <c r="AR23" s="47"/>
      <c r="AS23" s="48" t="str">
        <f>IF(AP23&gt;0,('1.Salaries Rates Dates'!$D$34*AP23),(AQ23*(ROUND(YEARFRAC(AP$10,AU$10),2)*'1.Salaries Rates Dates'!$F$34)&amp;" / "&amp;AR23*(ROUND(YEARFRAC(AP$10,AU$10),2)*'1.Salaries Rates Dates'!$E$34)))</f>
        <v>0 / 0</v>
      </c>
      <c r="AT23" s="51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Dates'!$B$49)))))</f>
        <v>0</v>
      </c>
      <c r="AU23" s="128">
        <f>IF($C23="FT",AT23*'1.Salaries Rates Dates'!$B$44,
IF($C23="PT",AT23*'1.Salaries Rates Dates'!$B$45,
IF($C23="Clinical",AT23*'1.Salaries Rates Dates'!$B$44,
IF($C23="ANSFT",AT23*'1.Salaries Rates Dates'!$B$46,
IF($C23="ANSPT",AT23*'1.Salaries Rates Dates'!$B$47)))))</f>
        <v>0</v>
      </c>
      <c r="AV23" s="28">
        <f t="shared" si="3"/>
        <v>0</v>
      </c>
      <c r="AW23" s="252"/>
      <c r="AX23" s="25">
        <f>AO23*(1+'1.Salaries Rates Dates'!K52)</f>
        <v>0</v>
      </c>
      <c r="AY23" s="47"/>
      <c r="AZ23" s="47"/>
      <c r="BA23" s="47"/>
      <c r="BB23" s="48" t="str">
        <f>IF(AY23&gt;0,('1.Salaries Rates Dates'!$D$35*AY23),(AZ23*(ROUND(YEARFRAC(AY$10,BD$10),2)*'1.Salaries Rates Dates'!$F$35)&amp;" / "&amp;BA23*(ROUND(YEARFRAC(AY$10,BD$10),2)*'1.Salaries Rates Dates'!$E$35)))</f>
        <v>0 / 0</v>
      </c>
      <c r="BC23" s="51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Dates'!$B$49)))))</f>
        <v>0</v>
      </c>
      <c r="BD23" s="128">
        <f>IF($C23="FT",BC23*'1.Salaries Rates Dates'!$B$44,
IF($C23="PT",BC23*'1.Salaries Rates Dates'!$B$45,
IF($C23="Clinical",BC23*'1.Salaries Rates Dates'!$B$44,
IF($C23="ANSFT",BC23*'1.Salaries Rates Dates'!$B$46,
IF($C23="ANSPT",BC23*'1.Salaries Rates Dates'!$B$47)))))</f>
        <v>0</v>
      </c>
      <c r="BE23" s="28">
        <f t="shared" si="4"/>
        <v>0</v>
      </c>
      <c r="BF23" s="252"/>
      <c r="BG23" s="25">
        <f>AX23*(1+'1.Salaries Rates Dates'!T52)</f>
        <v>0</v>
      </c>
      <c r="BH23" s="47"/>
      <c r="BI23" s="47"/>
      <c r="BJ23" s="47"/>
      <c r="BK23" s="48" t="str">
        <f>IF(BH23&gt;0,('1.Salaries Rates Dates'!$D$36*BH23),(BI23*(ROUND(YEARFRAC(BH$10,BM$10),2)*'1.Salaries Rates Dates'!$F$36)&amp;" / "&amp;BJ23*(ROUND(YEARFRAC(BH$10,BM$10),2)*'1.Salaries Rates Dates'!$E$36)))</f>
        <v>0 / 0</v>
      </c>
      <c r="BL23" s="51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Dates'!$B$49)))))</f>
        <v>0</v>
      </c>
      <c r="BM23" s="128">
        <f>IF($C23="FT",BL23*'1.Salaries Rates Dates'!$B$44,
IF($C23="PT",BL23*'1.Salaries Rates Dates'!$B$45,
IF($C23="Clinical",BL23*'1.Salaries Rates Dates'!$B$44,
IF($C23="ANSFT",BL23*'1.Salaries Rates Dates'!$B$46,
IF($C23="ANSPT",BL23*'1.Salaries Rates Dates'!$B$47)))))</f>
        <v>0</v>
      </c>
      <c r="BN23" s="28">
        <f t="shared" si="5"/>
        <v>0</v>
      </c>
      <c r="BO23" s="14">
        <f t="shared" si="7"/>
        <v>0</v>
      </c>
      <c r="BP23" s="14">
        <f t="shared" si="7"/>
        <v>0</v>
      </c>
      <c r="BQ23" s="14">
        <f t="shared" si="7"/>
        <v>0</v>
      </c>
      <c r="BR23" s="82"/>
      <c r="BS23" s="55">
        <f>'1.Salaries Rates Dates'!$D$12</f>
        <v>0</v>
      </c>
      <c r="BT23" s="187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Dates'!$B$49)))))</f>
        <v>0</v>
      </c>
      <c r="BU23" s="187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Dates'!$B$49)))))</f>
        <v>0</v>
      </c>
      <c r="BV23" s="187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Dates'!$B$49)))))</f>
        <v>0</v>
      </c>
      <c r="BW23" s="187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Dates'!$B$49)))))</f>
        <v>0</v>
      </c>
      <c r="BX23" s="187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Dates'!$B$49)))))</f>
        <v>0</v>
      </c>
      <c r="BY23" s="187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Dates'!$B$49)))))</f>
        <v>0</v>
      </c>
      <c r="BZ23" s="187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Dates'!$B$49)))))</f>
        <v>0</v>
      </c>
      <c r="CA23" s="188">
        <f t="shared" si="8"/>
        <v>0</v>
      </c>
    </row>
    <row r="24" spans="1:79" hidden="1" x14ac:dyDescent="0.25">
      <c r="A24" s="15">
        <v>10</v>
      </c>
      <c r="B24" s="71">
        <f>'1.Salaries Rates Dates'!C13</f>
        <v>0</v>
      </c>
      <c r="C24" s="30" t="s">
        <v>31</v>
      </c>
      <c r="D24" s="226"/>
      <c r="E24" s="25">
        <f>'1.Salaries Rates Dates'!Z13</f>
        <v>0</v>
      </c>
      <c r="F24" s="47"/>
      <c r="G24" s="47"/>
      <c r="H24" s="47"/>
      <c r="I24" s="48" t="str">
        <f>IF(F24&gt;0,('1.Salaries Rates Dates'!$D$30*F24),(G24*(ROUND(YEARFRAC(F$10,K$10),2)*'1.Salaries Rates Dates'!$F$30)&amp;" / "&amp;H24*(ROUND(YEARFRAC(F$10,K$10),2)*'1.Salaries Rates Dates'!$E$30)))</f>
        <v>0 / 0</v>
      </c>
      <c r="J24" s="51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Dates'!$B$49)))))</f>
        <v>0</v>
      </c>
      <c r="K24" s="128">
        <f>IF($C24="FT",J24*'1.Salaries Rates Dates'!$B$44,
IF($C24="PT",J24*'1.Salaries Rates Dates'!$B$45,
IF($C24="Clinical",J24*'1.Salaries Rates Dates'!$B$44,
IF($C24="ANSFT",J24*'1.Salaries Rates Dates'!$B$46,
IF($C24="ANSPT",J24*'1.Salaries Rates Dates'!$B$47)))))</f>
        <v>0</v>
      </c>
      <c r="L24" s="28">
        <f>J24+K24</f>
        <v>0</v>
      </c>
      <c r="M24" s="250"/>
      <c r="N24" s="25">
        <f>E24*(1+'1.Salaries Rates Dates'!B49)</f>
        <v>0</v>
      </c>
      <c r="O24" s="47"/>
      <c r="P24" s="47"/>
      <c r="Q24" s="47"/>
      <c r="R24" s="48" t="str">
        <f>IF(O24&gt;0,('1.Salaries Rates Dates'!$D$31*O24),(P24*(ROUND(YEARFRAC(O$10,T$10),2)*'1.Salaries Rates Dates'!$F$31)&amp;" / "&amp;Q24*(ROUND(YEARFRAC(O$10,T$10),2)*'1.Salaries Rates Dates'!$E$31)))</f>
        <v>0 / 0</v>
      </c>
      <c r="S24" s="51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Dates'!$B$49)))))</f>
        <v>0</v>
      </c>
      <c r="T24" s="128">
        <f>IF($C24="FT",S24*'1.Salaries Rates Dates'!$B$44,
IF($C24="PT",S24*'1.Salaries Rates Dates'!$B$45,
IF($C24="Clinical",S24*'1.Salaries Rates Dates'!$B$44,
IF($C24="ANSFT",S24*'1.Salaries Rates Dates'!$B$46,
IF($C24="ANSPT",S24*'1.Salaries Rates Dates'!$B$47)))))</f>
        <v>0</v>
      </c>
      <c r="U24" s="28">
        <f t="shared" si="0"/>
        <v>0</v>
      </c>
      <c r="V24" s="252"/>
      <c r="W24" s="25">
        <f>N24*(1+'1.Salaries Rates Dates'!B49)</f>
        <v>0</v>
      </c>
      <c r="X24" s="47"/>
      <c r="Y24" s="47"/>
      <c r="Z24" s="47"/>
      <c r="AA24" s="48" t="str">
        <f>IF(X24&gt;0,('1.Salaries Rates Dates'!$D$32*X24),(Y24*(ROUND(YEARFRAC(X$10,AC$10),2)*'1.Salaries Rates Dates'!$F$32)&amp;" / "&amp;Z24*(ROUND(YEARFRAC(X$10,AC$10),2)*'1.Salaries Rates Dates'!$E$32)))</f>
        <v>0 / 0</v>
      </c>
      <c r="AB24" s="51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Dates'!$B$49)))))</f>
        <v>0</v>
      </c>
      <c r="AC24" s="128">
        <f>IF($C24="FT",AB24*'1.Salaries Rates Dates'!$B$44,
IF($C24="PT",AB24*'1.Salaries Rates Dates'!$B$45,
IF($C24="Clinical",AB24*'1.Salaries Rates Dates'!$B$44,
IF($C24="ANSFT",AB24*'1.Salaries Rates Dates'!$B$46,
IF($C24="ANSPT",AB24*'1.Salaries Rates Dates'!$B$47)))))</f>
        <v>0</v>
      </c>
      <c r="AD24" s="28">
        <f t="shared" si="1"/>
        <v>0</v>
      </c>
      <c r="AE24" s="252"/>
      <c r="AF24" s="25">
        <f>W24*(1+'1.Salaries Rates Dates'!B49)</f>
        <v>0</v>
      </c>
      <c r="AG24" s="47"/>
      <c r="AH24" s="47"/>
      <c r="AI24" s="47"/>
      <c r="AJ24" s="48" t="str">
        <f>IF(AG24&gt;0,('1.Salaries Rates Dates'!$D$33*AG24),(AH24*(ROUND(YEARFRAC(AG$10,AL$10),2)*'1.Salaries Rates Dates'!$F$33)&amp;" / "&amp;AI24*(ROUND(YEARFRAC(AG$10,AL$10),2)*'1.Salaries Rates Dates'!$E$33)))</f>
        <v>0 / 0</v>
      </c>
      <c r="AK24" s="51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Dates'!$B$49)))))</f>
        <v>0</v>
      </c>
      <c r="AL24" s="128">
        <f>IF($C24="FT",AK24*'1.Salaries Rates Dates'!$B$44,
IF($C24="PT",AK24*'1.Salaries Rates Dates'!$B$45,
IF($C24="Clinical",AK24*'1.Salaries Rates Dates'!$B$44,
IF($C24="ANSFT",AK24*'1.Salaries Rates Dates'!$B$46,
IF($C24="ANSPT",AK24*'1.Salaries Rates Dates'!$B$47)))))</f>
        <v>0</v>
      </c>
      <c r="AM24" s="28">
        <f t="shared" si="2"/>
        <v>0</v>
      </c>
      <c r="AN24" s="252"/>
      <c r="AO24" s="25">
        <f>AF24*(1+'1.Salaries Rates Dates'!B49)</f>
        <v>0</v>
      </c>
      <c r="AP24" s="47"/>
      <c r="AQ24" s="47"/>
      <c r="AR24" s="47"/>
      <c r="AS24" s="48" t="str">
        <f>IF(AP24&gt;0,('1.Salaries Rates Dates'!$D$34*AP24),(AQ24*(ROUND(YEARFRAC(AP$10,AU$10),2)*'1.Salaries Rates Dates'!$F$34)&amp;" / "&amp;AR24*(ROUND(YEARFRAC(AP$10,AU$10),2)*'1.Salaries Rates Dates'!$E$34)))</f>
        <v>0 / 0</v>
      </c>
      <c r="AT24" s="51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Dates'!$B$49)))))</f>
        <v>0</v>
      </c>
      <c r="AU24" s="128">
        <f>IF($C24="FT",AT24*'1.Salaries Rates Dates'!$B$44,
IF($C24="PT",AT24*'1.Salaries Rates Dates'!$B$45,
IF($C24="Clinical",AT24*'1.Salaries Rates Dates'!$B$44,
IF($C24="ANSFT",AT24*'1.Salaries Rates Dates'!$B$46,
IF($C24="ANSPT",AT24*'1.Salaries Rates Dates'!$B$47)))))</f>
        <v>0</v>
      </c>
      <c r="AV24" s="28">
        <f t="shared" si="3"/>
        <v>0</v>
      </c>
      <c r="AW24" s="252"/>
      <c r="AX24" s="25">
        <f>AO24*(1+'1.Salaries Rates Dates'!K52)</f>
        <v>0</v>
      </c>
      <c r="AY24" s="47"/>
      <c r="AZ24" s="47"/>
      <c r="BA24" s="47"/>
      <c r="BB24" s="48" t="str">
        <f>IF(AY24&gt;0,('1.Salaries Rates Dates'!$D$35*AY24),(AZ24*(ROUND(YEARFRAC(AY$10,BD$10),2)*'1.Salaries Rates Dates'!$F$35)&amp;" / "&amp;BA24*(ROUND(YEARFRAC(AY$10,BD$10),2)*'1.Salaries Rates Dates'!$E$35)))</f>
        <v>0 / 0</v>
      </c>
      <c r="BC24" s="51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Dates'!$B$49)))))</f>
        <v>0</v>
      </c>
      <c r="BD24" s="128">
        <f>IF($C24="FT",BC24*'1.Salaries Rates Dates'!$B$44,
IF($C24="PT",BC24*'1.Salaries Rates Dates'!$B$45,
IF($C24="Clinical",BC24*'1.Salaries Rates Dates'!$B$44,
IF($C24="ANSFT",BC24*'1.Salaries Rates Dates'!$B$46,
IF($C24="ANSPT",BC24*'1.Salaries Rates Dates'!$B$47)))))</f>
        <v>0</v>
      </c>
      <c r="BE24" s="28">
        <f t="shared" si="4"/>
        <v>0</v>
      </c>
      <c r="BF24" s="252"/>
      <c r="BG24" s="25">
        <f>AX24*(1+'1.Salaries Rates Dates'!T52)</f>
        <v>0</v>
      </c>
      <c r="BH24" s="47"/>
      <c r="BI24" s="47"/>
      <c r="BJ24" s="47"/>
      <c r="BK24" s="48" t="str">
        <f>IF(BH24&gt;0,('1.Salaries Rates Dates'!$D$36*BH24),(BI24*(ROUND(YEARFRAC(BH$10,BM$10),2)*'1.Salaries Rates Dates'!$F$36)&amp;" / "&amp;BJ24*(ROUND(YEARFRAC(BH$10,BM$10),2)*'1.Salaries Rates Dates'!$E$36)))</f>
        <v>0 / 0</v>
      </c>
      <c r="BL24" s="51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Dates'!$B$49)))))</f>
        <v>0</v>
      </c>
      <c r="BM24" s="128">
        <f>IF($C24="FT",BL24*'1.Salaries Rates Dates'!$B$44,
IF($C24="PT",BL24*'1.Salaries Rates Dates'!$B$45,
IF($C24="Clinical",BL24*'1.Salaries Rates Dates'!$B$44,
IF($C24="ANSFT",BL24*'1.Salaries Rates Dates'!$B$46,
IF($C24="ANSPT",BL24*'1.Salaries Rates Dates'!$B$47)))))</f>
        <v>0</v>
      </c>
      <c r="BN24" s="28">
        <f t="shared" si="5"/>
        <v>0</v>
      </c>
      <c r="BO24" s="14">
        <f>J24+S24+AB24+AK24+AT24+BC24+BL24</f>
        <v>0</v>
      </c>
      <c r="BP24" s="14">
        <f t="shared" si="7"/>
        <v>0</v>
      </c>
      <c r="BQ24" s="14">
        <f t="shared" si="7"/>
        <v>0</v>
      </c>
      <c r="BR24" s="82"/>
      <c r="BS24" s="55">
        <f>'1.Salaries Rates Dates'!$D$13</f>
        <v>0</v>
      </c>
      <c r="BT24" s="187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Dates'!$B$49)))))</f>
        <v>0</v>
      </c>
      <c r="BU24" s="187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Dates'!$B$49)))))</f>
        <v>0</v>
      </c>
      <c r="BV24" s="187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Dates'!$B$49)))))</f>
        <v>0</v>
      </c>
      <c r="BW24" s="187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Dates'!$B$49)))))</f>
        <v>0</v>
      </c>
      <c r="BX24" s="187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Dates'!$B$49)))))</f>
        <v>0</v>
      </c>
      <c r="BY24" s="187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Dates'!$B$49)))))</f>
        <v>0</v>
      </c>
      <c r="BZ24" s="187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Dates'!$B$49)))))</f>
        <v>0</v>
      </c>
      <c r="CA24" s="188">
        <f t="shared" si="8"/>
        <v>0</v>
      </c>
    </row>
    <row r="25" spans="1:79" x14ac:dyDescent="0.25">
      <c r="A25" s="376" t="s">
        <v>97</v>
      </c>
      <c r="B25" s="386"/>
      <c r="C25" s="377"/>
      <c r="D25" s="226"/>
      <c r="E25" s="7"/>
      <c r="F25" s="7"/>
      <c r="G25" s="7"/>
      <c r="H25" s="7"/>
      <c r="I25" s="7"/>
      <c r="J25" s="7"/>
      <c r="K25" s="7"/>
      <c r="L25" s="7"/>
      <c r="M25" s="250"/>
      <c r="N25" s="7"/>
      <c r="O25" s="7"/>
      <c r="P25" s="7"/>
      <c r="Q25" s="7"/>
      <c r="R25" s="7"/>
      <c r="S25" s="7"/>
      <c r="T25" s="7"/>
      <c r="U25" s="7"/>
      <c r="V25" s="252"/>
      <c r="W25" s="7"/>
      <c r="X25" s="7"/>
      <c r="Y25" s="7"/>
      <c r="Z25" s="7"/>
      <c r="AA25" s="7"/>
      <c r="AB25" s="7"/>
      <c r="AC25" s="7"/>
      <c r="AD25" s="7"/>
      <c r="AE25" s="252"/>
      <c r="AF25" s="7"/>
      <c r="AG25" s="7"/>
      <c r="AH25" s="7"/>
      <c r="AI25" s="7"/>
      <c r="AJ25" s="7"/>
      <c r="AK25" s="7"/>
      <c r="AL25" s="7"/>
      <c r="AM25" s="7"/>
      <c r="AN25" s="252"/>
      <c r="AO25" s="7"/>
      <c r="AP25" s="7"/>
      <c r="AQ25" s="7"/>
      <c r="AR25" s="7"/>
      <c r="AS25" s="7"/>
      <c r="AT25" s="7"/>
      <c r="AU25" s="7"/>
      <c r="AV25" s="7"/>
      <c r="AW25" s="252"/>
      <c r="AX25" s="7"/>
      <c r="AY25" s="7"/>
      <c r="AZ25" s="7"/>
      <c r="BA25" s="7"/>
      <c r="BB25" s="7"/>
      <c r="BC25" s="7"/>
      <c r="BD25" s="7"/>
      <c r="BE25" s="7"/>
      <c r="BF25" s="252"/>
      <c r="BG25" s="7"/>
      <c r="BH25" s="7"/>
      <c r="BI25" s="7"/>
      <c r="BJ25" s="7"/>
      <c r="BK25" s="7"/>
      <c r="BL25" s="7"/>
      <c r="BM25" s="7"/>
      <c r="BN25" s="7"/>
      <c r="BO25" s="203"/>
      <c r="BP25" s="327"/>
      <c r="BQ25" s="204"/>
      <c r="BR25" s="1"/>
      <c r="BS25" s="55">
        <v>2070</v>
      </c>
      <c r="BT25" s="187">
        <f>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</f>
        <v>0</v>
      </c>
      <c r="BU25" s="187">
        <f>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</f>
        <v>0</v>
      </c>
      <c r="BV25" s="187">
        <f>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</f>
        <v>0</v>
      </c>
      <c r="BW25" s="187">
        <f>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</f>
        <v>0</v>
      </c>
      <c r="BX25" s="187">
        <f>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</f>
        <v>0</v>
      </c>
      <c r="BY25" s="187">
        <f>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</f>
        <v>0</v>
      </c>
      <c r="BZ25" s="187">
        <f>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</f>
        <v>0</v>
      </c>
      <c r="CA25" s="188">
        <f>SUM(BT25:BZ25)</f>
        <v>0</v>
      </c>
    </row>
    <row r="26" spans="1:79" x14ac:dyDescent="0.25">
      <c r="A26" s="3" t="s">
        <v>4</v>
      </c>
      <c r="B26" s="376" t="s">
        <v>5</v>
      </c>
      <c r="C26" s="377"/>
      <c r="D26" s="226"/>
      <c r="E26" s="7"/>
      <c r="F26" s="7"/>
      <c r="G26" s="7"/>
      <c r="H26" s="7"/>
      <c r="I26" s="7"/>
      <c r="J26" s="7"/>
      <c r="K26" s="7"/>
      <c r="L26" s="7"/>
      <c r="M26" s="250"/>
      <c r="N26" s="7"/>
      <c r="O26" s="7"/>
      <c r="P26" s="7"/>
      <c r="Q26" s="7"/>
      <c r="R26" s="7"/>
      <c r="S26" s="7"/>
      <c r="T26" s="7"/>
      <c r="U26" s="7"/>
      <c r="V26" s="252"/>
      <c r="W26" s="7"/>
      <c r="X26" s="7"/>
      <c r="Y26" s="7"/>
      <c r="Z26" s="7"/>
      <c r="AA26" s="7"/>
      <c r="AB26" s="7"/>
      <c r="AC26" s="7"/>
      <c r="AD26" s="7"/>
      <c r="AE26" s="252"/>
      <c r="AF26" s="7"/>
      <c r="AG26" s="7"/>
      <c r="AH26" s="7"/>
      <c r="AI26" s="7"/>
      <c r="AJ26" s="7"/>
      <c r="AK26" s="7"/>
      <c r="AL26" s="7"/>
      <c r="AM26" s="7"/>
      <c r="AN26" s="252"/>
      <c r="AO26" s="7"/>
      <c r="AP26" s="7"/>
      <c r="AQ26" s="7"/>
      <c r="AR26" s="7"/>
      <c r="AS26" s="7"/>
      <c r="AT26" s="7"/>
      <c r="AU26" s="7"/>
      <c r="AV26" s="7"/>
      <c r="AW26" s="252"/>
      <c r="AX26" s="7"/>
      <c r="AY26" s="7"/>
      <c r="AZ26" s="7"/>
      <c r="BA26" s="7"/>
      <c r="BB26" s="7"/>
      <c r="BC26" s="7"/>
      <c r="BD26" s="7"/>
      <c r="BE26" s="7"/>
      <c r="BF26" s="252"/>
      <c r="BG26" s="7"/>
      <c r="BH26" s="7"/>
      <c r="BI26" s="7"/>
      <c r="BJ26" s="7"/>
      <c r="BK26" s="7"/>
      <c r="BL26" s="7"/>
      <c r="BM26" s="7"/>
      <c r="BN26" s="7"/>
      <c r="BO26" s="203"/>
      <c r="BP26" s="327"/>
      <c r="BQ26" s="204"/>
      <c r="BR26" s="1"/>
      <c r="BS26" s="203"/>
      <c r="BT26" s="327"/>
      <c r="BU26" s="327"/>
      <c r="BV26" s="327"/>
      <c r="BW26" s="327"/>
      <c r="BX26" s="327"/>
      <c r="BY26" s="155"/>
      <c r="BZ26" s="155"/>
      <c r="CA26" s="8"/>
    </row>
    <row r="27" spans="1:79" x14ac:dyDescent="0.25">
      <c r="A27" s="15">
        <v>1</v>
      </c>
      <c r="B27" s="16">
        <f>'1.Salaries Rates Dates'!C16</f>
        <v>0</v>
      </c>
      <c r="C27" s="30" t="s">
        <v>31</v>
      </c>
      <c r="D27" s="226"/>
      <c r="E27" s="25">
        <f>'1.Salaries Rates Dates'!Z16</f>
        <v>0</v>
      </c>
      <c r="F27" s="47"/>
      <c r="G27" s="394"/>
      <c r="H27" s="395"/>
      <c r="I27" s="48">
        <f>IF(F27&gt;0,('1.Salaries Rates Dates'!$D$30*F27),0)</f>
        <v>0</v>
      </c>
      <c r="J27" s="51">
        <f>IF(F27&gt;0,((E27*F27*'1.Salaries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Dates'!$D$30))))+(E27*F27*'1.Salaries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7" s="128">
        <f>IF($C27="FT",J27*'1.Salaries Rates Dates'!$B$44,
IF($C27="PT",J27*'1.Salaries Rates Dates'!$B$45,
IF($C27="Clinical",J27*'1.Salaries Rates Dates'!$B$44,
IF($C27="ANSFT",J27*'1.Salaries Rates Dates'!$B$46,
IF($C27="ANSPT",J27*'1.Salaries Rates Dates'!$B$47)))))</f>
        <v>0</v>
      </c>
      <c r="L27" s="28">
        <f t="shared" ref="L27:L36" si="9">J27+K27</f>
        <v>0</v>
      </c>
      <c r="M27" s="250"/>
      <c r="N27" s="25">
        <f>E27*(1+'1.Salaries Rates Dates'!$B$49)</f>
        <v>0</v>
      </c>
      <c r="O27" s="47"/>
      <c r="P27" s="334"/>
      <c r="Q27" s="335"/>
      <c r="R27" s="48">
        <f>IF(O27&gt;0,('1.Salaries Rates Dates'!$D$31*O27),0)</f>
        <v>0</v>
      </c>
      <c r="S27" s="51">
        <f>IF(O27&gt;0,((N27*O27*'1.Salaries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Dates'!$D$31))))+(N27*O27*'1.Salaries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7" s="128">
        <f>IF($C27="FT",S27*'1.Salaries Rates Dates'!$B$44,
IF($C27="PT",S27*'1.Salaries Rates Dates'!$B$45,
IF($C27="Clinical",S27*'1.Salaries Rates Dates'!$B$44,
IF($C27="ANSFT",S27*'1.Salaries Rates Dates'!$B$46,
IF($C27="ANSPT",S27*'1.Salaries Rates Dates'!$B$47)))))</f>
        <v>0</v>
      </c>
      <c r="U27" s="28">
        <f t="shared" ref="U27:U36" si="10">S27+T27</f>
        <v>0</v>
      </c>
      <c r="V27" s="252"/>
      <c r="W27" s="25">
        <f>N27*(1+'1.Salaries Rates Dates'!$B$49)</f>
        <v>0</v>
      </c>
      <c r="X27" s="47"/>
      <c r="Y27" s="334"/>
      <c r="Z27" s="335"/>
      <c r="AA27" s="48">
        <f>IF(X27&gt;0,('1.Salaries Rates Dates'!$D$32*X27),0)</f>
        <v>0</v>
      </c>
      <c r="AB27" s="51">
        <f>IF(X27&gt;0,((W27*X27*'1.Salaries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Dates'!$D$32))))+(W27*X27*'1.Salaries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7" s="128">
        <f>IF($C27="FT",AB27*'1.Salaries Rates Dates'!$B$44,
IF($C27="PT",AB27*'1.Salaries Rates Dates'!$B$45,
IF($C27="Clinical",AB27*'1.Salaries Rates Dates'!$B$44,
IF($C27="ANSFT",AB27*'1.Salaries Rates Dates'!$B$46,
IF($C27="ANSPT",AB27*'1.Salaries Rates Dates'!$B$47)))))</f>
        <v>0</v>
      </c>
      <c r="AD27" s="28">
        <f t="shared" ref="AD27:AD36" si="11">AB27+AC27</f>
        <v>0</v>
      </c>
      <c r="AE27" s="252"/>
      <c r="AF27" s="25">
        <f>W27*(1+'1.Salaries Rates Dates'!$B$49)</f>
        <v>0</v>
      </c>
      <c r="AG27" s="47"/>
      <c r="AH27" s="334"/>
      <c r="AI27" s="335"/>
      <c r="AJ27" s="48">
        <f>IF(AG27&gt;0,('1.Salaries Rates Dates'!$D$33*AG27),0)</f>
        <v>0</v>
      </c>
      <c r="AK27" s="51">
        <f>IF(AG27&gt;0,((AF27*AG27*'1.Salaries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Dates'!$D$33))))+(AF27*AG27*'1.Salaries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7" s="128">
        <f>IF($C27="FT",AK27*'1.Salaries Rates Dates'!$B$44,
IF($C27="PT",AK27*'1.Salaries Rates Dates'!$B$45,
IF($C27="Clinical",AK27*'1.Salaries Rates Dates'!$B$44,
IF($C27="ANSFT",AK27*'1.Salaries Rates Dates'!$B$46,
IF($C27="ANSPT",AK27*'1.Salaries Rates Dates'!$B$47)))))</f>
        <v>0</v>
      </c>
      <c r="AM27" s="28">
        <f t="shared" ref="AM27:AM36" si="12">AK27+AL27</f>
        <v>0</v>
      </c>
      <c r="AN27" s="252"/>
      <c r="AO27" s="25">
        <f>AF27*(1+'1.Salaries Rates Dates'!$B$49)</f>
        <v>0</v>
      </c>
      <c r="AP27" s="47"/>
      <c r="AQ27" s="334"/>
      <c r="AR27" s="335"/>
      <c r="AS27" s="48">
        <f>IF(AP27&gt;0,('1.Salaries Rates Dates'!$D$34*AP27),0)</f>
        <v>0</v>
      </c>
      <c r="AT27" s="51">
        <f>IF(AP27&gt;0,((AO27*AP27*'1.Salaries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Dates'!$D$34))))+(AO27*AP27*'1.Salaries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7" s="128">
        <f>IF($C27="FT",AT27*'1.Salaries Rates Dates'!$B$44,
IF($C27="PT",AT27*'1.Salaries Rates Dates'!$B$45,
IF($C27="Clinical",AT27*'1.Salaries Rates Dates'!$B$44,
IF($C27="ANSFT",AT27*'1.Salaries Rates Dates'!$B$46,
IF($C27="ANSPT",AT27*'1.Salaries Rates Dates'!$B$47)))))</f>
        <v>0</v>
      </c>
      <c r="AV27" s="28">
        <f t="shared" ref="AV27:AV36" si="13">AT27+AU27</f>
        <v>0</v>
      </c>
      <c r="AW27" s="252"/>
      <c r="AX27" s="25">
        <f>AO27*(1+'1.Salaries Rates Dates'!$B$49)</f>
        <v>0</v>
      </c>
      <c r="AY27" s="47"/>
      <c r="AZ27" s="334"/>
      <c r="BA27" s="335"/>
      <c r="BB27" s="48">
        <f>IF(AY27&gt;0,('1.Salaries Rates Dates'!$D$35*AY27),0)</f>
        <v>0</v>
      </c>
      <c r="BC27" s="51">
        <f>IF(AY27&gt;0,((AX27*AY27*'1.Salaries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Dates'!$D$35))))+(AX27*AY27*'1.Salaries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7" s="128">
        <f>IF($C27="FT",BC27*'1.Salaries Rates Dates'!$B$44,
IF($C27="PT",BC27*'1.Salaries Rates Dates'!$B$45,
IF($C27="Clinical",BC27*'1.Salaries Rates Dates'!$B$44,
IF($C27="ANSFT",BC27*'1.Salaries Rates Dates'!$B$46,
IF($C27="ANSPT",BC27*'1.Salaries Rates Dates'!$B$47)))))</f>
        <v>0</v>
      </c>
      <c r="BE27" s="28">
        <f t="shared" ref="BE27:BE36" si="14">BC27+BD27</f>
        <v>0</v>
      </c>
      <c r="BF27" s="252"/>
      <c r="BG27" s="25">
        <f>AX27*(1+'1.Salaries Rates Dates'!$B$49)</f>
        <v>0</v>
      </c>
      <c r="BH27" s="47"/>
      <c r="BI27" s="334"/>
      <c r="BJ27" s="335"/>
      <c r="BK27" s="48">
        <f>IF(BH27&gt;0,('1.Salaries Rates Dates'!$D$36*BH27),0)</f>
        <v>0</v>
      </c>
      <c r="BL27" s="51">
        <f>IF(BH27&gt;0,((BG27*BH27*'1.Salaries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Dates'!$D$36))))+(BG27*BH27*'1.Salaries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7" s="128">
        <f>IF($C27="FT",BL27*'1.Salaries Rates Dates'!$B$44,
IF($C27="PT",BL27*'1.Salaries Rates Dates'!$B$45,
IF($C27="Clinical",BL27*'1.Salaries Rates Dates'!$B$44,
IF($C27="ANSFT",BL27*'1.Salaries Rates Dates'!$B$46,
IF($C27="ANSPT",BL27*'1.Salaries Rates Dates'!$B$47)))))</f>
        <v>0</v>
      </c>
      <c r="BN27" s="28">
        <f t="shared" ref="BN27:BN36" si="15">BL27+BM27</f>
        <v>0</v>
      </c>
      <c r="BO27" s="14">
        <f t="shared" ref="BO27:BQ36" si="16">J27+S27+AB27+AK27+AT27+BC27+BL27</f>
        <v>0</v>
      </c>
      <c r="BP27" s="14">
        <f t="shared" si="16"/>
        <v>0</v>
      </c>
      <c r="BQ27" s="14">
        <f t="shared" si="16"/>
        <v>0</v>
      </c>
      <c r="BR27" s="82"/>
      <c r="BS27" s="55">
        <f>'1.Salaries Rates Dates'!$D$16</f>
        <v>0</v>
      </c>
      <c r="BT27" s="187">
        <f t="shared" ref="BT27:BT36" si="17">$J27</f>
        <v>0</v>
      </c>
      <c r="BU27" s="187">
        <f t="shared" ref="BU27:BU36" si="18">$S27</f>
        <v>0</v>
      </c>
      <c r="BV27" s="187">
        <f t="shared" ref="BV27:BV36" si="19">$AB27</f>
        <v>0</v>
      </c>
      <c r="BW27" s="187">
        <f t="shared" ref="BW27:BW36" si="20">$AK27</f>
        <v>0</v>
      </c>
      <c r="BX27" s="187">
        <f t="shared" ref="BX27:BX36" si="21">$AT27</f>
        <v>0</v>
      </c>
      <c r="BY27" s="187">
        <f t="shared" ref="BY27:BY36" si="22">$BC27</f>
        <v>0</v>
      </c>
      <c r="BZ27" s="187">
        <f t="shared" ref="BZ27:BZ36" si="23">$BL27</f>
        <v>0</v>
      </c>
      <c r="CA27" s="188">
        <f>SUM(BT27:BZ27)</f>
        <v>0</v>
      </c>
    </row>
    <row r="28" spans="1:79" x14ac:dyDescent="0.25">
      <c r="A28" s="15">
        <v>2</v>
      </c>
      <c r="B28" s="16">
        <f>'1.Salaries Rates Dates'!C17</f>
        <v>0</v>
      </c>
      <c r="C28" s="30" t="s">
        <v>31</v>
      </c>
      <c r="D28" s="226"/>
      <c r="E28" s="25">
        <f>'1.Salaries Rates Dates'!Z17</f>
        <v>0</v>
      </c>
      <c r="F28" s="47"/>
      <c r="G28" s="396"/>
      <c r="H28" s="397"/>
      <c r="I28" s="48">
        <f>IF(F28&gt;0,('1.Salaries Rates Dates'!$D$30*F28),0)</f>
        <v>0</v>
      </c>
      <c r="J28" s="51">
        <f>IF(F28&gt;0,((E28*F28*'1.Salaries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Dates'!$D$30))))+(E28*F28*'1.Salaries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8" s="128">
        <f>IF($C28="FT",J28*'1.Salaries Rates Dates'!$B$44,
IF($C28="PT",J28*'1.Salaries Rates Dates'!$B$45,
IF($C28="Clinical",J28*'1.Salaries Rates Dates'!$B$44,
IF($C28="ANSFT",J28*'1.Salaries Rates Dates'!$B$46,
IF($C28="ANSPT",J28*'1.Salaries Rates Dates'!$B$47)))))</f>
        <v>0</v>
      </c>
      <c r="L28" s="28">
        <f t="shared" si="9"/>
        <v>0</v>
      </c>
      <c r="M28" s="250"/>
      <c r="N28" s="25">
        <f>E28*(1+'1.Salaries Rates Dates'!$B$49)</f>
        <v>0</v>
      </c>
      <c r="O28" s="47"/>
      <c r="P28" s="336"/>
      <c r="Q28" s="337"/>
      <c r="R28" s="48">
        <f>IF(O28&gt;0,('1.Salaries Rates Dates'!$D$31*O28),0)</f>
        <v>0</v>
      </c>
      <c r="S28" s="51">
        <f>IF(O28&gt;0,((N28*O28*'1.Salaries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Dates'!$D$31))))+(N28*O28*'1.Salaries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8" s="128">
        <f>IF($C28="FT",S28*'1.Salaries Rates Dates'!$B$44,
IF($C28="PT",S28*'1.Salaries Rates Dates'!$B$45,
IF($C28="Clinical",S28*'1.Salaries Rates Dates'!$B$44,
IF($C28="ANSFT",S28*'1.Salaries Rates Dates'!$B$46,
IF($C28="ANSPT",S28*'1.Salaries Rates Dates'!$B$47)))))</f>
        <v>0</v>
      </c>
      <c r="U28" s="28">
        <f t="shared" si="10"/>
        <v>0</v>
      </c>
      <c r="V28" s="252"/>
      <c r="W28" s="25">
        <f>N28*(1+'1.Salaries Rates Dates'!$B$49)</f>
        <v>0</v>
      </c>
      <c r="X28" s="47"/>
      <c r="Y28" s="336"/>
      <c r="Z28" s="337"/>
      <c r="AA28" s="48">
        <f>IF(X28&gt;0,('1.Salaries Rates Dates'!$D$32*X28),0)</f>
        <v>0</v>
      </c>
      <c r="AB28" s="51">
        <f>IF(X28&gt;0,((W28*X28*'1.Salaries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Dates'!$D$32))))+(W28*X28*'1.Salaries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8" s="128">
        <f>IF($C28="FT",AB28*'1.Salaries Rates Dates'!$B$44,
IF($C28="PT",AB28*'1.Salaries Rates Dates'!$B$45,
IF($C28="Clinical",AB28*'1.Salaries Rates Dates'!$B$44,
IF($C28="ANSFT",AB28*'1.Salaries Rates Dates'!$B$46,
IF($C28="ANSPT",AB28*'1.Salaries Rates Dates'!$B$47)))))</f>
        <v>0</v>
      </c>
      <c r="AD28" s="28">
        <f t="shared" si="11"/>
        <v>0</v>
      </c>
      <c r="AE28" s="252"/>
      <c r="AF28" s="25">
        <f>W28*(1+'1.Salaries Rates Dates'!$B$49)</f>
        <v>0</v>
      </c>
      <c r="AG28" s="47"/>
      <c r="AH28" s="336"/>
      <c r="AI28" s="337"/>
      <c r="AJ28" s="48">
        <f>IF(AG28&gt;0,('1.Salaries Rates Dates'!$D$33*AG28),0)</f>
        <v>0</v>
      </c>
      <c r="AK28" s="51">
        <f>IF(AG28&gt;0,((AF28*AG28*'1.Salaries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Dates'!$D$33))))+(AF28*AG28*'1.Salaries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8" s="128">
        <f>IF($C28="FT",AK28*'1.Salaries Rates Dates'!$B$44,
IF($C28="PT",AK28*'1.Salaries Rates Dates'!$B$45,
IF($C28="Clinical",AK28*'1.Salaries Rates Dates'!$B$44,
IF($C28="ANSFT",AK28*'1.Salaries Rates Dates'!$B$46,
IF($C28="ANSPT",AK28*'1.Salaries Rates Dates'!$B$47)))))</f>
        <v>0</v>
      </c>
      <c r="AM28" s="28">
        <f t="shared" si="12"/>
        <v>0</v>
      </c>
      <c r="AN28" s="252"/>
      <c r="AO28" s="25">
        <f>AF28*(1+'1.Salaries Rates Dates'!$B$49)</f>
        <v>0</v>
      </c>
      <c r="AP28" s="47"/>
      <c r="AQ28" s="336"/>
      <c r="AR28" s="337"/>
      <c r="AS28" s="48">
        <f>IF(AP28&gt;0,('1.Salaries Rates Dates'!$D$34*AP28),0)</f>
        <v>0</v>
      </c>
      <c r="AT28" s="51">
        <f>IF(AP28&gt;0,((AO28*AP28*'1.Salaries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Dates'!$D$34))))+(AO28*AP28*'1.Salaries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8" s="128">
        <f>IF($C28="FT",AT28*'1.Salaries Rates Dates'!$B$44,
IF($C28="PT",AT28*'1.Salaries Rates Dates'!$B$45,
IF($C28="Clinical",AT28*'1.Salaries Rates Dates'!$B$44,
IF($C28="ANSFT",AT28*'1.Salaries Rates Dates'!$B$46,
IF($C28="ANSPT",AT28*'1.Salaries Rates Dates'!$B$47)))))</f>
        <v>0</v>
      </c>
      <c r="AV28" s="28">
        <f t="shared" si="13"/>
        <v>0</v>
      </c>
      <c r="AW28" s="252"/>
      <c r="AX28" s="25">
        <f>AO28*(1+'1.Salaries Rates Dates'!$B$49)</f>
        <v>0</v>
      </c>
      <c r="AY28" s="47"/>
      <c r="AZ28" s="336"/>
      <c r="BA28" s="337"/>
      <c r="BB28" s="48">
        <f>IF(AY28&gt;0,('1.Salaries Rates Dates'!$D$35*AY28),0)</f>
        <v>0</v>
      </c>
      <c r="BC28" s="51">
        <f>IF(AY28&gt;0,((AX28*AY28*'1.Salaries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Dates'!$D$35))))+(AX28*AY28*'1.Salaries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8" s="128">
        <f>IF($C28="FT",BC28*'1.Salaries Rates Dates'!$B$44,
IF($C28="PT",BC28*'1.Salaries Rates Dates'!$B$45,
IF($C28="Clinical",BC28*'1.Salaries Rates Dates'!$B$44,
IF($C28="ANSFT",BC28*'1.Salaries Rates Dates'!$B$46,
IF($C28="ANSPT",BC28*'1.Salaries Rates Dates'!$B$47)))))</f>
        <v>0</v>
      </c>
      <c r="BE28" s="28">
        <f t="shared" si="14"/>
        <v>0</v>
      </c>
      <c r="BF28" s="252"/>
      <c r="BG28" s="25">
        <f>AX28*(1+'1.Salaries Rates Dates'!$B$49)</f>
        <v>0</v>
      </c>
      <c r="BH28" s="47"/>
      <c r="BI28" s="336"/>
      <c r="BJ28" s="337"/>
      <c r="BK28" s="48">
        <f>IF(BH28&gt;0,('1.Salaries Rates Dates'!$D$36*BH28),0)</f>
        <v>0</v>
      </c>
      <c r="BL28" s="51">
        <f>IF(BH28&gt;0,((BG28*BH28*'1.Salaries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Dates'!$D$36))))+(BG28*BH28*'1.Salaries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8" s="128">
        <f>IF($C28="FT",BL28*'1.Salaries Rates Dates'!$B$44,
IF($C28="PT",BL28*'1.Salaries Rates Dates'!$B$45,
IF($C28="Clinical",BL28*'1.Salaries Rates Dates'!$B$44,
IF($C28="ANSFT",BL28*'1.Salaries Rates Dates'!$B$46,
IF($C28="ANSPT",BL28*'1.Salaries Rates Dates'!$B$47)))))</f>
        <v>0</v>
      </c>
      <c r="BN28" s="28">
        <f t="shared" si="15"/>
        <v>0</v>
      </c>
      <c r="BO28" s="14">
        <f t="shared" si="16"/>
        <v>0</v>
      </c>
      <c r="BP28" s="14">
        <f t="shared" si="16"/>
        <v>0</v>
      </c>
      <c r="BQ28" s="14">
        <f t="shared" si="16"/>
        <v>0</v>
      </c>
      <c r="BR28" s="82"/>
      <c r="BS28" s="55">
        <f>'1.Salaries Rates Dates'!$D$17</f>
        <v>0</v>
      </c>
      <c r="BT28" s="187">
        <f t="shared" si="17"/>
        <v>0</v>
      </c>
      <c r="BU28" s="187">
        <f t="shared" si="18"/>
        <v>0</v>
      </c>
      <c r="BV28" s="187">
        <f t="shared" si="19"/>
        <v>0</v>
      </c>
      <c r="BW28" s="187">
        <f t="shared" si="20"/>
        <v>0</v>
      </c>
      <c r="BX28" s="187">
        <f t="shared" si="21"/>
        <v>0</v>
      </c>
      <c r="BY28" s="187">
        <f t="shared" si="22"/>
        <v>0</v>
      </c>
      <c r="BZ28" s="187">
        <f t="shared" si="23"/>
        <v>0</v>
      </c>
      <c r="CA28" s="188">
        <f t="shared" ref="CA28:CA36" si="24">SUM(BT28:BZ28)</f>
        <v>0</v>
      </c>
    </row>
    <row r="29" spans="1:79" x14ac:dyDescent="0.25">
      <c r="A29" s="15">
        <v>3</v>
      </c>
      <c r="B29" s="16">
        <f>'1.Salaries Rates Dates'!C18</f>
        <v>0</v>
      </c>
      <c r="C29" s="30" t="s">
        <v>31</v>
      </c>
      <c r="D29" s="226"/>
      <c r="E29" s="25">
        <f>'1.Salaries Rates Dates'!Z18</f>
        <v>0</v>
      </c>
      <c r="F29" s="47"/>
      <c r="G29" s="396"/>
      <c r="H29" s="397"/>
      <c r="I29" s="48">
        <f>IF(F29&gt;0,('1.Salaries Rates Dates'!$D$30*F29),0)</f>
        <v>0</v>
      </c>
      <c r="J29" s="51">
        <f>IF(F29&gt;0,((E29*F29*'1.Salaries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Dates'!$D$30))))+(E29*F29*'1.Salaries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9" s="128">
        <f>IF($C29="FT",J29*'1.Salaries Rates Dates'!$B$44,
IF($C29="PT",J29*'1.Salaries Rates Dates'!$B$45,
IF($C29="Clinical",J29*'1.Salaries Rates Dates'!$B$44,
IF($C29="ANSFT",J29*'1.Salaries Rates Dates'!$B$46,
IF($C29="ANSPT",J29*'1.Salaries Rates Dates'!$B$47)))))</f>
        <v>0</v>
      </c>
      <c r="L29" s="28">
        <f t="shared" si="9"/>
        <v>0</v>
      </c>
      <c r="M29" s="250"/>
      <c r="N29" s="25">
        <f>E29*(1+'1.Salaries Rates Dates'!$B$49)</f>
        <v>0</v>
      </c>
      <c r="O29" s="47"/>
      <c r="P29" s="336"/>
      <c r="Q29" s="337"/>
      <c r="R29" s="48">
        <f>IF(O29&gt;0,('1.Salaries Rates Dates'!$D$31*O29),0)</f>
        <v>0</v>
      </c>
      <c r="S29" s="51">
        <f>IF(O29&gt;0,((N29*O29*'1.Salaries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Dates'!$D$31))))+(N29*O29*'1.Salaries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9" s="128">
        <f>IF($C29="FT",S29*'1.Salaries Rates Dates'!$B$44,
IF($C29="PT",S29*'1.Salaries Rates Dates'!$B$45,
IF($C29="Clinical",S29*'1.Salaries Rates Dates'!$B$44,
IF($C29="ANSFT",S29*'1.Salaries Rates Dates'!$B$46,
IF($C29="ANSPT",S29*'1.Salaries Rates Dates'!$B$47)))))</f>
        <v>0</v>
      </c>
      <c r="U29" s="28">
        <f t="shared" si="10"/>
        <v>0</v>
      </c>
      <c r="V29" s="252"/>
      <c r="W29" s="25">
        <f>N29*(1+'1.Salaries Rates Dates'!$B$49)</f>
        <v>0</v>
      </c>
      <c r="X29" s="47"/>
      <c r="Y29" s="336"/>
      <c r="Z29" s="337"/>
      <c r="AA29" s="48">
        <f>IF(X29&gt;0,('1.Salaries Rates Dates'!$D$32*X29),0)</f>
        <v>0</v>
      </c>
      <c r="AB29" s="51">
        <f>IF(X29&gt;0,((W29*X29*'1.Salaries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Dates'!$D$32))))+(W29*X29*'1.Salaries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9" s="128">
        <f>IF($C29="FT",AB29*'1.Salaries Rates Dates'!$B$44,
IF($C29="PT",AB29*'1.Salaries Rates Dates'!$B$45,
IF($C29="Clinical",AB29*'1.Salaries Rates Dates'!$B$44,
IF($C29="ANSFT",AB29*'1.Salaries Rates Dates'!$B$46,
IF($C29="ANSPT",AB29*'1.Salaries Rates Dates'!$B$47)))))</f>
        <v>0</v>
      </c>
      <c r="AD29" s="28">
        <f t="shared" si="11"/>
        <v>0</v>
      </c>
      <c r="AE29" s="252"/>
      <c r="AF29" s="25">
        <f>W29*(1+'1.Salaries Rates Dates'!$B$49)</f>
        <v>0</v>
      </c>
      <c r="AG29" s="47"/>
      <c r="AH29" s="336"/>
      <c r="AI29" s="337"/>
      <c r="AJ29" s="48">
        <f>IF(AG29&gt;0,('1.Salaries Rates Dates'!$D$33*AG29),0)</f>
        <v>0</v>
      </c>
      <c r="AK29" s="51">
        <f>IF(AG29&gt;0,((AF29*AG29*'1.Salaries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Dates'!$D$33))))+(AF29*AG29*'1.Salaries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9" s="128">
        <f>IF($C29="FT",AK29*'1.Salaries Rates Dates'!$B$44,
IF($C29="PT",AK29*'1.Salaries Rates Dates'!$B$45,
IF($C29="Clinical",AK29*'1.Salaries Rates Dates'!$B$44,
IF($C29="ANSFT",AK29*'1.Salaries Rates Dates'!$B$46,
IF($C29="ANSPT",AK29*'1.Salaries Rates Dates'!$B$47)))))</f>
        <v>0</v>
      </c>
      <c r="AM29" s="28">
        <f t="shared" si="12"/>
        <v>0</v>
      </c>
      <c r="AN29" s="252"/>
      <c r="AO29" s="25">
        <f>AF29*(1+'1.Salaries Rates Dates'!$B$49)</f>
        <v>0</v>
      </c>
      <c r="AP29" s="47"/>
      <c r="AQ29" s="336"/>
      <c r="AR29" s="337"/>
      <c r="AS29" s="48">
        <f>IF(AP29&gt;0,('1.Salaries Rates Dates'!$D$34*AP29),0)</f>
        <v>0</v>
      </c>
      <c r="AT29" s="51">
        <f>IF(AP29&gt;0,((AO29*AP29*'1.Salaries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Dates'!$D$34))))+(AO29*AP29*'1.Salaries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9" s="128">
        <f>IF($C29="FT",AT29*'1.Salaries Rates Dates'!$B$44,
IF($C29="PT",AT29*'1.Salaries Rates Dates'!$B$45,
IF($C29="Clinical",AT29*'1.Salaries Rates Dates'!$B$44,
IF($C29="ANSFT",AT29*'1.Salaries Rates Dates'!$B$46,
IF($C29="ANSPT",AT29*'1.Salaries Rates Dates'!$B$47)))))</f>
        <v>0</v>
      </c>
      <c r="AV29" s="28">
        <f t="shared" si="13"/>
        <v>0</v>
      </c>
      <c r="AW29" s="252"/>
      <c r="AX29" s="25">
        <f>AO29*(1+'1.Salaries Rates Dates'!$B$49)</f>
        <v>0</v>
      </c>
      <c r="AY29" s="47"/>
      <c r="AZ29" s="336"/>
      <c r="BA29" s="337"/>
      <c r="BB29" s="48">
        <f>IF(AY29&gt;0,('1.Salaries Rates Dates'!$D$35*AY29),0)</f>
        <v>0</v>
      </c>
      <c r="BC29" s="51">
        <f>IF(AY29&gt;0,((AX29*AY29*'1.Salaries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Dates'!$D$35))))+(AX29*AY29*'1.Salaries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9" s="128">
        <f>IF($C29="FT",BC29*'1.Salaries Rates Dates'!$B$44,
IF($C29="PT",BC29*'1.Salaries Rates Dates'!$B$45,
IF($C29="Clinical",BC29*'1.Salaries Rates Dates'!$B$44,
IF($C29="ANSFT",BC29*'1.Salaries Rates Dates'!$B$46,
IF($C29="ANSPT",BC29*'1.Salaries Rates Dates'!$B$47)))))</f>
        <v>0</v>
      </c>
      <c r="BE29" s="28">
        <f t="shared" si="14"/>
        <v>0</v>
      </c>
      <c r="BF29" s="252"/>
      <c r="BG29" s="25">
        <f>AX29*(1+'1.Salaries Rates Dates'!$B$49)</f>
        <v>0</v>
      </c>
      <c r="BH29" s="47"/>
      <c r="BI29" s="336"/>
      <c r="BJ29" s="337"/>
      <c r="BK29" s="48">
        <f>IF(BH29&gt;0,('1.Salaries Rates Dates'!$D$36*BH29),0)</f>
        <v>0</v>
      </c>
      <c r="BL29" s="51">
        <f>IF(BH29&gt;0,((BG29*BH29*'1.Salaries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Dates'!$D$36))))+(BG29*BH29*'1.Salaries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9" s="128">
        <f>IF($C29="FT",BL29*'1.Salaries Rates Dates'!$B$44,
IF($C29="PT",BL29*'1.Salaries Rates Dates'!$B$45,
IF($C29="Clinical",BL29*'1.Salaries Rates Dates'!$B$44,
IF($C29="ANSFT",BL29*'1.Salaries Rates Dates'!$B$46,
IF($C29="ANSPT",BL29*'1.Salaries Rates Dates'!$B$47)))))</f>
        <v>0</v>
      </c>
      <c r="BN29" s="28">
        <f t="shared" si="15"/>
        <v>0</v>
      </c>
      <c r="BO29" s="14">
        <f t="shared" si="16"/>
        <v>0</v>
      </c>
      <c r="BP29" s="14">
        <f t="shared" si="16"/>
        <v>0</v>
      </c>
      <c r="BQ29" s="14">
        <f t="shared" si="16"/>
        <v>0</v>
      </c>
      <c r="BR29" s="82"/>
      <c r="BS29" s="55">
        <f>'1.Salaries Rates Dates'!$D$18</f>
        <v>0</v>
      </c>
      <c r="BT29" s="187">
        <f t="shared" si="17"/>
        <v>0</v>
      </c>
      <c r="BU29" s="187">
        <f t="shared" si="18"/>
        <v>0</v>
      </c>
      <c r="BV29" s="187">
        <f t="shared" si="19"/>
        <v>0</v>
      </c>
      <c r="BW29" s="187">
        <f t="shared" si="20"/>
        <v>0</v>
      </c>
      <c r="BX29" s="187">
        <f t="shared" si="21"/>
        <v>0</v>
      </c>
      <c r="BY29" s="187">
        <f t="shared" si="22"/>
        <v>0</v>
      </c>
      <c r="BZ29" s="187">
        <f t="shared" si="23"/>
        <v>0</v>
      </c>
      <c r="CA29" s="188">
        <f t="shared" si="24"/>
        <v>0</v>
      </c>
    </row>
    <row r="30" spans="1:79" x14ac:dyDescent="0.25">
      <c r="A30" s="15">
        <v>4</v>
      </c>
      <c r="B30" s="16">
        <f>'1.Salaries Rates Dates'!C19</f>
        <v>0</v>
      </c>
      <c r="C30" s="30" t="s">
        <v>31</v>
      </c>
      <c r="D30" s="226"/>
      <c r="E30" s="25">
        <f>'1.Salaries Rates Dates'!Z19</f>
        <v>0</v>
      </c>
      <c r="F30" s="47"/>
      <c r="G30" s="396"/>
      <c r="H30" s="397"/>
      <c r="I30" s="48">
        <f>IF(F30&gt;0,('1.Salaries Rates Dates'!$D$30*F30),0)</f>
        <v>0</v>
      </c>
      <c r="J30" s="51">
        <f>IF(F30&gt;0,((E30*F30*'1.Salaries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Dates'!$D$30))))+(E30*F30*'1.Salaries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0" s="128">
        <f>IF($C30="FT",J30*'1.Salaries Rates Dates'!$B$44,
IF($C30="PT",J30*'1.Salaries Rates Dates'!$B$45,
IF($C30="Clinical",J30*'1.Salaries Rates Dates'!$B$44,
IF($C30="ANSFT",J30*'1.Salaries Rates Dates'!$B$46,
IF($C30="ANSPT",J30*'1.Salaries Rates Dates'!$B$47)))))</f>
        <v>0</v>
      </c>
      <c r="L30" s="28">
        <f t="shared" si="9"/>
        <v>0</v>
      </c>
      <c r="M30" s="250"/>
      <c r="N30" s="25">
        <f>E30*(1+'1.Salaries Rates Dates'!$B$49)</f>
        <v>0</v>
      </c>
      <c r="O30" s="47"/>
      <c r="P30" s="336"/>
      <c r="Q30" s="337"/>
      <c r="R30" s="48">
        <f>IF(O30&gt;0,('1.Salaries Rates Dates'!$D$31*O30),0)</f>
        <v>0</v>
      </c>
      <c r="S30" s="51">
        <f>IF(O30&gt;0,((N30*O30*'1.Salaries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Dates'!$D$31))))+(N30*O30*'1.Salaries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0" s="128">
        <f>IF($C30="FT",S30*'1.Salaries Rates Dates'!$B$44,
IF($C30="PT",S30*'1.Salaries Rates Dates'!$B$45,
IF($C30="Clinical",S30*'1.Salaries Rates Dates'!$B$44,
IF($C30="ANSFT",S30*'1.Salaries Rates Dates'!$B$46,
IF($C30="ANSPT",S30*'1.Salaries Rates Dates'!$B$47)))))</f>
        <v>0</v>
      </c>
      <c r="U30" s="28">
        <f t="shared" si="10"/>
        <v>0</v>
      </c>
      <c r="V30" s="252"/>
      <c r="W30" s="25">
        <f>N30*(1+'1.Salaries Rates Dates'!$B$49)</f>
        <v>0</v>
      </c>
      <c r="X30" s="47"/>
      <c r="Y30" s="336"/>
      <c r="Z30" s="337"/>
      <c r="AA30" s="48">
        <f>IF(X30&gt;0,('1.Salaries Rates Dates'!$D$32*X30),0)</f>
        <v>0</v>
      </c>
      <c r="AB30" s="51">
        <f>IF(X30&gt;0,((W30*X30*'1.Salaries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Dates'!$D$32))))+(W30*X30*'1.Salaries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0" s="128">
        <f>IF($C30="FT",AB30*'1.Salaries Rates Dates'!$B$44,
IF($C30="PT",AB30*'1.Salaries Rates Dates'!$B$45,
IF($C30="Clinical",AB30*'1.Salaries Rates Dates'!$B$44,
IF($C30="ANSFT",AB30*'1.Salaries Rates Dates'!$B$46,
IF($C30="ANSPT",AB30*'1.Salaries Rates Dates'!$B$47)))))</f>
        <v>0</v>
      </c>
      <c r="AD30" s="28">
        <f t="shared" si="11"/>
        <v>0</v>
      </c>
      <c r="AE30" s="252"/>
      <c r="AF30" s="25">
        <f>W30*(1+'1.Salaries Rates Dates'!$B$49)</f>
        <v>0</v>
      </c>
      <c r="AG30" s="47"/>
      <c r="AH30" s="336"/>
      <c r="AI30" s="337"/>
      <c r="AJ30" s="48">
        <f>IF(AG30&gt;0,('1.Salaries Rates Dates'!$D$33*AG30),0)</f>
        <v>0</v>
      </c>
      <c r="AK30" s="51">
        <f>IF(AG30&gt;0,((AF30*AG30*'1.Salaries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Dates'!$D$33))))+(AF30*AG30*'1.Salaries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0" s="128">
        <f>IF($C30="FT",AK30*'1.Salaries Rates Dates'!$B$44,
IF($C30="PT",AK30*'1.Salaries Rates Dates'!$B$45,
IF($C30="Clinical",AK30*'1.Salaries Rates Dates'!$B$44,
IF($C30="ANSFT",AK30*'1.Salaries Rates Dates'!$B$46,
IF($C30="ANSPT",AK30*'1.Salaries Rates Dates'!$B$47)))))</f>
        <v>0</v>
      </c>
      <c r="AM30" s="28">
        <f t="shared" si="12"/>
        <v>0</v>
      </c>
      <c r="AN30" s="252"/>
      <c r="AO30" s="25">
        <f>AF30*(1+'1.Salaries Rates Dates'!$B$49)</f>
        <v>0</v>
      </c>
      <c r="AP30" s="47"/>
      <c r="AQ30" s="336"/>
      <c r="AR30" s="337"/>
      <c r="AS30" s="48">
        <f>IF(AP30&gt;0,('1.Salaries Rates Dates'!$D$34*AP30),0)</f>
        <v>0</v>
      </c>
      <c r="AT30" s="51">
        <f>IF(AP30&gt;0,((AO30*AP30*'1.Salaries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Dates'!$D$34))))+(AO30*AP30*'1.Salaries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0" s="128">
        <f>IF($C30="FT",AT30*'1.Salaries Rates Dates'!$B$44,
IF($C30="PT",AT30*'1.Salaries Rates Dates'!$B$45,
IF($C30="Clinical",AT30*'1.Salaries Rates Dates'!$B$44,
IF($C30="ANSFT",AT30*'1.Salaries Rates Dates'!$B$46,
IF($C30="ANSPT",AT30*'1.Salaries Rates Dates'!$B$47)))))</f>
        <v>0</v>
      </c>
      <c r="AV30" s="28">
        <f t="shared" si="13"/>
        <v>0</v>
      </c>
      <c r="AW30" s="252"/>
      <c r="AX30" s="25">
        <f>AO30*(1+'1.Salaries Rates Dates'!$B$49)</f>
        <v>0</v>
      </c>
      <c r="AY30" s="47"/>
      <c r="AZ30" s="336"/>
      <c r="BA30" s="337"/>
      <c r="BB30" s="48">
        <f>IF(AY30&gt;0,('1.Salaries Rates Dates'!$D$35*AY30),0)</f>
        <v>0</v>
      </c>
      <c r="BC30" s="51">
        <f>IF(AY30&gt;0,((AX30*AY30*'1.Salaries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Dates'!$D$35))))+(AX30*AY30*'1.Salaries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0" s="128">
        <f>IF($C30="FT",BC30*'1.Salaries Rates Dates'!$B$44,
IF($C30="PT",BC30*'1.Salaries Rates Dates'!$B$45,
IF($C30="Clinical",BC30*'1.Salaries Rates Dates'!$B$44,
IF($C30="ANSFT",BC30*'1.Salaries Rates Dates'!$B$46,
IF($C30="ANSPT",BC30*'1.Salaries Rates Dates'!$B$47)))))</f>
        <v>0</v>
      </c>
      <c r="BE30" s="28">
        <f t="shared" si="14"/>
        <v>0</v>
      </c>
      <c r="BF30" s="252"/>
      <c r="BG30" s="25">
        <f>AX30*(1+'1.Salaries Rates Dates'!$B$49)</f>
        <v>0</v>
      </c>
      <c r="BH30" s="47"/>
      <c r="BI30" s="336"/>
      <c r="BJ30" s="337"/>
      <c r="BK30" s="48">
        <f>IF(BH30&gt;0,('1.Salaries Rates Dates'!$D$36*BH30),0)</f>
        <v>0</v>
      </c>
      <c r="BL30" s="51">
        <f>IF(BH30&gt;0,((BG30*BH30*'1.Salaries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Dates'!$D$36))))+(BG30*BH30*'1.Salaries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0" s="128">
        <f>IF($C30="FT",BL30*'1.Salaries Rates Dates'!$B$44,
IF($C30="PT",BL30*'1.Salaries Rates Dates'!$B$45,
IF($C30="Clinical",BL30*'1.Salaries Rates Dates'!$B$44,
IF($C30="ANSFT",BL30*'1.Salaries Rates Dates'!$B$46,
IF($C30="ANSPT",BL30*'1.Salaries Rates Dates'!$B$47)))))</f>
        <v>0</v>
      </c>
      <c r="BN30" s="28">
        <f t="shared" si="15"/>
        <v>0</v>
      </c>
      <c r="BO30" s="14">
        <f t="shared" si="16"/>
        <v>0</v>
      </c>
      <c r="BP30" s="14">
        <f t="shared" si="16"/>
        <v>0</v>
      </c>
      <c r="BQ30" s="14">
        <f t="shared" si="16"/>
        <v>0</v>
      </c>
      <c r="BR30" s="82"/>
      <c r="BS30" s="55">
        <f>'1.Salaries Rates Dates'!$D$19</f>
        <v>0</v>
      </c>
      <c r="BT30" s="187">
        <f t="shared" si="17"/>
        <v>0</v>
      </c>
      <c r="BU30" s="187">
        <f t="shared" si="18"/>
        <v>0</v>
      </c>
      <c r="BV30" s="187">
        <f t="shared" si="19"/>
        <v>0</v>
      </c>
      <c r="BW30" s="187">
        <f t="shared" si="20"/>
        <v>0</v>
      </c>
      <c r="BX30" s="187">
        <f t="shared" si="21"/>
        <v>0</v>
      </c>
      <c r="BY30" s="187">
        <f t="shared" si="22"/>
        <v>0</v>
      </c>
      <c r="BZ30" s="187">
        <f t="shared" si="23"/>
        <v>0</v>
      </c>
      <c r="CA30" s="188">
        <f t="shared" si="24"/>
        <v>0</v>
      </c>
    </row>
    <row r="31" spans="1:79" x14ac:dyDescent="0.25">
      <c r="A31" s="15">
        <v>5</v>
      </c>
      <c r="B31" s="16">
        <f>'1.Salaries Rates Dates'!C20</f>
        <v>0</v>
      </c>
      <c r="C31" s="30" t="s">
        <v>31</v>
      </c>
      <c r="D31" s="226"/>
      <c r="E31" s="25">
        <f>'1.Salaries Rates Dates'!Z20</f>
        <v>0</v>
      </c>
      <c r="F31" s="47"/>
      <c r="G31" s="396"/>
      <c r="H31" s="397"/>
      <c r="I31" s="48">
        <f>IF(F31&gt;0,('1.Salaries Rates Dates'!$D$30*F31),0)</f>
        <v>0</v>
      </c>
      <c r="J31" s="51">
        <f>IF(F31&gt;0,((E31*F31*'1.Salaries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Dates'!$D$30))))+(E31*F31*'1.Salaries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1" s="128">
        <f>IF($C31="FT",J31*'1.Salaries Rates Dates'!$B$44,
IF($C31="PT",J31*'1.Salaries Rates Dates'!$B$45,
IF($C31="Clinical",J31*'1.Salaries Rates Dates'!$B$44,
IF($C31="ANSFT",J31*'1.Salaries Rates Dates'!$B$46,
IF($C31="ANSPT",J31*'1.Salaries Rates Dates'!$B$47)))))</f>
        <v>0</v>
      </c>
      <c r="L31" s="28">
        <f t="shared" si="9"/>
        <v>0</v>
      </c>
      <c r="M31" s="250"/>
      <c r="N31" s="25">
        <f>E31*(1+'1.Salaries Rates Dates'!$B$49)</f>
        <v>0</v>
      </c>
      <c r="O31" s="47"/>
      <c r="P31" s="336"/>
      <c r="Q31" s="337"/>
      <c r="R31" s="48">
        <f>IF(O31&gt;0,('1.Salaries Rates Dates'!$D$31*O31),0)</f>
        <v>0</v>
      </c>
      <c r="S31" s="51">
        <f>IF(O31&gt;0,((N31*O31*'1.Salaries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Dates'!$D$31))))+(N31*O31*'1.Salaries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1" s="128">
        <f>IF($C31="FT",S31*'1.Salaries Rates Dates'!$B$44,
IF($C31="PT",S31*'1.Salaries Rates Dates'!$B$45,
IF($C31="Clinical",S31*'1.Salaries Rates Dates'!$B$44,
IF($C31="ANSFT",S31*'1.Salaries Rates Dates'!$B$46,
IF($C31="ANSPT",S31*'1.Salaries Rates Dates'!$B$47)))))</f>
        <v>0</v>
      </c>
      <c r="U31" s="28">
        <f t="shared" si="10"/>
        <v>0</v>
      </c>
      <c r="V31" s="252"/>
      <c r="W31" s="25">
        <f>N31*(1+'1.Salaries Rates Dates'!$B$49)</f>
        <v>0</v>
      </c>
      <c r="X31" s="47"/>
      <c r="Y31" s="336"/>
      <c r="Z31" s="337"/>
      <c r="AA31" s="48">
        <f>IF(X31&gt;0,('1.Salaries Rates Dates'!$D$32*X31),0)</f>
        <v>0</v>
      </c>
      <c r="AB31" s="51">
        <f>IF(X31&gt;0,((W31*X31*'1.Salaries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Dates'!$D$32))))+(W31*X31*'1.Salaries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1" s="128">
        <f>IF($C31="FT",AB31*'1.Salaries Rates Dates'!$B$44,
IF($C31="PT",AB31*'1.Salaries Rates Dates'!$B$45,
IF($C31="Clinical",AB31*'1.Salaries Rates Dates'!$B$44,
IF($C31="ANSFT",AB31*'1.Salaries Rates Dates'!$B$46,
IF($C31="ANSPT",AB31*'1.Salaries Rates Dates'!$B$47)))))</f>
        <v>0</v>
      </c>
      <c r="AD31" s="28">
        <f t="shared" si="11"/>
        <v>0</v>
      </c>
      <c r="AE31" s="252"/>
      <c r="AF31" s="25">
        <f>W31*(1+'1.Salaries Rates Dates'!$B$49)</f>
        <v>0</v>
      </c>
      <c r="AG31" s="47"/>
      <c r="AH31" s="336"/>
      <c r="AI31" s="337"/>
      <c r="AJ31" s="48">
        <f>IF(AG31&gt;0,('1.Salaries Rates Dates'!$D$33*AG31),0)</f>
        <v>0</v>
      </c>
      <c r="AK31" s="51">
        <f>IF(AG31&gt;0,((AF31*AG31*'1.Salaries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Dates'!$D$33))))+(AF31*AG31*'1.Salaries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1" s="128">
        <f>IF($C31="FT",AK31*'1.Salaries Rates Dates'!$B$44,
IF($C31="PT",AK31*'1.Salaries Rates Dates'!$B$45,
IF($C31="Clinical",AK31*'1.Salaries Rates Dates'!$B$44,
IF($C31="ANSFT",AK31*'1.Salaries Rates Dates'!$B$46,
IF($C31="ANSPT",AK31*'1.Salaries Rates Dates'!$B$47)))))</f>
        <v>0</v>
      </c>
      <c r="AM31" s="28">
        <f t="shared" si="12"/>
        <v>0</v>
      </c>
      <c r="AN31" s="252"/>
      <c r="AO31" s="25">
        <f>AF31*(1+'1.Salaries Rates Dates'!$B$49)</f>
        <v>0</v>
      </c>
      <c r="AP31" s="47"/>
      <c r="AQ31" s="336"/>
      <c r="AR31" s="337"/>
      <c r="AS31" s="48">
        <f>IF(AP31&gt;0,('1.Salaries Rates Dates'!$D$34*AP31),0)</f>
        <v>0</v>
      </c>
      <c r="AT31" s="51">
        <f>IF(AP31&gt;0,((AO31*AP31*'1.Salaries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Dates'!$D$34))))+(AO31*AP31*'1.Salaries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1" s="128">
        <f>IF($C31="FT",AT31*'1.Salaries Rates Dates'!$B$44,
IF($C31="PT",AT31*'1.Salaries Rates Dates'!$B$45,
IF($C31="Clinical",AT31*'1.Salaries Rates Dates'!$B$44,
IF($C31="ANSFT",AT31*'1.Salaries Rates Dates'!$B$46,
IF($C31="ANSPT",AT31*'1.Salaries Rates Dates'!$B$47)))))</f>
        <v>0</v>
      </c>
      <c r="AV31" s="28">
        <f t="shared" si="13"/>
        <v>0</v>
      </c>
      <c r="AW31" s="252"/>
      <c r="AX31" s="25">
        <f>AO31*(1+'1.Salaries Rates Dates'!$B$49)</f>
        <v>0</v>
      </c>
      <c r="AY31" s="47"/>
      <c r="AZ31" s="336"/>
      <c r="BA31" s="337"/>
      <c r="BB31" s="48">
        <f>IF(AY31&gt;0,('1.Salaries Rates Dates'!$D$35*AY31),0)</f>
        <v>0</v>
      </c>
      <c r="BC31" s="51">
        <f>IF(AY31&gt;0,((AX31*AY31*'1.Salaries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Dates'!$D$35))))+(AX31*AY31*'1.Salaries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1" s="128">
        <f>IF($C31="FT",BC31*'1.Salaries Rates Dates'!$B$44,
IF($C31="PT",BC31*'1.Salaries Rates Dates'!$B$45,
IF($C31="Clinical",BC31*'1.Salaries Rates Dates'!$B$44,
IF($C31="ANSFT",BC31*'1.Salaries Rates Dates'!$B$46,
IF($C31="ANSPT",BC31*'1.Salaries Rates Dates'!$B$47)))))</f>
        <v>0</v>
      </c>
      <c r="BE31" s="28">
        <f t="shared" si="14"/>
        <v>0</v>
      </c>
      <c r="BF31" s="252"/>
      <c r="BG31" s="25">
        <f>AX31*(1+'1.Salaries Rates Dates'!$B$49)</f>
        <v>0</v>
      </c>
      <c r="BH31" s="47"/>
      <c r="BI31" s="336"/>
      <c r="BJ31" s="337"/>
      <c r="BK31" s="48">
        <f>IF(BH31&gt;0,('1.Salaries Rates Dates'!$D$36*BH31),0)</f>
        <v>0</v>
      </c>
      <c r="BL31" s="51">
        <f>IF(BH31&gt;0,((BG31*BH31*'1.Salaries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Dates'!$D$36))))+(BG31*BH31*'1.Salaries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1" s="128">
        <f>IF($C31="FT",BL31*'1.Salaries Rates Dates'!$B$44,
IF($C31="PT",BL31*'1.Salaries Rates Dates'!$B$45,
IF($C31="Clinical",BL31*'1.Salaries Rates Dates'!$B$44,
IF($C31="ANSFT",BL31*'1.Salaries Rates Dates'!$B$46,
IF($C31="ANSPT",BL31*'1.Salaries Rates Dates'!$B$47)))))</f>
        <v>0</v>
      </c>
      <c r="BN31" s="28">
        <f t="shared" si="15"/>
        <v>0</v>
      </c>
      <c r="BO31" s="14">
        <f t="shared" si="16"/>
        <v>0</v>
      </c>
      <c r="BP31" s="14">
        <f t="shared" si="16"/>
        <v>0</v>
      </c>
      <c r="BQ31" s="14">
        <f t="shared" si="16"/>
        <v>0</v>
      </c>
      <c r="BR31" s="82"/>
      <c r="BS31" s="55">
        <f>'1.Salaries Rates Dates'!$D$20</f>
        <v>0</v>
      </c>
      <c r="BT31" s="187">
        <f t="shared" si="17"/>
        <v>0</v>
      </c>
      <c r="BU31" s="187">
        <f t="shared" si="18"/>
        <v>0</v>
      </c>
      <c r="BV31" s="187">
        <f t="shared" si="19"/>
        <v>0</v>
      </c>
      <c r="BW31" s="187">
        <f t="shared" si="20"/>
        <v>0</v>
      </c>
      <c r="BX31" s="187">
        <f t="shared" si="21"/>
        <v>0</v>
      </c>
      <c r="BY31" s="187">
        <f t="shared" si="22"/>
        <v>0</v>
      </c>
      <c r="BZ31" s="187">
        <f t="shared" si="23"/>
        <v>0</v>
      </c>
      <c r="CA31" s="188">
        <f t="shared" si="24"/>
        <v>0</v>
      </c>
    </row>
    <row r="32" spans="1:79" x14ac:dyDescent="0.25">
      <c r="A32" s="15">
        <v>6</v>
      </c>
      <c r="B32" s="16">
        <f>'1.Salaries Rates Dates'!C21</f>
        <v>0</v>
      </c>
      <c r="C32" s="30" t="s">
        <v>31</v>
      </c>
      <c r="D32" s="226"/>
      <c r="E32" s="25">
        <f>'1.Salaries Rates Dates'!Z21</f>
        <v>0</v>
      </c>
      <c r="F32" s="47"/>
      <c r="G32" s="396"/>
      <c r="H32" s="397"/>
      <c r="I32" s="48">
        <f>IF(F32&gt;0,('1.Salaries Rates Dates'!$D$30*F32),0)</f>
        <v>0</v>
      </c>
      <c r="J32" s="51">
        <f>IF(F32&gt;0,((E32*F32*'1.Salaries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Dates'!$D$30))))+(E32*F32*'1.Salaries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2" s="128">
        <f>IF($C32="FT",J32*'1.Salaries Rates Dates'!$B$44,
IF($C32="PT",J32*'1.Salaries Rates Dates'!$B$45,
IF($C32="Clinical",J32*'1.Salaries Rates Dates'!$B$44,
IF($C32="ANSFT",J32*'1.Salaries Rates Dates'!$B$46,
IF($C32="ANSPT",J32*'1.Salaries Rates Dates'!$B$47)))))</f>
        <v>0</v>
      </c>
      <c r="L32" s="28">
        <f t="shared" si="9"/>
        <v>0</v>
      </c>
      <c r="M32" s="250"/>
      <c r="N32" s="25">
        <f>E32*(1+'1.Salaries Rates Dates'!$B$49)</f>
        <v>0</v>
      </c>
      <c r="O32" s="47"/>
      <c r="P32" s="336"/>
      <c r="Q32" s="337"/>
      <c r="R32" s="48">
        <f>IF(O32&gt;0,('1.Salaries Rates Dates'!$D$31*O32),0)</f>
        <v>0</v>
      </c>
      <c r="S32" s="51">
        <f>IF(O32&gt;0,((N32*O32*'1.Salaries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Dates'!$D$31))))+(N32*O32*'1.Salaries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2" s="128">
        <f>IF($C32="FT",S32*'1.Salaries Rates Dates'!$B$44,
IF($C32="PT",S32*'1.Salaries Rates Dates'!$B$45,
IF($C32="Clinical",S32*'1.Salaries Rates Dates'!$B$44,
IF($C32="ANSFT",S32*'1.Salaries Rates Dates'!$B$46,
IF($C32="ANSPT",S32*'1.Salaries Rates Dates'!$B$47)))))</f>
        <v>0</v>
      </c>
      <c r="U32" s="28">
        <f t="shared" si="10"/>
        <v>0</v>
      </c>
      <c r="V32" s="252"/>
      <c r="W32" s="25">
        <f>N32*(1+'1.Salaries Rates Dates'!$B$49)</f>
        <v>0</v>
      </c>
      <c r="X32" s="47"/>
      <c r="Y32" s="336"/>
      <c r="Z32" s="337"/>
      <c r="AA32" s="48">
        <f>IF(X32&gt;0,('1.Salaries Rates Dates'!$D$32*X32),0)</f>
        <v>0</v>
      </c>
      <c r="AB32" s="51">
        <f>IF(X32&gt;0,((W32*X32*'1.Salaries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Dates'!$D$32))))+(W32*X32*'1.Salaries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2" s="128">
        <f>IF($C32="FT",AB32*'1.Salaries Rates Dates'!$B$44,
IF($C32="PT",AB32*'1.Salaries Rates Dates'!$B$45,
IF($C32="Clinical",AB32*'1.Salaries Rates Dates'!$B$44,
IF($C32="ANSFT",AB32*'1.Salaries Rates Dates'!$B$46,
IF($C32="ANSPT",AB32*'1.Salaries Rates Dates'!$B$47)))))</f>
        <v>0</v>
      </c>
      <c r="AD32" s="28">
        <f t="shared" si="11"/>
        <v>0</v>
      </c>
      <c r="AE32" s="252"/>
      <c r="AF32" s="25">
        <f>W32*(1+'1.Salaries Rates Dates'!$B$49)</f>
        <v>0</v>
      </c>
      <c r="AG32" s="47"/>
      <c r="AH32" s="336"/>
      <c r="AI32" s="337"/>
      <c r="AJ32" s="48">
        <f>IF(AG32&gt;0,('1.Salaries Rates Dates'!$D$33*AG32),0)</f>
        <v>0</v>
      </c>
      <c r="AK32" s="51">
        <f>IF(AG32&gt;0,((AF32*AG32*'1.Salaries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Dates'!$D$33))))+(AF32*AG32*'1.Salaries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2" s="128">
        <f>IF($C32="FT",AK32*'1.Salaries Rates Dates'!$B$44,
IF($C32="PT",AK32*'1.Salaries Rates Dates'!$B$45,
IF($C32="Clinical",AK32*'1.Salaries Rates Dates'!$B$44,
IF($C32="ANSFT",AK32*'1.Salaries Rates Dates'!$B$46,
IF($C32="ANSPT",AK32*'1.Salaries Rates Dates'!$B$47)))))</f>
        <v>0</v>
      </c>
      <c r="AM32" s="28">
        <f t="shared" si="12"/>
        <v>0</v>
      </c>
      <c r="AN32" s="252"/>
      <c r="AO32" s="25">
        <f>AF32*(1+'1.Salaries Rates Dates'!$B$49)</f>
        <v>0</v>
      </c>
      <c r="AP32" s="47"/>
      <c r="AQ32" s="336"/>
      <c r="AR32" s="337"/>
      <c r="AS32" s="48">
        <f>IF(AP32&gt;0,('1.Salaries Rates Dates'!$D$34*AP32),0)</f>
        <v>0</v>
      </c>
      <c r="AT32" s="51">
        <f>IF(AP32&gt;0,((AO32*AP32*'1.Salaries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Dates'!$D$34))))+(AO32*AP32*'1.Salaries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2" s="128">
        <f>IF($C32="FT",AT32*'1.Salaries Rates Dates'!$B$44,
IF($C32="PT",AT32*'1.Salaries Rates Dates'!$B$45,
IF($C32="Clinical",AT32*'1.Salaries Rates Dates'!$B$44,
IF($C32="ANSFT",AT32*'1.Salaries Rates Dates'!$B$46,
IF($C32="ANSPT",AT32*'1.Salaries Rates Dates'!$B$47)))))</f>
        <v>0</v>
      </c>
      <c r="AV32" s="28">
        <f t="shared" si="13"/>
        <v>0</v>
      </c>
      <c r="AW32" s="252"/>
      <c r="AX32" s="25">
        <f>AO32*(1+'1.Salaries Rates Dates'!$B$49)</f>
        <v>0</v>
      </c>
      <c r="AY32" s="47"/>
      <c r="AZ32" s="336"/>
      <c r="BA32" s="337"/>
      <c r="BB32" s="48">
        <f>IF(AY32&gt;0,('1.Salaries Rates Dates'!$D$35*AY32),0)</f>
        <v>0</v>
      </c>
      <c r="BC32" s="51">
        <f>IF(AY32&gt;0,((AX32*AY32*'1.Salaries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Dates'!$D$35))))+(AX32*AY32*'1.Salaries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2" s="128">
        <f>IF($C32="FT",BC32*'1.Salaries Rates Dates'!$B$44,
IF($C32="PT",BC32*'1.Salaries Rates Dates'!$B$45,
IF($C32="Clinical",BC32*'1.Salaries Rates Dates'!$B$44,
IF($C32="ANSFT",BC32*'1.Salaries Rates Dates'!$B$46,
IF($C32="ANSPT",BC32*'1.Salaries Rates Dates'!$B$47)))))</f>
        <v>0</v>
      </c>
      <c r="BE32" s="28">
        <f t="shared" si="14"/>
        <v>0</v>
      </c>
      <c r="BF32" s="252"/>
      <c r="BG32" s="25">
        <f>AX32*(1+'1.Salaries Rates Dates'!$B$49)</f>
        <v>0</v>
      </c>
      <c r="BH32" s="47"/>
      <c r="BI32" s="336"/>
      <c r="BJ32" s="337"/>
      <c r="BK32" s="48">
        <f>IF(BH32&gt;0,('1.Salaries Rates Dates'!$D$36*BH32),0)</f>
        <v>0</v>
      </c>
      <c r="BL32" s="51">
        <f>IF(BH32&gt;0,((BG32*BH32*'1.Salaries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Dates'!$D$36))))+(BG32*BH32*'1.Salaries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2" s="128">
        <f>IF($C32="FT",BL32*'1.Salaries Rates Dates'!$B$44,
IF($C32="PT",BL32*'1.Salaries Rates Dates'!$B$45,
IF($C32="Clinical",BL32*'1.Salaries Rates Dates'!$B$44,
IF($C32="ANSFT",BL32*'1.Salaries Rates Dates'!$B$46,
IF($C32="ANSPT",BL32*'1.Salaries Rates Dates'!$B$47)))))</f>
        <v>0</v>
      </c>
      <c r="BN32" s="28">
        <f t="shared" si="15"/>
        <v>0</v>
      </c>
      <c r="BO32" s="14">
        <f t="shared" si="16"/>
        <v>0</v>
      </c>
      <c r="BP32" s="14">
        <f t="shared" si="16"/>
        <v>0</v>
      </c>
      <c r="BQ32" s="14">
        <f t="shared" si="16"/>
        <v>0</v>
      </c>
      <c r="BR32" s="82"/>
      <c r="BS32" s="55">
        <f>'1.Salaries Rates Dates'!$D$21</f>
        <v>0</v>
      </c>
      <c r="BT32" s="187">
        <f t="shared" si="17"/>
        <v>0</v>
      </c>
      <c r="BU32" s="187">
        <f t="shared" si="18"/>
        <v>0</v>
      </c>
      <c r="BV32" s="187">
        <f t="shared" si="19"/>
        <v>0</v>
      </c>
      <c r="BW32" s="187">
        <f t="shared" si="20"/>
        <v>0</v>
      </c>
      <c r="BX32" s="187">
        <f t="shared" si="21"/>
        <v>0</v>
      </c>
      <c r="BY32" s="187">
        <f t="shared" si="22"/>
        <v>0</v>
      </c>
      <c r="BZ32" s="187">
        <f t="shared" si="23"/>
        <v>0</v>
      </c>
      <c r="CA32" s="188">
        <f t="shared" si="24"/>
        <v>0</v>
      </c>
    </row>
    <row r="33" spans="1:79" x14ac:dyDescent="0.25">
      <c r="A33" s="15">
        <v>7</v>
      </c>
      <c r="B33" s="16">
        <f>'1.Salaries Rates Dates'!C22</f>
        <v>0</v>
      </c>
      <c r="C33" s="30" t="s">
        <v>31</v>
      </c>
      <c r="D33" s="226"/>
      <c r="E33" s="25">
        <f>'1.Salaries Rates Dates'!Z22</f>
        <v>0</v>
      </c>
      <c r="F33" s="47"/>
      <c r="G33" s="396"/>
      <c r="H33" s="397"/>
      <c r="I33" s="48">
        <f>IF(F33&gt;0,('1.Salaries Rates Dates'!$D$30*F33),0)</f>
        <v>0</v>
      </c>
      <c r="J33" s="51">
        <f>IF(F33&gt;0,((E33*F33*'1.Salaries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Dates'!$D$30))))+(E33*F33*'1.Salaries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3" s="128">
        <f>IF($C33="FT",J33*'1.Salaries Rates Dates'!$B$44,
IF($C33="PT",J33*'1.Salaries Rates Dates'!$B$45,
IF($C33="Clinical",J33*'1.Salaries Rates Dates'!$B$44,
IF($C33="ANSFT",J33*'1.Salaries Rates Dates'!$B$46,
IF($C33="ANSPT",J33*'1.Salaries Rates Dates'!$B$47)))))</f>
        <v>0</v>
      </c>
      <c r="L33" s="28">
        <f t="shared" si="9"/>
        <v>0</v>
      </c>
      <c r="M33" s="250"/>
      <c r="N33" s="25">
        <f>E33*(1+'1.Salaries Rates Dates'!$B$49)</f>
        <v>0</v>
      </c>
      <c r="O33" s="47"/>
      <c r="P33" s="336"/>
      <c r="Q33" s="337"/>
      <c r="R33" s="48">
        <f>IF(O33&gt;0,('1.Salaries Rates Dates'!$D$31*O33),0)</f>
        <v>0</v>
      </c>
      <c r="S33" s="51">
        <f>IF(O33&gt;0,((N33*O33*'1.Salaries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Dates'!$D$31))))+(N33*O33*'1.Salaries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3" s="128">
        <f>IF($C33="FT",S33*'1.Salaries Rates Dates'!$B$44,
IF($C33="PT",S33*'1.Salaries Rates Dates'!$B$45,
IF($C33="Clinical",S33*'1.Salaries Rates Dates'!$B$44,
IF($C33="ANSFT",S33*'1.Salaries Rates Dates'!$B$46,
IF($C33="ANSPT",S33*'1.Salaries Rates Dates'!$B$47)))))</f>
        <v>0</v>
      </c>
      <c r="U33" s="28">
        <f t="shared" si="10"/>
        <v>0</v>
      </c>
      <c r="V33" s="252"/>
      <c r="W33" s="25">
        <f>N33*(1+'1.Salaries Rates Dates'!$B$49)</f>
        <v>0</v>
      </c>
      <c r="X33" s="47"/>
      <c r="Y33" s="336"/>
      <c r="Z33" s="337"/>
      <c r="AA33" s="48">
        <f>IF(X33&gt;0,('1.Salaries Rates Dates'!$D$32*X33),0)</f>
        <v>0</v>
      </c>
      <c r="AB33" s="51">
        <f>IF(X33&gt;0,((W33*X33*'1.Salaries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Dates'!$D$32))))+(W33*X33*'1.Salaries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3" s="128">
        <f>IF($C33="FT",AB33*'1.Salaries Rates Dates'!$B$44,
IF($C33="PT",AB33*'1.Salaries Rates Dates'!$B$45,
IF($C33="Clinical",AB33*'1.Salaries Rates Dates'!$B$44,
IF($C33="ANSFT",AB33*'1.Salaries Rates Dates'!$B$46,
IF($C33="ANSPT",AB33*'1.Salaries Rates Dates'!$B$47)))))</f>
        <v>0</v>
      </c>
      <c r="AD33" s="28">
        <f t="shared" si="11"/>
        <v>0</v>
      </c>
      <c r="AE33" s="252"/>
      <c r="AF33" s="25">
        <f>W33*(1+'1.Salaries Rates Dates'!$B$49)</f>
        <v>0</v>
      </c>
      <c r="AG33" s="47"/>
      <c r="AH33" s="336"/>
      <c r="AI33" s="337"/>
      <c r="AJ33" s="48">
        <f>IF(AG33&gt;0,('1.Salaries Rates Dates'!$D$33*AG33),0)</f>
        <v>0</v>
      </c>
      <c r="AK33" s="51">
        <f>IF(AG33&gt;0,((AF33*AG33*'1.Salaries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Dates'!$D$33))))+(AF33*AG33*'1.Salaries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3" s="128">
        <f>IF($C33="FT",AK33*'1.Salaries Rates Dates'!$B$44,
IF($C33="PT",AK33*'1.Salaries Rates Dates'!$B$45,
IF($C33="Clinical",AK33*'1.Salaries Rates Dates'!$B$44,
IF($C33="ANSFT",AK33*'1.Salaries Rates Dates'!$B$46,
IF($C33="ANSPT",AK33*'1.Salaries Rates Dates'!$B$47)))))</f>
        <v>0</v>
      </c>
      <c r="AM33" s="28">
        <f t="shared" si="12"/>
        <v>0</v>
      </c>
      <c r="AN33" s="252"/>
      <c r="AO33" s="25">
        <f>AF33*(1+'1.Salaries Rates Dates'!$B$49)</f>
        <v>0</v>
      </c>
      <c r="AP33" s="47"/>
      <c r="AQ33" s="336"/>
      <c r="AR33" s="337"/>
      <c r="AS33" s="48">
        <f>IF(AP33&gt;0,('1.Salaries Rates Dates'!$D$34*AP33),0)</f>
        <v>0</v>
      </c>
      <c r="AT33" s="51">
        <f>IF(AP33&gt;0,((AO33*AP33*'1.Salaries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Dates'!$D$34))))+(AO33*AP33*'1.Salaries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3" s="128">
        <f>IF($C33="FT",AT33*'1.Salaries Rates Dates'!$B$44,
IF($C33="PT",AT33*'1.Salaries Rates Dates'!$B$45,
IF($C33="Clinical",AT33*'1.Salaries Rates Dates'!$B$44,
IF($C33="ANSFT",AT33*'1.Salaries Rates Dates'!$B$46,
IF($C33="ANSPT",AT33*'1.Salaries Rates Dates'!$B$47)))))</f>
        <v>0</v>
      </c>
      <c r="AV33" s="28">
        <f t="shared" si="13"/>
        <v>0</v>
      </c>
      <c r="AW33" s="252"/>
      <c r="AX33" s="25">
        <f>AO33*(1+'1.Salaries Rates Dates'!$B$49)</f>
        <v>0</v>
      </c>
      <c r="AY33" s="47"/>
      <c r="AZ33" s="336"/>
      <c r="BA33" s="337"/>
      <c r="BB33" s="48">
        <f>IF(AY33&gt;0,('1.Salaries Rates Dates'!$D$35*AY33),0)</f>
        <v>0</v>
      </c>
      <c r="BC33" s="51">
        <f>IF(AY33&gt;0,((AX33*AY33*'1.Salaries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Dates'!$D$35))))+(AX33*AY33*'1.Salaries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3" s="128">
        <f>IF($C33="FT",BC33*'1.Salaries Rates Dates'!$B$44,
IF($C33="PT",BC33*'1.Salaries Rates Dates'!$B$45,
IF($C33="Clinical",BC33*'1.Salaries Rates Dates'!$B$44,
IF($C33="ANSFT",BC33*'1.Salaries Rates Dates'!$B$46,
IF($C33="ANSPT",BC33*'1.Salaries Rates Dates'!$B$47)))))</f>
        <v>0</v>
      </c>
      <c r="BE33" s="28">
        <f t="shared" si="14"/>
        <v>0</v>
      </c>
      <c r="BF33" s="252"/>
      <c r="BG33" s="25">
        <f>AX33*(1+'1.Salaries Rates Dates'!$B$49)</f>
        <v>0</v>
      </c>
      <c r="BH33" s="47"/>
      <c r="BI33" s="336"/>
      <c r="BJ33" s="337"/>
      <c r="BK33" s="48">
        <f>IF(BH33&gt;0,('1.Salaries Rates Dates'!$D$36*BH33),0)</f>
        <v>0</v>
      </c>
      <c r="BL33" s="51">
        <f>IF(BH33&gt;0,((BG33*BH33*'1.Salaries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Dates'!$D$36))))+(BG33*BH33*'1.Salaries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3" s="128">
        <f>IF($C33="FT",BL33*'1.Salaries Rates Dates'!$B$44,
IF($C33="PT",BL33*'1.Salaries Rates Dates'!$B$45,
IF($C33="Clinical",BL33*'1.Salaries Rates Dates'!$B$44,
IF($C33="ANSFT",BL33*'1.Salaries Rates Dates'!$B$46,
IF($C33="ANSPT",BL33*'1.Salaries Rates Dates'!$B$47)))))</f>
        <v>0</v>
      </c>
      <c r="BN33" s="28">
        <f t="shared" si="15"/>
        <v>0</v>
      </c>
      <c r="BO33" s="14">
        <f t="shared" si="16"/>
        <v>0</v>
      </c>
      <c r="BP33" s="14">
        <f t="shared" si="16"/>
        <v>0</v>
      </c>
      <c r="BQ33" s="14">
        <f t="shared" si="16"/>
        <v>0</v>
      </c>
      <c r="BR33" s="82"/>
      <c r="BS33" s="55">
        <f>'1.Salaries Rates Dates'!$D$22</f>
        <v>0</v>
      </c>
      <c r="BT33" s="187">
        <f t="shared" si="17"/>
        <v>0</v>
      </c>
      <c r="BU33" s="187">
        <f t="shared" si="18"/>
        <v>0</v>
      </c>
      <c r="BV33" s="187">
        <f t="shared" si="19"/>
        <v>0</v>
      </c>
      <c r="BW33" s="187">
        <f t="shared" si="20"/>
        <v>0</v>
      </c>
      <c r="BX33" s="187">
        <f t="shared" si="21"/>
        <v>0</v>
      </c>
      <c r="BY33" s="187">
        <f t="shared" si="22"/>
        <v>0</v>
      </c>
      <c r="BZ33" s="187">
        <f t="shared" si="23"/>
        <v>0</v>
      </c>
      <c r="CA33" s="188">
        <f t="shared" si="24"/>
        <v>0</v>
      </c>
    </row>
    <row r="34" spans="1:79" x14ac:dyDescent="0.25">
      <c r="A34" s="15">
        <v>8</v>
      </c>
      <c r="B34" s="16">
        <f>'1.Salaries Rates Dates'!C23</f>
        <v>0</v>
      </c>
      <c r="C34" s="30" t="s">
        <v>31</v>
      </c>
      <c r="D34" s="226"/>
      <c r="E34" s="25">
        <f>'1.Salaries Rates Dates'!Z23</f>
        <v>0</v>
      </c>
      <c r="F34" s="47"/>
      <c r="G34" s="396"/>
      <c r="H34" s="397"/>
      <c r="I34" s="48">
        <f>IF(F34&gt;0,('1.Salaries Rates Dates'!$D$30*F34),0)</f>
        <v>0</v>
      </c>
      <c r="J34" s="51">
        <f>IF(F34&gt;0,((E34*F34*'1.Salaries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Dates'!$D$30))))+(E34*F34*'1.Salaries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4" s="128">
        <f>IF($C34="FT",J34*'1.Salaries Rates Dates'!$B$44,
IF($C34="PT",J34*'1.Salaries Rates Dates'!$B$45,
IF($C34="Clinical",J34*'1.Salaries Rates Dates'!$B$44,
IF($C34="ANSFT",J34*'1.Salaries Rates Dates'!$B$46,
IF($C34="ANSPT",J34*'1.Salaries Rates Dates'!$B$47)))))</f>
        <v>0</v>
      </c>
      <c r="L34" s="28">
        <f t="shared" si="9"/>
        <v>0</v>
      </c>
      <c r="M34" s="250"/>
      <c r="N34" s="25">
        <f>E34*(1+'1.Salaries Rates Dates'!$B$49)</f>
        <v>0</v>
      </c>
      <c r="O34" s="47"/>
      <c r="P34" s="336"/>
      <c r="Q34" s="337"/>
      <c r="R34" s="48">
        <f>IF(O34&gt;0,('1.Salaries Rates Dates'!$D$31*O34),0)</f>
        <v>0</v>
      </c>
      <c r="S34" s="51">
        <f>IF(O34&gt;0,((N34*O34*'1.Salaries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Dates'!$D$31))))+(N34*O34*'1.Salaries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4" s="128">
        <f>IF($C34="FT",S34*'1.Salaries Rates Dates'!$B$44,
IF($C34="PT",S34*'1.Salaries Rates Dates'!$B$45,
IF($C34="Clinical",S34*'1.Salaries Rates Dates'!$B$44,
IF($C34="ANSFT",S34*'1.Salaries Rates Dates'!$B$46,
IF($C34="ANSPT",S34*'1.Salaries Rates Dates'!$B$47)))))</f>
        <v>0</v>
      </c>
      <c r="U34" s="28">
        <f t="shared" si="10"/>
        <v>0</v>
      </c>
      <c r="V34" s="252"/>
      <c r="W34" s="25">
        <f>N34*(1+'1.Salaries Rates Dates'!$B$49)</f>
        <v>0</v>
      </c>
      <c r="X34" s="47"/>
      <c r="Y34" s="336"/>
      <c r="Z34" s="337"/>
      <c r="AA34" s="48">
        <f>IF(X34&gt;0,('1.Salaries Rates Dates'!$D$32*X34),0)</f>
        <v>0</v>
      </c>
      <c r="AB34" s="51">
        <f>IF(X34&gt;0,((W34*X34*'1.Salaries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Dates'!$D$32))))+(W34*X34*'1.Salaries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4" s="128">
        <f>IF($C34="FT",AB34*'1.Salaries Rates Dates'!$B$44,
IF($C34="PT",AB34*'1.Salaries Rates Dates'!$B$45,
IF($C34="Clinical",AB34*'1.Salaries Rates Dates'!$B$44,
IF($C34="ANSFT",AB34*'1.Salaries Rates Dates'!$B$46,
IF($C34="ANSPT",AB34*'1.Salaries Rates Dates'!$B$47)))))</f>
        <v>0</v>
      </c>
      <c r="AD34" s="28">
        <f t="shared" si="11"/>
        <v>0</v>
      </c>
      <c r="AE34" s="252"/>
      <c r="AF34" s="25">
        <f>W34*(1+'1.Salaries Rates Dates'!$B$49)</f>
        <v>0</v>
      </c>
      <c r="AG34" s="47"/>
      <c r="AH34" s="336"/>
      <c r="AI34" s="337"/>
      <c r="AJ34" s="48">
        <f>IF(AG34&gt;0,('1.Salaries Rates Dates'!$D$33*AG34),0)</f>
        <v>0</v>
      </c>
      <c r="AK34" s="51">
        <f>IF(AG34&gt;0,((AF34*AG34*'1.Salaries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Dates'!$D$33))))+(AF34*AG34*'1.Salaries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4" s="128">
        <f>IF($C34="FT",AK34*'1.Salaries Rates Dates'!$B$44,
IF($C34="PT",AK34*'1.Salaries Rates Dates'!$B$45,
IF($C34="Clinical",AK34*'1.Salaries Rates Dates'!$B$44,
IF($C34="ANSFT",AK34*'1.Salaries Rates Dates'!$B$46,
IF($C34="ANSPT",AK34*'1.Salaries Rates Dates'!$B$47)))))</f>
        <v>0</v>
      </c>
      <c r="AM34" s="28">
        <f t="shared" si="12"/>
        <v>0</v>
      </c>
      <c r="AN34" s="252"/>
      <c r="AO34" s="25">
        <f>AF34*(1+'1.Salaries Rates Dates'!$B$49)</f>
        <v>0</v>
      </c>
      <c r="AP34" s="47"/>
      <c r="AQ34" s="336"/>
      <c r="AR34" s="337"/>
      <c r="AS34" s="48">
        <f>IF(AP34&gt;0,('1.Salaries Rates Dates'!$D$34*AP34),0)</f>
        <v>0</v>
      </c>
      <c r="AT34" s="51">
        <f>IF(AP34&gt;0,((AO34*AP34*'1.Salaries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Dates'!$D$34))))+(AO34*AP34*'1.Salaries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4" s="128">
        <f>IF($C34="FT",AT34*'1.Salaries Rates Dates'!$B$44,
IF($C34="PT",AT34*'1.Salaries Rates Dates'!$B$45,
IF($C34="Clinical",AT34*'1.Salaries Rates Dates'!$B$44,
IF($C34="ANSFT",AT34*'1.Salaries Rates Dates'!$B$46,
IF($C34="ANSPT",AT34*'1.Salaries Rates Dates'!$B$47)))))</f>
        <v>0</v>
      </c>
      <c r="AV34" s="28">
        <f t="shared" si="13"/>
        <v>0</v>
      </c>
      <c r="AW34" s="252"/>
      <c r="AX34" s="25">
        <f>AO34*(1+'1.Salaries Rates Dates'!$B$49)</f>
        <v>0</v>
      </c>
      <c r="AY34" s="47"/>
      <c r="AZ34" s="336"/>
      <c r="BA34" s="337"/>
      <c r="BB34" s="48">
        <f>IF(AY34&gt;0,('1.Salaries Rates Dates'!$D$35*AY34),0)</f>
        <v>0</v>
      </c>
      <c r="BC34" s="51">
        <f>IF(AY34&gt;0,((AX34*AY34*'1.Salaries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Dates'!$D$35))))+(AX34*AY34*'1.Salaries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4" s="128">
        <f>IF($C34="FT",BC34*'1.Salaries Rates Dates'!$B$44,
IF($C34="PT",BC34*'1.Salaries Rates Dates'!$B$45,
IF($C34="Clinical",BC34*'1.Salaries Rates Dates'!$B$44,
IF($C34="ANSFT",BC34*'1.Salaries Rates Dates'!$B$46,
IF($C34="ANSPT",BC34*'1.Salaries Rates Dates'!$B$47)))))</f>
        <v>0</v>
      </c>
      <c r="BE34" s="28">
        <f t="shared" si="14"/>
        <v>0</v>
      </c>
      <c r="BF34" s="252"/>
      <c r="BG34" s="25">
        <f>AX34*(1+'1.Salaries Rates Dates'!$B$49)</f>
        <v>0</v>
      </c>
      <c r="BH34" s="47"/>
      <c r="BI34" s="336"/>
      <c r="BJ34" s="337"/>
      <c r="BK34" s="48">
        <f>IF(BH34&gt;0,('1.Salaries Rates Dates'!$D$36*BH34),0)</f>
        <v>0</v>
      </c>
      <c r="BL34" s="51">
        <f>IF(BH34&gt;0,((BG34*BH34*'1.Salaries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Dates'!$D$36))))+(BG34*BH34*'1.Salaries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4" s="128">
        <f>IF($C34="FT",BL34*'1.Salaries Rates Dates'!$B$44,
IF($C34="PT",BL34*'1.Salaries Rates Dates'!$B$45,
IF($C34="Clinical",BL34*'1.Salaries Rates Dates'!$B$44,
IF($C34="ANSFT",BL34*'1.Salaries Rates Dates'!$B$46,
IF($C34="ANSPT",BL34*'1.Salaries Rates Dates'!$B$47)))))</f>
        <v>0</v>
      </c>
      <c r="BN34" s="28">
        <f t="shared" si="15"/>
        <v>0</v>
      </c>
      <c r="BO34" s="14">
        <f t="shared" si="16"/>
        <v>0</v>
      </c>
      <c r="BP34" s="14">
        <f t="shared" si="16"/>
        <v>0</v>
      </c>
      <c r="BQ34" s="14">
        <f t="shared" si="16"/>
        <v>0</v>
      </c>
      <c r="BR34" s="82"/>
      <c r="BS34" s="55">
        <f>'1.Salaries Rates Dates'!$D$23</f>
        <v>0</v>
      </c>
      <c r="BT34" s="187">
        <f t="shared" si="17"/>
        <v>0</v>
      </c>
      <c r="BU34" s="187">
        <f t="shared" si="18"/>
        <v>0</v>
      </c>
      <c r="BV34" s="187">
        <f t="shared" si="19"/>
        <v>0</v>
      </c>
      <c r="BW34" s="187">
        <f t="shared" si="20"/>
        <v>0</v>
      </c>
      <c r="BX34" s="187">
        <f t="shared" si="21"/>
        <v>0</v>
      </c>
      <c r="BY34" s="187">
        <f t="shared" si="22"/>
        <v>0</v>
      </c>
      <c r="BZ34" s="187">
        <f t="shared" si="23"/>
        <v>0</v>
      </c>
      <c r="CA34" s="188">
        <f t="shared" si="24"/>
        <v>0</v>
      </c>
    </row>
    <row r="35" spans="1:79" x14ac:dyDescent="0.25">
      <c r="A35" s="15">
        <v>9</v>
      </c>
      <c r="B35" s="16">
        <f>'1.Salaries Rates Dates'!C24</f>
        <v>0</v>
      </c>
      <c r="C35" s="30" t="s">
        <v>31</v>
      </c>
      <c r="D35" s="226"/>
      <c r="E35" s="25">
        <f>'1.Salaries Rates Dates'!Z24</f>
        <v>0</v>
      </c>
      <c r="F35" s="47"/>
      <c r="G35" s="396"/>
      <c r="H35" s="397"/>
      <c r="I35" s="48">
        <f>IF(F35&gt;0,('1.Salaries Rates Dates'!$D$30*F35),0)</f>
        <v>0</v>
      </c>
      <c r="J35" s="51">
        <f>IF(F35&gt;0,((E35*F35*'1.Salaries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Dates'!$D$30))))+(E35*F35*'1.Salaries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5" s="128">
        <f>IF($C35="FT",J35*'1.Salaries Rates Dates'!$B$44,
IF($C35="PT",J35*'1.Salaries Rates Dates'!$B$45,
IF($C35="Clinical",J35*'1.Salaries Rates Dates'!$B$44,
IF($C35="ANSFT",J35*'1.Salaries Rates Dates'!$B$46,
IF($C35="ANSPT",J35*'1.Salaries Rates Dates'!$B$47)))))</f>
        <v>0</v>
      </c>
      <c r="L35" s="28">
        <f t="shared" si="9"/>
        <v>0</v>
      </c>
      <c r="M35" s="250"/>
      <c r="N35" s="25">
        <f>E35*(1+'1.Salaries Rates Dates'!$B$49)</f>
        <v>0</v>
      </c>
      <c r="O35" s="47"/>
      <c r="P35" s="336"/>
      <c r="Q35" s="337"/>
      <c r="R35" s="48">
        <f>IF(O35&gt;0,('1.Salaries Rates Dates'!$D$31*O35),0)</f>
        <v>0</v>
      </c>
      <c r="S35" s="51">
        <f>IF(O35&gt;0,((N35*O35*'1.Salaries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Dates'!$D$31))))+(N35*O35*'1.Salaries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5" s="128">
        <f>IF($C35="FT",S35*'1.Salaries Rates Dates'!$B$44,
IF($C35="PT",S35*'1.Salaries Rates Dates'!$B$45,
IF($C35="Clinical",S35*'1.Salaries Rates Dates'!$B$44,
IF($C35="ANSFT",S35*'1.Salaries Rates Dates'!$B$46,
IF($C35="ANSPT",S35*'1.Salaries Rates Dates'!$B$47)))))</f>
        <v>0</v>
      </c>
      <c r="U35" s="28">
        <f t="shared" si="10"/>
        <v>0</v>
      </c>
      <c r="V35" s="252"/>
      <c r="W35" s="25">
        <f>N35*(1+'1.Salaries Rates Dates'!$B$49)</f>
        <v>0</v>
      </c>
      <c r="X35" s="47"/>
      <c r="Y35" s="336"/>
      <c r="Z35" s="337"/>
      <c r="AA35" s="48">
        <f>IF(X35&gt;0,('1.Salaries Rates Dates'!$D$32*X35),0)</f>
        <v>0</v>
      </c>
      <c r="AB35" s="51">
        <f>IF(X35&gt;0,((W35*X35*'1.Salaries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Dates'!$D$32))))+(W35*X35*'1.Salaries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5" s="128">
        <f>IF($C35="FT",AB35*'1.Salaries Rates Dates'!$B$44,
IF($C35="PT",AB35*'1.Salaries Rates Dates'!$B$45,
IF($C35="Clinical",AB35*'1.Salaries Rates Dates'!$B$44,
IF($C35="ANSFT",AB35*'1.Salaries Rates Dates'!$B$46,
IF($C35="ANSPT",AB35*'1.Salaries Rates Dates'!$B$47)))))</f>
        <v>0</v>
      </c>
      <c r="AD35" s="28">
        <f t="shared" si="11"/>
        <v>0</v>
      </c>
      <c r="AE35" s="252"/>
      <c r="AF35" s="25">
        <f>W35*(1+'1.Salaries Rates Dates'!$B$49)</f>
        <v>0</v>
      </c>
      <c r="AG35" s="47"/>
      <c r="AH35" s="336"/>
      <c r="AI35" s="337"/>
      <c r="AJ35" s="48">
        <f>IF(AG35&gt;0,('1.Salaries Rates Dates'!$D$33*AG35),0)</f>
        <v>0</v>
      </c>
      <c r="AK35" s="51">
        <f>IF(AG35&gt;0,((AF35*AG35*'1.Salaries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Dates'!$D$33))))+(AF35*AG35*'1.Salaries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5" s="128">
        <f>IF($C35="FT",AK35*'1.Salaries Rates Dates'!$B$44,
IF($C35="PT",AK35*'1.Salaries Rates Dates'!$B$45,
IF($C35="Clinical",AK35*'1.Salaries Rates Dates'!$B$44,
IF($C35="ANSFT",AK35*'1.Salaries Rates Dates'!$B$46,
IF($C35="ANSPT",AK35*'1.Salaries Rates Dates'!$B$47)))))</f>
        <v>0</v>
      </c>
      <c r="AM35" s="28">
        <f t="shared" si="12"/>
        <v>0</v>
      </c>
      <c r="AN35" s="252"/>
      <c r="AO35" s="25">
        <f>AF35*(1+'1.Salaries Rates Dates'!$B$49)</f>
        <v>0</v>
      </c>
      <c r="AP35" s="47"/>
      <c r="AQ35" s="336"/>
      <c r="AR35" s="337"/>
      <c r="AS35" s="48">
        <f>IF(AP35&gt;0,('1.Salaries Rates Dates'!$D$34*AP35),0)</f>
        <v>0</v>
      </c>
      <c r="AT35" s="51">
        <f>IF(AP35&gt;0,((AO35*AP35*'1.Salaries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Dates'!$D$34))))+(AO35*AP35*'1.Salaries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5" s="128">
        <f>IF($C35="FT",AT35*'1.Salaries Rates Dates'!$B$44,
IF($C35="PT",AT35*'1.Salaries Rates Dates'!$B$45,
IF($C35="Clinical",AT35*'1.Salaries Rates Dates'!$B$44,
IF($C35="ANSFT",AT35*'1.Salaries Rates Dates'!$B$46,
IF($C35="ANSPT",AT35*'1.Salaries Rates Dates'!$B$47)))))</f>
        <v>0</v>
      </c>
      <c r="AV35" s="28">
        <f t="shared" si="13"/>
        <v>0</v>
      </c>
      <c r="AW35" s="252"/>
      <c r="AX35" s="25">
        <f>AO35*(1+'1.Salaries Rates Dates'!$B$49)</f>
        <v>0</v>
      </c>
      <c r="AY35" s="47"/>
      <c r="AZ35" s="336"/>
      <c r="BA35" s="337"/>
      <c r="BB35" s="48">
        <f>IF(AY35&gt;0,('1.Salaries Rates Dates'!$D$35*AY35),0)</f>
        <v>0</v>
      </c>
      <c r="BC35" s="51">
        <f>IF(AY35&gt;0,((AX35*AY35*'1.Salaries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Dates'!$D$35))))+(AX35*AY35*'1.Salaries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5" s="128">
        <f>IF($C35="FT",BC35*'1.Salaries Rates Dates'!$B$44,
IF($C35="PT",BC35*'1.Salaries Rates Dates'!$B$45,
IF($C35="Clinical",BC35*'1.Salaries Rates Dates'!$B$44,
IF($C35="ANSFT",BC35*'1.Salaries Rates Dates'!$B$46,
IF($C35="ANSPT",BC35*'1.Salaries Rates Dates'!$B$47)))))</f>
        <v>0</v>
      </c>
      <c r="BE35" s="28">
        <f t="shared" si="14"/>
        <v>0</v>
      </c>
      <c r="BF35" s="252"/>
      <c r="BG35" s="25">
        <f>AX35*(1+'1.Salaries Rates Dates'!$B$49)</f>
        <v>0</v>
      </c>
      <c r="BH35" s="47"/>
      <c r="BI35" s="336"/>
      <c r="BJ35" s="337"/>
      <c r="BK35" s="48">
        <f>IF(BH35&gt;0,('1.Salaries Rates Dates'!$D$36*BH35),0)</f>
        <v>0</v>
      </c>
      <c r="BL35" s="51">
        <f>IF(BH35&gt;0,((BG35*BH35*'1.Salaries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Dates'!$D$36))))+(BG35*BH35*'1.Salaries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5" s="128">
        <f>IF($C35="FT",BL35*'1.Salaries Rates Dates'!$B$44,
IF($C35="PT",BL35*'1.Salaries Rates Dates'!$B$45,
IF($C35="Clinical",BL35*'1.Salaries Rates Dates'!$B$44,
IF($C35="ANSFT",BL35*'1.Salaries Rates Dates'!$B$46,
IF($C35="ANSPT",BL35*'1.Salaries Rates Dates'!$B$47)))))</f>
        <v>0</v>
      </c>
      <c r="BN35" s="28">
        <f t="shared" si="15"/>
        <v>0</v>
      </c>
      <c r="BO35" s="14">
        <f t="shared" si="16"/>
        <v>0</v>
      </c>
      <c r="BP35" s="14">
        <f>K35+T35+AC35+AL35+AU35+BD35+BM35</f>
        <v>0</v>
      </c>
      <c r="BQ35" s="14">
        <f t="shared" si="16"/>
        <v>0</v>
      </c>
      <c r="BR35" s="82"/>
      <c r="BS35" s="55">
        <f>'1.Salaries Rates Dates'!$D$24</f>
        <v>0</v>
      </c>
      <c r="BT35" s="187">
        <f t="shared" si="17"/>
        <v>0</v>
      </c>
      <c r="BU35" s="187">
        <f t="shared" si="18"/>
        <v>0</v>
      </c>
      <c r="BV35" s="187">
        <f t="shared" si="19"/>
        <v>0</v>
      </c>
      <c r="BW35" s="187">
        <f t="shared" si="20"/>
        <v>0</v>
      </c>
      <c r="BX35" s="187">
        <f t="shared" si="21"/>
        <v>0</v>
      </c>
      <c r="BY35" s="187">
        <f t="shared" si="22"/>
        <v>0</v>
      </c>
      <c r="BZ35" s="187">
        <f t="shared" si="23"/>
        <v>0</v>
      </c>
      <c r="CA35" s="188">
        <f t="shared" si="24"/>
        <v>0</v>
      </c>
    </row>
    <row r="36" spans="1:79" x14ac:dyDescent="0.25">
      <c r="A36" s="15">
        <v>10</v>
      </c>
      <c r="B36" s="16">
        <f>'1.Salaries Rates Dates'!C25</f>
        <v>0</v>
      </c>
      <c r="C36" s="30" t="s">
        <v>31</v>
      </c>
      <c r="D36" s="226"/>
      <c r="E36" s="25">
        <f>'1.Salaries Rates Dates'!Z25</f>
        <v>0</v>
      </c>
      <c r="F36" s="47"/>
      <c r="G36" s="398"/>
      <c r="H36" s="399"/>
      <c r="I36" s="48">
        <f>IF(F36&gt;0,('1.Salaries Rates Dates'!$D$30*F36),0)</f>
        <v>0</v>
      </c>
      <c r="J36" s="51">
        <f>IF(F36&gt;0,((E36*F36*'1.Salaries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Dates'!$D$30))))+(E36*F36*'1.Salaries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6" s="128">
        <f>IF($C36="FT",J36*'1.Salaries Rates Dates'!$B$44,
IF($C36="PT",J36*'1.Salaries Rates Dates'!$B$45,
IF($C36="Clinical",J36*'1.Salaries Rates Dates'!$B$44,
IF($C36="ANSFT",J36*'1.Salaries Rates Dates'!$B$46,
IF($C36="ANSPT",J36*'1.Salaries Rates Dates'!$B$47)))))</f>
        <v>0</v>
      </c>
      <c r="L36" s="28">
        <f t="shared" si="9"/>
        <v>0</v>
      </c>
      <c r="M36" s="250"/>
      <c r="N36" s="25">
        <f>E36*(1+'1.Salaries Rates Dates'!$B$49)</f>
        <v>0</v>
      </c>
      <c r="O36" s="47"/>
      <c r="P36" s="338"/>
      <c r="Q36" s="339"/>
      <c r="R36" s="48">
        <f>IF(O36&gt;0,('1.Salaries Rates Dates'!$D$31*O36),0)</f>
        <v>0</v>
      </c>
      <c r="S36" s="51">
        <f>IF(O36&gt;0,((N36*O36*'1.Salaries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Dates'!$D$31))))+(N36*O36*'1.Salaries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6" s="128">
        <f>IF($C36="FT",S36*'1.Salaries Rates Dates'!$B$44,
IF($C36="PT",S36*'1.Salaries Rates Dates'!$B$45,
IF($C36="Clinical",S36*'1.Salaries Rates Dates'!$B$44,
IF($C36="ANSFT",S36*'1.Salaries Rates Dates'!$B$46,
IF($C36="ANSPT",S36*'1.Salaries Rates Dates'!$B$47)))))</f>
        <v>0</v>
      </c>
      <c r="U36" s="28">
        <f t="shared" si="10"/>
        <v>0</v>
      </c>
      <c r="V36" s="252"/>
      <c r="W36" s="25">
        <f>N36*(1+'1.Salaries Rates Dates'!$B$49)</f>
        <v>0</v>
      </c>
      <c r="X36" s="47"/>
      <c r="Y36" s="338"/>
      <c r="Z36" s="339"/>
      <c r="AA36" s="48">
        <f>IF(X36&gt;0,('1.Salaries Rates Dates'!$D$32*X36),0)</f>
        <v>0</v>
      </c>
      <c r="AB36" s="51">
        <f>IF(X36&gt;0,((W36*X36*'1.Salaries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Dates'!$D$32))))+(W36*X36*'1.Salaries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6" s="128">
        <f>IF($C36="FT",AB36*'1.Salaries Rates Dates'!$B$44,
IF($C36="PT",AB36*'1.Salaries Rates Dates'!$B$45,
IF($C36="Clinical",AB36*'1.Salaries Rates Dates'!$B$44,
IF($C36="ANSFT",AB36*'1.Salaries Rates Dates'!$B$46,
IF($C36="ANSPT",AB36*'1.Salaries Rates Dates'!$B$47)))))</f>
        <v>0</v>
      </c>
      <c r="AD36" s="28">
        <f t="shared" si="11"/>
        <v>0</v>
      </c>
      <c r="AE36" s="252"/>
      <c r="AF36" s="25">
        <f>W36*(1+'1.Salaries Rates Dates'!$B$49)</f>
        <v>0</v>
      </c>
      <c r="AG36" s="47"/>
      <c r="AH36" s="338"/>
      <c r="AI36" s="339"/>
      <c r="AJ36" s="48">
        <f>IF(AG36&gt;0,('1.Salaries Rates Dates'!$D$33*AG36),0)</f>
        <v>0</v>
      </c>
      <c r="AK36" s="51">
        <f>IF(AG36&gt;0,((AF36*AG36*'1.Salaries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Dates'!$D$33))))+(AF36*AG36*'1.Salaries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6" s="128">
        <f>IF($C36="FT",AK36*'1.Salaries Rates Dates'!$B$44,
IF($C36="PT",AK36*'1.Salaries Rates Dates'!$B$45,
IF($C36="Clinical",AK36*'1.Salaries Rates Dates'!$B$44,
IF($C36="ANSFT",AK36*'1.Salaries Rates Dates'!$B$46,
IF($C36="ANSPT",AK36*'1.Salaries Rates Dates'!$B$47)))))</f>
        <v>0</v>
      </c>
      <c r="AM36" s="28">
        <f t="shared" si="12"/>
        <v>0</v>
      </c>
      <c r="AN36" s="252"/>
      <c r="AO36" s="25">
        <f>AF36*(1+'1.Salaries Rates Dates'!$B$49)</f>
        <v>0</v>
      </c>
      <c r="AP36" s="47"/>
      <c r="AQ36" s="338"/>
      <c r="AR36" s="339"/>
      <c r="AS36" s="48">
        <f>IF(AP36&gt;0,('1.Salaries Rates Dates'!$D$34*AP36),0)</f>
        <v>0</v>
      </c>
      <c r="AT36" s="51">
        <f>IF(AP36&gt;0,((AO36*AP36*'1.Salaries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Dates'!$D$34))))+(AO36*AP36*'1.Salaries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6" s="128">
        <f>IF($C36="FT",AT36*'1.Salaries Rates Dates'!$B$44,
IF($C36="PT",AT36*'1.Salaries Rates Dates'!$B$45,
IF($C36="Clinical",AT36*'1.Salaries Rates Dates'!$B$44,
IF($C36="ANSFT",AT36*'1.Salaries Rates Dates'!$B$46,
IF($C36="ANSPT",AT36*'1.Salaries Rates Dates'!$B$47)))))</f>
        <v>0</v>
      </c>
      <c r="AV36" s="28">
        <f t="shared" si="13"/>
        <v>0</v>
      </c>
      <c r="AW36" s="252"/>
      <c r="AX36" s="25">
        <f>AO36*(1+'1.Salaries Rates Dates'!$B$49)</f>
        <v>0</v>
      </c>
      <c r="AY36" s="47"/>
      <c r="AZ36" s="338"/>
      <c r="BA36" s="339"/>
      <c r="BB36" s="48">
        <f>IF(AY36&gt;0,('1.Salaries Rates Dates'!$D$35*AY36),0)</f>
        <v>0</v>
      </c>
      <c r="BC36" s="51">
        <f>IF(AY36&gt;0,((AX36*AY36*'1.Salaries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Dates'!$D$35))))+(AX36*AY36*'1.Salaries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6" s="128">
        <f>IF($C36="FT",BC36*'1.Salaries Rates Dates'!$B$44,
IF($C36="PT",BC36*'1.Salaries Rates Dates'!$B$45,
IF($C36="Clinical",BC36*'1.Salaries Rates Dates'!$B$44,
IF($C36="ANSFT",BC36*'1.Salaries Rates Dates'!$B$46,
IF($C36="ANSPT",BC36*'1.Salaries Rates Dates'!$B$47)))))</f>
        <v>0</v>
      </c>
      <c r="BE36" s="28">
        <f t="shared" si="14"/>
        <v>0</v>
      </c>
      <c r="BF36" s="252"/>
      <c r="BG36" s="25">
        <f>AX36*(1+'1.Salaries Rates Dates'!$B$49)</f>
        <v>0</v>
      </c>
      <c r="BH36" s="47"/>
      <c r="BI36" s="338"/>
      <c r="BJ36" s="339"/>
      <c r="BK36" s="48">
        <f>IF(BH36&gt;0,('1.Salaries Rates Dates'!$D$36*BH36),0)</f>
        <v>0</v>
      </c>
      <c r="BL36" s="51">
        <f>IF(BH36&gt;0,((BG36*BH36*'1.Salaries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Dates'!$D$36))))+(BG36*BH36*'1.Salaries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6" s="128">
        <f>IF($C36="FT",BL36*'1.Salaries Rates Dates'!$B$44,
IF($C36="PT",BL36*'1.Salaries Rates Dates'!$B$45,
IF($C36="Clinical",BL36*'1.Salaries Rates Dates'!$B$44,
IF($C36="ANSFT",BL36*'1.Salaries Rates Dates'!$B$46,
IF($C36="ANSPT",BL36*'1.Salaries Rates Dates'!$B$47)))))</f>
        <v>0</v>
      </c>
      <c r="BN36" s="28">
        <f t="shared" si="15"/>
        <v>0</v>
      </c>
      <c r="BO36" s="14">
        <f t="shared" si="16"/>
        <v>0</v>
      </c>
      <c r="BP36" s="14">
        <f>K36+T36+AC36+AL36+AU36+BD36+BM36</f>
        <v>0</v>
      </c>
      <c r="BQ36" s="14">
        <f t="shared" si="16"/>
        <v>0</v>
      </c>
      <c r="BR36" s="82"/>
      <c r="BS36" s="55">
        <f>'1.Salaries Rates Dates'!$D$25</f>
        <v>0</v>
      </c>
      <c r="BT36" s="187">
        <f t="shared" si="17"/>
        <v>0</v>
      </c>
      <c r="BU36" s="187">
        <f t="shared" si="18"/>
        <v>0</v>
      </c>
      <c r="BV36" s="187">
        <f t="shared" si="19"/>
        <v>0</v>
      </c>
      <c r="BW36" s="187">
        <f t="shared" si="20"/>
        <v>0</v>
      </c>
      <c r="BX36" s="187">
        <f t="shared" si="21"/>
        <v>0</v>
      </c>
      <c r="BY36" s="187">
        <f t="shared" si="22"/>
        <v>0</v>
      </c>
      <c r="BZ36" s="187">
        <f t="shared" si="23"/>
        <v>0</v>
      </c>
      <c r="CA36" s="188">
        <f t="shared" si="24"/>
        <v>0</v>
      </c>
    </row>
    <row r="37" spans="1:79" x14ac:dyDescent="0.25">
      <c r="A37" s="376" t="s">
        <v>77</v>
      </c>
      <c r="B37" s="386"/>
      <c r="C37" s="377"/>
      <c r="D37" s="226"/>
      <c r="E37" s="329"/>
      <c r="F37" s="329"/>
      <c r="G37" s="329"/>
      <c r="H37" s="329"/>
      <c r="I37" s="329"/>
      <c r="J37" s="329"/>
      <c r="K37" s="329"/>
      <c r="L37" s="329"/>
      <c r="M37" s="250"/>
      <c r="N37" s="329"/>
      <c r="O37" s="329"/>
      <c r="P37" s="329"/>
      <c r="Q37" s="329"/>
      <c r="R37" s="329"/>
      <c r="S37" s="329"/>
      <c r="T37" s="329"/>
      <c r="U37" s="329"/>
      <c r="V37" s="252"/>
      <c r="W37" s="329"/>
      <c r="X37" s="329"/>
      <c r="Y37" s="329"/>
      <c r="Z37" s="329"/>
      <c r="AA37" s="329"/>
      <c r="AB37" s="329"/>
      <c r="AC37" s="329"/>
      <c r="AD37" s="329"/>
      <c r="AE37" s="252"/>
      <c r="AF37" s="329"/>
      <c r="AG37" s="329"/>
      <c r="AH37" s="329"/>
      <c r="AI37" s="329"/>
      <c r="AJ37" s="329"/>
      <c r="AK37" s="329"/>
      <c r="AL37" s="329"/>
      <c r="AM37" s="329"/>
      <c r="AN37" s="252"/>
      <c r="AO37" s="329"/>
      <c r="AP37" s="329"/>
      <c r="AQ37" s="329"/>
      <c r="AR37" s="329"/>
      <c r="AS37" s="329"/>
      <c r="AT37" s="329"/>
      <c r="AU37" s="329"/>
      <c r="AV37" s="329"/>
      <c r="AW37" s="252"/>
      <c r="AX37" s="329"/>
      <c r="AY37" s="329"/>
      <c r="AZ37" s="329"/>
      <c r="BA37" s="329"/>
      <c r="BB37" s="329"/>
      <c r="BC37" s="329"/>
      <c r="BD37" s="329"/>
      <c r="BE37" s="329"/>
      <c r="BF37" s="252"/>
      <c r="BG37" s="329"/>
      <c r="BH37" s="329"/>
      <c r="BI37" s="329"/>
      <c r="BJ37" s="329"/>
      <c r="BK37" s="329"/>
      <c r="BL37" s="329"/>
      <c r="BM37" s="329"/>
      <c r="BN37" s="329"/>
      <c r="BO37" s="328"/>
      <c r="BP37" s="329"/>
      <c r="BQ37" s="330"/>
      <c r="BR37" s="83"/>
      <c r="BS37" s="73"/>
      <c r="BT37" s="74"/>
      <c r="BU37" s="74"/>
      <c r="BV37" s="74"/>
      <c r="BW37" s="74"/>
      <c r="BX37" s="74"/>
      <c r="BY37" s="74"/>
      <c r="BZ37" s="74"/>
      <c r="CA37" s="75"/>
    </row>
    <row r="38" spans="1:79" ht="30.75" customHeight="1" x14ac:dyDescent="0.25">
      <c r="A38" s="19" t="s">
        <v>4</v>
      </c>
      <c r="B38" s="64" t="s">
        <v>33</v>
      </c>
      <c r="C38" s="65" t="s">
        <v>85</v>
      </c>
      <c r="D38" s="226"/>
      <c r="E38" s="26" t="s">
        <v>34</v>
      </c>
      <c r="F38" s="20"/>
      <c r="G38" s="20"/>
      <c r="H38" s="20"/>
      <c r="I38" s="20"/>
      <c r="J38" s="20"/>
      <c r="K38" s="20"/>
      <c r="L38" s="20"/>
      <c r="M38" s="250"/>
      <c r="N38" s="26" t="s">
        <v>34</v>
      </c>
      <c r="O38" s="20"/>
      <c r="P38" s="20"/>
      <c r="Q38" s="20"/>
      <c r="R38" s="20"/>
      <c r="S38" s="20"/>
      <c r="T38" s="20"/>
      <c r="U38" s="20"/>
      <c r="V38" s="252"/>
      <c r="W38" s="26" t="s">
        <v>34</v>
      </c>
      <c r="X38" s="20"/>
      <c r="Y38" s="20"/>
      <c r="Z38" s="20"/>
      <c r="AA38" s="20"/>
      <c r="AB38" s="20"/>
      <c r="AC38" s="20"/>
      <c r="AD38" s="20"/>
      <c r="AE38" s="252"/>
      <c r="AF38" s="26" t="s">
        <v>34</v>
      </c>
      <c r="AG38" s="20"/>
      <c r="AH38" s="20"/>
      <c r="AI38" s="20"/>
      <c r="AJ38" s="20"/>
      <c r="AK38" s="20"/>
      <c r="AL38" s="20"/>
      <c r="AM38" s="20"/>
      <c r="AN38" s="252"/>
      <c r="AO38" s="26" t="s">
        <v>34</v>
      </c>
      <c r="AP38" s="20"/>
      <c r="AQ38" s="20"/>
      <c r="AR38" s="20"/>
      <c r="AS38" s="20"/>
      <c r="AT38" s="20"/>
      <c r="AU38" s="20"/>
      <c r="AV38" s="20"/>
      <c r="AW38" s="252"/>
      <c r="AX38" s="26" t="s">
        <v>34</v>
      </c>
      <c r="AY38" s="20"/>
      <c r="AZ38" s="20"/>
      <c r="BA38" s="20"/>
      <c r="BB38" s="20"/>
      <c r="BC38" s="20"/>
      <c r="BD38" s="20"/>
      <c r="BE38" s="20"/>
      <c r="BF38" s="252"/>
      <c r="BG38" s="26" t="s">
        <v>34</v>
      </c>
      <c r="BH38" s="20"/>
      <c r="BI38" s="20"/>
      <c r="BJ38" s="20"/>
      <c r="BK38" s="20"/>
      <c r="BL38" s="20"/>
      <c r="BM38" s="20"/>
      <c r="BN38" s="20"/>
      <c r="BO38" s="328"/>
      <c r="BP38" s="329"/>
      <c r="BQ38" s="330"/>
      <c r="BR38" s="83"/>
      <c r="BS38" s="76"/>
      <c r="BT38" s="77"/>
      <c r="BU38" s="77"/>
      <c r="BV38" s="77"/>
      <c r="BW38" s="77"/>
      <c r="BX38" s="77"/>
      <c r="BY38" s="77"/>
      <c r="BZ38" s="77"/>
      <c r="CA38" s="78"/>
    </row>
    <row r="39" spans="1:79" x14ac:dyDescent="0.25">
      <c r="A39" s="15">
        <v>1</v>
      </c>
      <c r="B39" s="31" t="s">
        <v>35</v>
      </c>
      <c r="C39" s="52"/>
      <c r="D39" s="226"/>
      <c r="E39" s="27"/>
      <c r="F39" s="47"/>
      <c r="G39" s="334"/>
      <c r="H39" s="335"/>
      <c r="I39" s="48">
        <f>IF(F39&gt;0,('1.Salaries Rates Dates'!$D$30*F39),0)</f>
        <v>0</v>
      </c>
      <c r="J39" s="51">
        <f>IF(F39&gt;0,((E39*F39*'1.Salaries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Dates'!$D$30))))+(E39*F39*'1.Salaries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39" s="409"/>
      <c r="L39" s="28">
        <f>J39+K39</f>
        <v>0</v>
      </c>
      <c r="M39" s="250"/>
      <c r="N39" s="25">
        <f>E39*(1+'1.Salaries Rates Dates'!$B$49)</f>
        <v>0</v>
      </c>
      <c r="O39" s="47"/>
      <c r="P39" s="334"/>
      <c r="Q39" s="335"/>
      <c r="R39" s="48">
        <f>IF(O39&gt;0,('1.Salaries Rates Dates'!$D$31*O39),0)</f>
        <v>0</v>
      </c>
      <c r="S39" s="51">
        <f>IF(O39&gt;0,((N39*O39*'1.Salaries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Dates'!$D$31))))+(N39*O39*'1.Salaries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39" s="409"/>
      <c r="U39" s="28">
        <f>S39+T39</f>
        <v>0</v>
      </c>
      <c r="V39" s="252"/>
      <c r="W39" s="25">
        <f>N39*(1+'1.Salaries Rates Dates'!$B$49)</f>
        <v>0</v>
      </c>
      <c r="X39" s="47"/>
      <c r="Y39" s="334"/>
      <c r="Z39" s="335"/>
      <c r="AA39" s="48">
        <f>IF(X39&gt;0,('1.Salaries Rates Dates'!$D$32*X39),0)</f>
        <v>0</v>
      </c>
      <c r="AB39" s="51">
        <f>IF(X39&gt;0,((W39*X39*'1.Salaries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Dates'!$D$32))))+(W39*X39*'1.Salaries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39" s="409"/>
      <c r="AD39" s="28">
        <f>AB39+AC39</f>
        <v>0</v>
      </c>
      <c r="AE39" s="252"/>
      <c r="AF39" s="25">
        <f>W39*(1+'1.Salaries Rates Dates'!$B$49)</f>
        <v>0</v>
      </c>
      <c r="AG39" s="47"/>
      <c r="AH39" s="334"/>
      <c r="AI39" s="335"/>
      <c r="AJ39" s="48">
        <f>IF(AG39&gt;0,('1.Salaries Rates Dates'!$D$33*AG39),0)</f>
        <v>0</v>
      </c>
      <c r="AK39" s="51">
        <f>IF(AG39&gt;0,((AF39*AG39*'1.Salaries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Dates'!$D$33))))+(AF39*AG39*'1.Salaries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39" s="409"/>
      <c r="AM39" s="28">
        <f>AK39+AL39</f>
        <v>0</v>
      </c>
      <c r="AN39" s="252"/>
      <c r="AO39" s="25">
        <f>AF39*(1+'1.Salaries Rates Dates'!$B$49)</f>
        <v>0</v>
      </c>
      <c r="AP39" s="47"/>
      <c r="AQ39" s="334"/>
      <c r="AR39" s="335"/>
      <c r="AS39" s="48">
        <f>IF(AP39&gt;0,('1.Salaries Rates Dates'!$D$34*AP39),0)</f>
        <v>0</v>
      </c>
      <c r="AT39" s="51">
        <f>IF(AP39&gt;0,((AO39*AP39*'1.Salaries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Dates'!$D$34))))+(AO39*AP39*'1.Salaries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39" s="409"/>
      <c r="AV39" s="28">
        <f>AT39+AU39</f>
        <v>0</v>
      </c>
      <c r="AW39" s="252"/>
      <c r="AX39" s="25">
        <f>AO39*(1+'1.Salaries Rates Dates'!$B$49)</f>
        <v>0</v>
      </c>
      <c r="AY39" s="47"/>
      <c r="AZ39" s="334"/>
      <c r="BA39" s="335"/>
      <c r="BB39" s="48">
        <f>IF(AY39&gt;0,('1.Salaries Rates Dates'!$D$35*AY39),0)</f>
        <v>0</v>
      </c>
      <c r="BC39" s="51">
        <f>IF(AY39&gt;0,((AX39*AY39*'1.Salaries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Dates'!$D$35))))+(AX39*AY39*'1.Salaries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39" s="409"/>
      <c r="BE39" s="28">
        <f>BC39+BD39</f>
        <v>0</v>
      </c>
      <c r="BF39" s="252"/>
      <c r="BG39" s="25">
        <f>AX39*(1+'1.Salaries Rates Dates'!$B$49)</f>
        <v>0</v>
      </c>
      <c r="BH39" s="47"/>
      <c r="BI39" s="334"/>
      <c r="BJ39" s="335"/>
      <c r="BK39" s="48">
        <f>IF(BH39&gt;0,('1.Salaries Rates Dates'!$D$36*BH39),0)</f>
        <v>0</v>
      </c>
      <c r="BL39" s="51">
        <f>IF(BH39&gt;0,((BG39*BH39*'1.Salaries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Dates'!$D$36))))+(BG39*BH39*'1.Salaries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39" s="409"/>
      <c r="BN39" s="28">
        <f>BL39+BM39</f>
        <v>0</v>
      </c>
      <c r="BO39" s="14">
        <f>J39+S39+AB39+AK39+AT39+BC39+BL39</f>
        <v>0</v>
      </c>
      <c r="BP39" s="14">
        <f t="shared" ref="BP39:BQ43" si="25">K39+T39+AC39+AL39+AU39+BD39+BM39</f>
        <v>0</v>
      </c>
      <c r="BQ39" s="14">
        <f t="shared" si="25"/>
        <v>0</v>
      </c>
      <c r="BR39" s="82"/>
      <c r="BS39" s="55">
        <f>C39</f>
        <v>0</v>
      </c>
      <c r="BT39" s="72">
        <f>J39</f>
        <v>0</v>
      </c>
      <c r="BU39" s="72">
        <f>S39</f>
        <v>0</v>
      </c>
      <c r="BV39" s="72">
        <f>AB39</f>
        <v>0</v>
      </c>
      <c r="BW39" s="72">
        <f>AK39</f>
        <v>0</v>
      </c>
      <c r="BX39" s="72">
        <f>AT39</f>
        <v>0</v>
      </c>
      <c r="BY39" s="187">
        <f>$BC39</f>
        <v>0</v>
      </c>
      <c r="BZ39" s="187">
        <f>$BL39</f>
        <v>0</v>
      </c>
      <c r="CA39" s="72">
        <f>SUM(BT39:BX39)</f>
        <v>0</v>
      </c>
    </row>
    <row r="40" spans="1:79" x14ac:dyDescent="0.25">
      <c r="A40" s="15">
        <v>2</v>
      </c>
      <c r="B40" s="31"/>
      <c r="C40" s="52"/>
      <c r="D40" s="226"/>
      <c r="E40" s="27"/>
      <c r="F40" s="47"/>
      <c r="G40" s="336"/>
      <c r="H40" s="337"/>
      <c r="I40" s="48">
        <f>IF(F40&gt;0,('1.Salaries Rates Dates'!$D$30*F40),0)</f>
        <v>0</v>
      </c>
      <c r="J40" s="51">
        <f>IF(F40&gt;0,((E40*F40*'1.Salaries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Dates'!$D$30))))+(E40*F40*'1.Salaries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0" s="410"/>
      <c r="L40" s="28">
        <f>J40+K40</f>
        <v>0</v>
      </c>
      <c r="M40" s="250"/>
      <c r="N40" s="25">
        <f>E40*(1+'1.Salaries Rates Dates'!$B$49)</f>
        <v>0</v>
      </c>
      <c r="O40" s="47"/>
      <c r="P40" s="336"/>
      <c r="Q40" s="337"/>
      <c r="R40" s="48">
        <f>IF(O40&gt;0,('1.Salaries Rates Dates'!$D$31*O40),0)</f>
        <v>0</v>
      </c>
      <c r="S40" s="51">
        <f>IF(O40&gt;0,((N40*O40*'1.Salaries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Dates'!$D$31))))+(N40*O40*'1.Salaries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0" s="410"/>
      <c r="U40" s="28">
        <f>S40+T40</f>
        <v>0</v>
      </c>
      <c r="V40" s="252"/>
      <c r="W40" s="25">
        <f>N40*(1+'1.Salaries Rates Dates'!$B$49)</f>
        <v>0</v>
      </c>
      <c r="X40" s="47"/>
      <c r="Y40" s="336"/>
      <c r="Z40" s="337"/>
      <c r="AA40" s="48">
        <f>IF(X40&gt;0,('1.Salaries Rates Dates'!$D$32*X40),0)</f>
        <v>0</v>
      </c>
      <c r="AB40" s="51">
        <f>IF(X40&gt;0,((W40*X40*'1.Salaries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Dates'!$D$32))))+(W40*X40*'1.Salaries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0" s="410"/>
      <c r="AD40" s="28">
        <f>AB40+AC40</f>
        <v>0</v>
      </c>
      <c r="AE40" s="252"/>
      <c r="AF40" s="25">
        <f>W40*(1+'1.Salaries Rates Dates'!$B$49)</f>
        <v>0</v>
      </c>
      <c r="AG40" s="47"/>
      <c r="AH40" s="336"/>
      <c r="AI40" s="337"/>
      <c r="AJ40" s="48">
        <f>IF(AG40&gt;0,('1.Salaries Rates Dates'!$D$33*AG40),0)</f>
        <v>0</v>
      </c>
      <c r="AK40" s="51">
        <f>IF(AG40&gt;0,((AF40*AG40*'1.Salaries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Dates'!$D$33))))+(AF40*AG40*'1.Salaries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0" s="410"/>
      <c r="AM40" s="28">
        <f>AK40+AL40</f>
        <v>0</v>
      </c>
      <c r="AN40" s="252"/>
      <c r="AO40" s="25">
        <f>AF40*(1+'1.Salaries Rates Dates'!$B$49)</f>
        <v>0</v>
      </c>
      <c r="AP40" s="47"/>
      <c r="AQ40" s="336"/>
      <c r="AR40" s="337"/>
      <c r="AS40" s="48">
        <f>IF(AP40&gt;0,('1.Salaries Rates Dates'!$D$34*AP40),0)</f>
        <v>0</v>
      </c>
      <c r="AT40" s="51">
        <f>IF(AP40&gt;0,((AO40*AP40*'1.Salaries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Dates'!$D$34))))+(AO40*AP40*'1.Salaries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0" s="410"/>
      <c r="AV40" s="28">
        <f>AT40+AU40</f>
        <v>0</v>
      </c>
      <c r="AW40" s="252"/>
      <c r="AX40" s="25">
        <f>AO40*(1+'1.Salaries Rates Dates'!$B$49)</f>
        <v>0</v>
      </c>
      <c r="AY40" s="47"/>
      <c r="AZ40" s="336"/>
      <c r="BA40" s="337"/>
      <c r="BB40" s="48">
        <f>IF(AY40&gt;0,('1.Salaries Rates Dates'!$D$35*AY40),0)</f>
        <v>0</v>
      </c>
      <c r="BC40" s="51">
        <f>IF(AY40&gt;0,((AX40*AY40*'1.Salaries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Dates'!$D$35))))+(AX40*AY40*'1.Salaries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0" s="410"/>
      <c r="BE40" s="28">
        <f>BC40+BD40</f>
        <v>0</v>
      </c>
      <c r="BF40" s="252"/>
      <c r="BG40" s="25">
        <f>AX40*(1+'1.Salaries Rates Dates'!$B$49)</f>
        <v>0</v>
      </c>
      <c r="BH40" s="47"/>
      <c r="BI40" s="336"/>
      <c r="BJ40" s="337"/>
      <c r="BK40" s="48">
        <f>IF(BH40&gt;0,('1.Salaries Rates Dates'!$D$36*BH40),0)</f>
        <v>0</v>
      </c>
      <c r="BL40" s="51">
        <f>IF(BH40&gt;0,((BG40*BH40*'1.Salaries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Dates'!$D$36))))+(BG40*BH40*'1.Salaries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0" s="410"/>
      <c r="BN40" s="28">
        <f>BL40+BM40</f>
        <v>0</v>
      </c>
      <c r="BO40" s="14">
        <f t="shared" ref="BO40:BO42" si="26">J40+S40+AB40+AK40+AT40+BC40+BL40</f>
        <v>0</v>
      </c>
      <c r="BP40" s="14">
        <f t="shared" si="25"/>
        <v>0</v>
      </c>
      <c r="BQ40" s="14">
        <f t="shared" si="25"/>
        <v>0</v>
      </c>
      <c r="BR40" s="82"/>
      <c r="BS40" s="55">
        <f>C40</f>
        <v>0</v>
      </c>
      <c r="BT40" s="72">
        <f>J40</f>
        <v>0</v>
      </c>
      <c r="BU40" s="72">
        <f>S40</f>
        <v>0</v>
      </c>
      <c r="BV40" s="72">
        <f>AB40</f>
        <v>0</v>
      </c>
      <c r="BW40" s="72">
        <f>AK40</f>
        <v>0</v>
      </c>
      <c r="BX40" s="72">
        <f>AT40</f>
        <v>0</v>
      </c>
      <c r="BY40" s="187">
        <f t="shared" ref="BY40:BY43" si="27">$BC40</f>
        <v>0</v>
      </c>
      <c r="BZ40" s="187">
        <f t="shared" ref="BZ40:BZ42" si="28">$BL40</f>
        <v>0</v>
      </c>
      <c r="CA40" s="72">
        <f t="shared" ref="CA40:CA43" si="29">SUM(BT40:BX40)</f>
        <v>0</v>
      </c>
    </row>
    <row r="41" spans="1:79" x14ac:dyDescent="0.25">
      <c r="A41" s="15">
        <v>3</v>
      </c>
      <c r="B41" s="31"/>
      <c r="C41" s="52"/>
      <c r="D41" s="226"/>
      <c r="E41" s="27"/>
      <c r="F41" s="47"/>
      <c r="G41" s="336"/>
      <c r="H41" s="337"/>
      <c r="I41" s="48">
        <f>IF(F41&gt;0,('1.Salaries Rates Dates'!$D$30*F41),0)</f>
        <v>0</v>
      </c>
      <c r="J41" s="51">
        <f>IF(F41&gt;0,((E41*F41*'1.Salaries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Dates'!$D$30))))+(E41*F41*'1.Salaries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1" s="410"/>
      <c r="L41" s="28">
        <f>J41+K41</f>
        <v>0</v>
      </c>
      <c r="M41" s="250"/>
      <c r="N41" s="25">
        <f>E41*(1+'1.Salaries Rates Dates'!$B$49)</f>
        <v>0</v>
      </c>
      <c r="O41" s="47"/>
      <c r="P41" s="336"/>
      <c r="Q41" s="337"/>
      <c r="R41" s="48">
        <f>IF(O41&gt;0,('1.Salaries Rates Dates'!$D$31*O41),0)</f>
        <v>0</v>
      </c>
      <c r="S41" s="51">
        <f>IF(O41&gt;0,((N41*O41*'1.Salaries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Dates'!$D$31))))+(N41*O41*'1.Salaries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1" s="410"/>
      <c r="U41" s="28">
        <f>S41+T41</f>
        <v>0</v>
      </c>
      <c r="V41" s="252"/>
      <c r="W41" s="25">
        <f>N41*(1+'1.Salaries Rates Dates'!$B$49)</f>
        <v>0</v>
      </c>
      <c r="X41" s="47"/>
      <c r="Y41" s="336"/>
      <c r="Z41" s="337"/>
      <c r="AA41" s="48">
        <f>IF(X41&gt;0,('1.Salaries Rates Dates'!$D$32*X41),0)</f>
        <v>0</v>
      </c>
      <c r="AB41" s="51">
        <f>IF(X41&gt;0,((W41*X41*'1.Salaries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Dates'!$D$32))))+(W41*X41*'1.Salaries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1" s="410"/>
      <c r="AD41" s="28">
        <f>AB41+AC41</f>
        <v>0</v>
      </c>
      <c r="AE41" s="252"/>
      <c r="AF41" s="25">
        <f>W41*(1+'1.Salaries Rates Dates'!$B$49)</f>
        <v>0</v>
      </c>
      <c r="AG41" s="47"/>
      <c r="AH41" s="336"/>
      <c r="AI41" s="337"/>
      <c r="AJ41" s="48">
        <f>IF(AG41&gt;0,('1.Salaries Rates Dates'!$D$33*AG41),0)</f>
        <v>0</v>
      </c>
      <c r="AK41" s="51">
        <f>IF(AG41&gt;0,((AF41*AG41*'1.Salaries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Dates'!$D$33))))+(AF41*AG41*'1.Salaries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1" s="410"/>
      <c r="AM41" s="28">
        <f>AK41+AL41</f>
        <v>0</v>
      </c>
      <c r="AN41" s="252"/>
      <c r="AO41" s="25">
        <f>AF41*(1+'1.Salaries Rates Dates'!$B$49)</f>
        <v>0</v>
      </c>
      <c r="AP41" s="47"/>
      <c r="AQ41" s="336"/>
      <c r="AR41" s="337"/>
      <c r="AS41" s="48">
        <f>IF(AP41&gt;0,('1.Salaries Rates Dates'!$D$34*AP41),0)</f>
        <v>0</v>
      </c>
      <c r="AT41" s="51">
        <f>IF(AP41&gt;0,((AO41*AP41*'1.Salaries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Dates'!$D$34))))+(AO41*AP41*'1.Salaries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1" s="410"/>
      <c r="AV41" s="28">
        <f>AT41+AU41</f>
        <v>0</v>
      </c>
      <c r="AW41" s="252"/>
      <c r="AX41" s="25">
        <f>AO41*(1+'1.Salaries Rates Dates'!$B$49)</f>
        <v>0</v>
      </c>
      <c r="AY41" s="47"/>
      <c r="AZ41" s="336"/>
      <c r="BA41" s="337"/>
      <c r="BB41" s="48">
        <f>IF(AY41&gt;0,('1.Salaries Rates Dates'!$D$35*AY41),0)</f>
        <v>0</v>
      </c>
      <c r="BC41" s="51">
        <f>IF(AY41&gt;0,((AX41*AY41*'1.Salaries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Dates'!$D$35))))+(AX41*AY41*'1.Salaries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1" s="410"/>
      <c r="BE41" s="28">
        <f>BC41+BD41</f>
        <v>0</v>
      </c>
      <c r="BF41" s="252"/>
      <c r="BG41" s="25">
        <f>AX41*(1+'1.Salaries Rates Dates'!$B$49)</f>
        <v>0</v>
      </c>
      <c r="BH41" s="47"/>
      <c r="BI41" s="336"/>
      <c r="BJ41" s="337"/>
      <c r="BK41" s="48">
        <f>IF(BH41&gt;0,('1.Salaries Rates Dates'!$D$36*BH41),0)</f>
        <v>0</v>
      </c>
      <c r="BL41" s="51">
        <f>IF(BH41&gt;0,((BG41*BH41*'1.Salaries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Dates'!$D$36))))+(BG41*BH41*'1.Salaries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1" s="410"/>
      <c r="BN41" s="28">
        <f>BL41+BM41</f>
        <v>0</v>
      </c>
      <c r="BO41" s="14">
        <f t="shared" si="26"/>
        <v>0</v>
      </c>
      <c r="BP41" s="14">
        <f t="shared" si="25"/>
        <v>0</v>
      </c>
      <c r="BQ41" s="14">
        <f t="shared" si="25"/>
        <v>0</v>
      </c>
      <c r="BR41" s="82"/>
      <c r="BS41" s="55">
        <f>C41</f>
        <v>0</v>
      </c>
      <c r="BT41" s="72">
        <f>J41</f>
        <v>0</v>
      </c>
      <c r="BU41" s="72">
        <f>S41</f>
        <v>0</v>
      </c>
      <c r="BV41" s="72">
        <f>AB41</f>
        <v>0</v>
      </c>
      <c r="BW41" s="72">
        <f>AK41</f>
        <v>0</v>
      </c>
      <c r="BX41" s="72">
        <f>AT41</f>
        <v>0</v>
      </c>
      <c r="BY41" s="187">
        <f t="shared" si="27"/>
        <v>0</v>
      </c>
      <c r="BZ41" s="187">
        <f t="shared" si="28"/>
        <v>0</v>
      </c>
      <c r="CA41" s="72">
        <f t="shared" si="29"/>
        <v>0</v>
      </c>
    </row>
    <row r="42" spans="1:79" x14ac:dyDescent="0.25">
      <c r="A42" s="15">
        <v>4</v>
      </c>
      <c r="B42" s="31"/>
      <c r="C42" s="52"/>
      <c r="D42" s="226"/>
      <c r="E42" s="27"/>
      <c r="F42" s="47"/>
      <c r="G42" s="336"/>
      <c r="H42" s="337"/>
      <c r="I42" s="48">
        <f>IF(F42&gt;0,('1.Salaries Rates Dates'!$D$30*F42),0)</f>
        <v>0</v>
      </c>
      <c r="J42" s="51">
        <f>IF(F42&gt;0,((E42*F42*'1.Salaries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Dates'!$D$30))))+(E42*F42*'1.Salaries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2" s="410"/>
      <c r="L42" s="28">
        <f>J42+K42</f>
        <v>0</v>
      </c>
      <c r="M42" s="250"/>
      <c r="N42" s="25">
        <f>E42*(1+'1.Salaries Rates Dates'!$B$49)</f>
        <v>0</v>
      </c>
      <c r="O42" s="47"/>
      <c r="P42" s="336"/>
      <c r="Q42" s="337"/>
      <c r="R42" s="48">
        <f>IF(O42&gt;0,('1.Salaries Rates Dates'!$D$31*O42),0)</f>
        <v>0</v>
      </c>
      <c r="S42" s="51">
        <f>IF(O42&gt;0,((N42*O42*'1.Salaries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Dates'!$D$31))))+(N42*O42*'1.Salaries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2" s="410"/>
      <c r="U42" s="28">
        <f>S42+T42</f>
        <v>0</v>
      </c>
      <c r="V42" s="252"/>
      <c r="W42" s="25">
        <f>N42*(1+'1.Salaries Rates Dates'!$B$49)</f>
        <v>0</v>
      </c>
      <c r="X42" s="47"/>
      <c r="Y42" s="336"/>
      <c r="Z42" s="337"/>
      <c r="AA42" s="48">
        <f>IF(X42&gt;0,('1.Salaries Rates Dates'!$D$32*X42),0)</f>
        <v>0</v>
      </c>
      <c r="AB42" s="51">
        <f>IF(X42&gt;0,((W42*X42*'1.Salaries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Dates'!$D$32))))+(W42*X42*'1.Salaries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2" s="410"/>
      <c r="AD42" s="28">
        <f>AB42+AC42</f>
        <v>0</v>
      </c>
      <c r="AE42" s="252"/>
      <c r="AF42" s="25">
        <f>W42*(1+'1.Salaries Rates Dates'!$B$49)</f>
        <v>0</v>
      </c>
      <c r="AG42" s="47"/>
      <c r="AH42" s="336"/>
      <c r="AI42" s="337"/>
      <c r="AJ42" s="48">
        <f>IF(AG42&gt;0,('1.Salaries Rates Dates'!$D$33*AG42),0)</f>
        <v>0</v>
      </c>
      <c r="AK42" s="51">
        <f>IF(AG42&gt;0,((AF42*AG42*'1.Salaries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Dates'!$D$33))))+(AF42*AG42*'1.Salaries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2" s="410"/>
      <c r="AM42" s="28">
        <f>AK42+AL42</f>
        <v>0</v>
      </c>
      <c r="AN42" s="252"/>
      <c r="AO42" s="25">
        <f>AF42*(1+'1.Salaries Rates Dates'!$B$49)</f>
        <v>0</v>
      </c>
      <c r="AP42" s="47"/>
      <c r="AQ42" s="336"/>
      <c r="AR42" s="337"/>
      <c r="AS42" s="48">
        <f>IF(AP42&gt;0,('1.Salaries Rates Dates'!$D$34*AP42),0)</f>
        <v>0</v>
      </c>
      <c r="AT42" s="51">
        <f>IF(AP42&gt;0,((AO42*AP42*'1.Salaries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Dates'!$D$34))))+(AO42*AP42*'1.Salaries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2" s="410"/>
      <c r="AV42" s="28">
        <f>AT42+AU42</f>
        <v>0</v>
      </c>
      <c r="AW42" s="252"/>
      <c r="AX42" s="25">
        <f>AO42*(1+'1.Salaries Rates Dates'!$B$49)</f>
        <v>0</v>
      </c>
      <c r="AY42" s="47"/>
      <c r="AZ42" s="336"/>
      <c r="BA42" s="337"/>
      <c r="BB42" s="48">
        <f>IF(AY42&gt;0,('1.Salaries Rates Dates'!$D$35*AY42),0)</f>
        <v>0</v>
      </c>
      <c r="BC42" s="51">
        <f>IF(AY42&gt;0,((AX42*AY42*'1.Salaries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Dates'!$D$35))))+(AX42*AY42*'1.Salaries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2" s="410"/>
      <c r="BE42" s="28">
        <f>BC42+BD42</f>
        <v>0</v>
      </c>
      <c r="BF42" s="252"/>
      <c r="BG42" s="25">
        <f>AX42*(1+'1.Salaries Rates Dates'!$B$49)</f>
        <v>0</v>
      </c>
      <c r="BH42" s="47"/>
      <c r="BI42" s="336"/>
      <c r="BJ42" s="337"/>
      <c r="BK42" s="48">
        <f>IF(BH42&gt;0,('1.Salaries Rates Dates'!$D$36*BH42),0)</f>
        <v>0</v>
      </c>
      <c r="BL42" s="51">
        <f>IF(BH42&gt;0,((BG42*BH42*'1.Salaries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Dates'!$D$36))))+(BG42*BH42*'1.Salaries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2" s="410"/>
      <c r="BN42" s="28">
        <f>BL42+BM42</f>
        <v>0</v>
      </c>
      <c r="BO42" s="14">
        <f t="shared" si="26"/>
        <v>0</v>
      </c>
      <c r="BP42" s="14">
        <f t="shared" si="25"/>
        <v>0</v>
      </c>
      <c r="BQ42" s="14">
        <f t="shared" si="25"/>
        <v>0</v>
      </c>
      <c r="BR42" s="82"/>
      <c r="BS42" s="55">
        <f>C42</f>
        <v>0</v>
      </c>
      <c r="BT42" s="72">
        <f>J42</f>
        <v>0</v>
      </c>
      <c r="BU42" s="72">
        <f>S42</f>
        <v>0</v>
      </c>
      <c r="BV42" s="72">
        <f>AB42</f>
        <v>0</v>
      </c>
      <c r="BW42" s="72">
        <f>AK42</f>
        <v>0</v>
      </c>
      <c r="BX42" s="72">
        <f>AT42</f>
        <v>0</v>
      </c>
      <c r="BY42" s="187">
        <f t="shared" si="27"/>
        <v>0</v>
      </c>
      <c r="BZ42" s="187">
        <f t="shared" si="28"/>
        <v>0</v>
      </c>
      <c r="CA42" s="72">
        <f t="shared" si="29"/>
        <v>0</v>
      </c>
    </row>
    <row r="43" spans="1:79" ht="15.75" thickBot="1" x14ac:dyDescent="0.3">
      <c r="A43" s="15">
        <v>5</v>
      </c>
      <c r="B43" s="31"/>
      <c r="C43" s="52"/>
      <c r="D43" s="226"/>
      <c r="E43" s="27"/>
      <c r="F43" s="47"/>
      <c r="G43" s="338"/>
      <c r="H43" s="339"/>
      <c r="I43" s="48">
        <f>IF(F43&gt;0,('1.Salaries Rates Dates'!$D$30*F43),0)</f>
        <v>0</v>
      </c>
      <c r="J43" s="51">
        <f>IF(F43&gt;0,((E43*F43*'1.Salaries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Dates'!$D$30))))+(E43*F43*'1.Salaries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3" s="411"/>
      <c r="L43" s="33">
        <f>J43+K43</f>
        <v>0</v>
      </c>
      <c r="M43" s="250"/>
      <c r="N43" s="25">
        <f>E43*(1+'1.Salaries Rates Dates'!$B$49)</f>
        <v>0</v>
      </c>
      <c r="O43" s="47"/>
      <c r="P43" s="338"/>
      <c r="Q43" s="339"/>
      <c r="R43" s="48">
        <f>IF(O43&gt;0,('1.Salaries Rates Dates'!$D$31*O43),0)</f>
        <v>0</v>
      </c>
      <c r="S43" s="51">
        <f>IF(O43&gt;0,((N43*O43*'1.Salaries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Dates'!$D$31))))+(N43*O43*'1.Salaries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3" s="411"/>
      <c r="U43" s="33">
        <f>S43+T43</f>
        <v>0</v>
      </c>
      <c r="V43" s="252"/>
      <c r="W43" s="25">
        <f>N43*(1+'1.Salaries Rates Dates'!$B$49)</f>
        <v>0</v>
      </c>
      <c r="X43" s="47"/>
      <c r="Y43" s="338"/>
      <c r="Z43" s="339"/>
      <c r="AA43" s="48">
        <f>IF(X43&gt;0,('1.Salaries Rates Dates'!$D$32*X43),0)</f>
        <v>0</v>
      </c>
      <c r="AB43" s="51">
        <f>IF(X43&gt;0,((W43*X43*'1.Salaries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Dates'!$D$32))))+(W43*X43*'1.Salaries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3" s="411"/>
      <c r="AD43" s="33">
        <f>AB43+AC43</f>
        <v>0</v>
      </c>
      <c r="AE43" s="252"/>
      <c r="AF43" s="25">
        <f>W43*(1+'1.Salaries Rates Dates'!$B$49)</f>
        <v>0</v>
      </c>
      <c r="AG43" s="47"/>
      <c r="AH43" s="338"/>
      <c r="AI43" s="339"/>
      <c r="AJ43" s="48">
        <f>IF(AG43&gt;0,('1.Salaries Rates Dates'!$D$33*AG43),0)</f>
        <v>0</v>
      </c>
      <c r="AK43" s="51">
        <f>IF(AG43&gt;0,((AF43*AG43*'1.Salaries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Dates'!$D$33))))+(AF43*AG43*'1.Salaries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3" s="411"/>
      <c r="AM43" s="33">
        <f>AK43+AL43</f>
        <v>0</v>
      </c>
      <c r="AN43" s="252"/>
      <c r="AO43" s="25">
        <f>AF43*(1+'1.Salaries Rates Dates'!$B$49)</f>
        <v>0</v>
      </c>
      <c r="AP43" s="47"/>
      <c r="AQ43" s="338"/>
      <c r="AR43" s="339"/>
      <c r="AS43" s="48">
        <f>IF(AP43&gt;0,('1.Salaries Rates Dates'!$D$34*AP43),0)</f>
        <v>0</v>
      </c>
      <c r="AT43" s="51">
        <f>IF(AP43&gt;0,((AO43*AP43*'1.Salaries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Dates'!$D$34))))+(AO43*AP43*'1.Salaries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3" s="411"/>
      <c r="AV43" s="33">
        <f>AT43+AU43</f>
        <v>0</v>
      </c>
      <c r="AW43" s="252"/>
      <c r="AX43" s="25">
        <f>AO43*(1+'1.Salaries Rates Dates'!$B$49)</f>
        <v>0</v>
      </c>
      <c r="AY43" s="47"/>
      <c r="AZ43" s="338"/>
      <c r="BA43" s="339"/>
      <c r="BB43" s="48">
        <f>IF(AY43&gt;0,('1.Salaries Rates Dates'!$D$35*AY43),0)</f>
        <v>0</v>
      </c>
      <c r="BC43" s="51">
        <f>IF(AY43&gt;0,((AX43*AY43*'1.Salaries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Dates'!$D$35))))+(AX43*AY43*'1.Salaries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3" s="411"/>
      <c r="BE43" s="33">
        <f>BC43+BD43</f>
        <v>0</v>
      </c>
      <c r="BF43" s="252"/>
      <c r="BG43" s="25">
        <f>AX43*(1+'1.Salaries Rates Dates'!$B$49)</f>
        <v>0</v>
      </c>
      <c r="BH43" s="47"/>
      <c r="BI43" s="338"/>
      <c r="BJ43" s="339"/>
      <c r="BK43" s="48">
        <f>IF(BH43&gt;0,('1.Salaries Rates Dates'!$D$36*BH43),0)</f>
        <v>0</v>
      </c>
      <c r="BL43" s="51">
        <f>IF(BH43&gt;0,((BG43*BH43*'1.Salaries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Dates'!$D$36))))+(BG43*BH43*'1.Salaries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3" s="411"/>
      <c r="BN43" s="33">
        <f>BL43+BM43</f>
        <v>0</v>
      </c>
      <c r="BO43" s="14">
        <f>J43+S43+AB43+AK43+AT43+BC43+BL43</f>
        <v>0</v>
      </c>
      <c r="BP43" s="14">
        <f>K43+T43+AC43+AL43+AU43+BD43+BM43</f>
        <v>0</v>
      </c>
      <c r="BQ43" s="14">
        <f t="shared" si="25"/>
        <v>0</v>
      </c>
      <c r="BR43" s="82"/>
      <c r="BS43" s="55">
        <f>C43</f>
        <v>0</v>
      </c>
      <c r="BT43" s="72">
        <f>J43</f>
        <v>0</v>
      </c>
      <c r="BU43" s="72">
        <f>S43</f>
        <v>0</v>
      </c>
      <c r="BV43" s="72">
        <f>AB43</f>
        <v>0</v>
      </c>
      <c r="BW43" s="72">
        <f>AK43</f>
        <v>0</v>
      </c>
      <c r="BX43" s="72">
        <f>AT43</f>
        <v>0</v>
      </c>
      <c r="BY43" s="187">
        <f t="shared" si="27"/>
        <v>0</v>
      </c>
      <c r="BZ43" s="187">
        <f>$BL43</f>
        <v>0</v>
      </c>
      <c r="CA43" s="72">
        <f t="shared" si="29"/>
        <v>0</v>
      </c>
    </row>
    <row r="44" spans="1:79" ht="16.5" thickTop="1" thickBot="1" x14ac:dyDescent="0.3">
      <c r="A44" s="233" t="s">
        <v>36</v>
      </c>
      <c r="B44" s="234"/>
      <c r="C44" s="244"/>
      <c r="D44" s="226"/>
      <c r="E44" s="265"/>
      <c r="F44" s="265"/>
      <c r="G44" s="265"/>
      <c r="H44" s="265"/>
      <c r="I44" s="56"/>
      <c r="J44" s="34">
        <f>SUM(J15:J43)</f>
        <v>0</v>
      </c>
      <c r="K44" s="34">
        <f>SUM(K15:K36)</f>
        <v>0</v>
      </c>
      <c r="L44" s="35">
        <f>SUM(L15:L43)</f>
        <v>0</v>
      </c>
      <c r="M44" s="250"/>
      <c r="N44" s="265"/>
      <c r="O44" s="265"/>
      <c r="P44" s="265"/>
      <c r="Q44" s="265"/>
      <c r="R44" s="56"/>
      <c r="S44" s="34">
        <f>SUM(S15:S43)</f>
        <v>0</v>
      </c>
      <c r="T44" s="34">
        <f>SUM(T15:T36)</f>
        <v>0</v>
      </c>
      <c r="U44" s="35">
        <f>SUM(U15:U43)</f>
        <v>0</v>
      </c>
      <c r="V44" s="252"/>
      <c r="W44" s="265"/>
      <c r="X44" s="265"/>
      <c r="Y44" s="265"/>
      <c r="Z44" s="265"/>
      <c r="AA44" s="54"/>
      <c r="AB44" s="10">
        <f>SUM(AB15:AB43)</f>
        <v>0</v>
      </c>
      <c r="AC44" s="34">
        <f>SUM(AC15:AC36)</f>
        <v>0</v>
      </c>
      <c r="AD44" s="29">
        <f>SUM(AD15:AD43)</f>
        <v>0</v>
      </c>
      <c r="AE44" s="252"/>
      <c r="AF44" s="265"/>
      <c r="AG44" s="265"/>
      <c r="AH44" s="265"/>
      <c r="AI44" s="265"/>
      <c r="AJ44" s="54"/>
      <c r="AK44" s="10">
        <f>SUM(AK15:AK43)</f>
        <v>0</v>
      </c>
      <c r="AL44" s="34">
        <f>SUM(AL15:AL36)</f>
        <v>0</v>
      </c>
      <c r="AM44" s="29">
        <f>SUM(AM15:AM43)</f>
        <v>0</v>
      </c>
      <c r="AN44" s="252"/>
      <c r="AO44" s="265"/>
      <c r="AP44" s="265"/>
      <c r="AQ44" s="265"/>
      <c r="AR44" s="265"/>
      <c r="AS44" s="54"/>
      <c r="AT44" s="10">
        <f>SUM(AT15:AT43)</f>
        <v>0</v>
      </c>
      <c r="AU44" s="34">
        <f>SUM(AU15:AU36)</f>
        <v>0</v>
      </c>
      <c r="AV44" s="29">
        <f>SUM(AV15:AV43)</f>
        <v>0</v>
      </c>
      <c r="AW44" s="252"/>
      <c r="AX44" s="265"/>
      <c r="AY44" s="265"/>
      <c r="AZ44" s="265"/>
      <c r="BA44" s="265"/>
      <c r="BB44" s="54"/>
      <c r="BC44" s="10">
        <f>SUM(BC15:BC43)</f>
        <v>0</v>
      </c>
      <c r="BD44" s="34">
        <f>SUM(BD15:BD36)</f>
        <v>0</v>
      </c>
      <c r="BE44" s="29">
        <f>SUM(BE15:BE43)</f>
        <v>0</v>
      </c>
      <c r="BF44" s="252"/>
      <c r="BG44" s="265"/>
      <c r="BH44" s="265"/>
      <c r="BI44" s="265"/>
      <c r="BJ44" s="265"/>
      <c r="BK44" s="54"/>
      <c r="BL44" s="10">
        <f>SUM(BL15:BL43)</f>
        <v>0</v>
      </c>
      <c r="BM44" s="34">
        <f>SUM(BM15:BM36)</f>
        <v>0</v>
      </c>
      <c r="BN44" s="29">
        <f>SUM(BN15:BN43)</f>
        <v>0</v>
      </c>
      <c r="BO44" s="84">
        <f>J44+S44+AB44+AK44+AT44+BC44+BL44</f>
        <v>0</v>
      </c>
      <c r="BP44" s="10">
        <f>K44+T44+AC44+AL44+AU44+BD44+BM44</f>
        <v>0</v>
      </c>
      <c r="BQ44" s="85">
        <f t="shared" ref="BQ44" si="30">L44+U44+AD44+AM44+AV44+BE44+BN44</f>
        <v>0</v>
      </c>
      <c r="BR44" s="81"/>
      <c r="BS44" s="55">
        <v>2910</v>
      </c>
      <c r="BT44" s="188">
        <f>SUM(K15:K24,K27:K36)</f>
        <v>0</v>
      </c>
      <c r="BU44" s="188">
        <f>SUM(T15:T24,T27:T36)</f>
        <v>0</v>
      </c>
      <c r="BV44" s="188">
        <f>SUM(AC15:AC24,,AC27:AC36)</f>
        <v>0</v>
      </c>
      <c r="BW44" s="188">
        <f>SUM(AL15:AL24,,AL27:AL36)</f>
        <v>0</v>
      </c>
      <c r="BX44" s="188">
        <f>SUM(AU15:AU24,,AU27:AU36)</f>
        <v>0</v>
      </c>
      <c r="BY44" s="188">
        <f>SUM(BD15:BD24,BD27:BD36)</f>
        <v>0</v>
      </c>
      <c r="BZ44" s="188">
        <f>SUM(BM15:BM24,,BM27:BM36)</f>
        <v>0</v>
      </c>
      <c r="CA44" s="72">
        <f t="shared" ref="CA44" si="31">SUM(BT44:BX44)</f>
        <v>0</v>
      </c>
    </row>
    <row r="45" spans="1:79" ht="3" customHeight="1" thickTop="1" x14ac:dyDescent="0.25">
      <c r="A45" s="242"/>
      <c r="B45" s="243"/>
      <c r="C45" s="243"/>
      <c r="D45" s="226"/>
      <c r="E45" s="236"/>
      <c r="F45" s="236"/>
      <c r="G45" s="236"/>
      <c r="H45" s="236"/>
      <c r="I45" s="236"/>
      <c r="J45" s="236"/>
      <c r="K45" s="236"/>
      <c r="L45" s="236"/>
      <c r="M45" s="250"/>
      <c r="N45" s="236"/>
      <c r="O45" s="236"/>
      <c r="P45" s="236"/>
      <c r="Q45" s="236"/>
      <c r="R45" s="236"/>
      <c r="S45" s="236"/>
      <c r="T45" s="236"/>
      <c r="U45" s="236"/>
      <c r="V45" s="252"/>
      <c r="W45" s="236"/>
      <c r="X45" s="236"/>
      <c r="Y45" s="236"/>
      <c r="Z45" s="236"/>
      <c r="AA45" s="236"/>
      <c r="AB45" s="236"/>
      <c r="AC45" s="236"/>
      <c r="AD45" s="236"/>
      <c r="AE45" s="252"/>
      <c r="AF45" s="236"/>
      <c r="AG45" s="236"/>
      <c r="AH45" s="236"/>
      <c r="AI45" s="236"/>
      <c r="AJ45" s="236"/>
      <c r="AK45" s="236"/>
      <c r="AL45" s="236"/>
      <c r="AM45" s="236"/>
      <c r="AN45" s="252"/>
      <c r="AO45" s="236"/>
      <c r="AP45" s="236"/>
      <c r="AQ45" s="236"/>
      <c r="AR45" s="236"/>
      <c r="AS45" s="236"/>
      <c r="AT45" s="236"/>
      <c r="AU45" s="236"/>
      <c r="AV45" s="236"/>
      <c r="AW45" s="252"/>
      <c r="AX45" s="236"/>
      <c r="AY45" s="236"/>
      <c r="AZ45" s="236"/>
      <c r="BA45" s="236"/>
      <c r="BB45" s="236"/>
      <c r="BC45" s="236"/>
      <c r="BD45" s="236"/>
      <c r="BE45" s="236"/>
      <c r="BF45" s="252"/>
      <c r="BG45" s="236"/>
      <c r="BH45" s="236"/>
      <c r="BI45" s="236"/>
      <c r="BJ45" s="236"/>
      <c r="BK45" s="236"/>
      <c r="BL45" s="236"/>
      <c r="BM45" s="236"/>
      <c r="BN45" s="236"/>
      <c r="BO45" s="383"/>
      <c r="BP45" s="384"/>
      <c r="BQ45" s="385"/>
      <c r="BR45" s="1"/>
      <c r="BS45" s="2"/>
      <c r="BT45" s="2"/>
      <c r="BU45" s="2"/>
      <c r="BV45" s="2"/>
      <c r="BW45" s="2"/>
      <c r="BX45" s="2"/>
      <c r="BY45" s="2"/>
      <c r="BZ45" s="2"/>
      <c r="CA45" s="2"/>
    </row>
    <row r="46" spans="1:79" x14ac:dyDescent="0.25">
      <c r="A46" s="247" t="s">
        <v>37</v>
      </c>
      <c r="B46" s="248"/>
      <c r="C46" s="248"/>
      <c r="D46" s="226"/>
      <c r="E46" s="21"/>
      <c r="F46" s="21"/>
      <c r="G46" s="21"/>
      <c r="H46" s="21"/>
      <c r="I46" s="21"/>
      <c r="J46" s="324" t="s">
        <v>38</v>
      </c>
      <c r="K46" s="324"/>
      <c r="L46" s="245"/>
      <c r="M46" s="250"/>
      <c r="N46" s="263"/>
      <c r="O46" s="263"/>
      <c r="P46" s="263"/>
      <c r="Q46" s="263"/>
      <c r="R46" s="53"/>
      <c r="S46" s="324" t="s">
        <v>38</v>
      </c>
      <c r="T46" s="324"/>
      <c r="U46" s="245"/>
      <c r="V46" s="252"/>
      <c r="W46" s="263"/>
      <c r="X46" s="263"/>
      <c r="Y46" s="263"/>
      <c r="Z46" s="263"/>
      <c r="AA46" s="53"/>
      <c r="AB46" s="324" t="s">
        <v>38</v>
      </c>
      <c r="AC46" s="324"/>
      <c r="AD46" s="245"/>
      <c r="AE46" s="252"/>
      <c r="AF46" s="263"/>
      <c r="AG46" s="263"/>
      <c r="AH46" s="263"/>
      <c r="AI46" s="263"/>
      <c r="AJ46" s="53"/>
      <c r="AK46" s="324" t="s">
        <v>38</v>
      </c>
      <c r="AL46" s="324"/>
      <c r="AM46" s="245"/>
      <c r="AN46" s="252"/>
      <c r="AO46" s="263"/>
      <c r="AP46" s="263"/>
      <c r="AQ46" s="263"/>
      <c r="AR46" s="263"/>
      <c r="AS46" s="53"/>
      <c r="AT46" s="324" t="s">
        <v>38</v>
      </c>
      <c r="AU46" s="324"/>
      <c r="AV46" s="245"/>
      <c r="AW46" s="252"/>
      <c r="AX46" s="263"/>
      <c r="AY46" s="263"/>
      <c r="AZ46" s="263"/>
      <c r="BA46" s="263"/>
      <c r="BB46" s="53"/>
      <c r="BC46" s="324" t="s">
        <v>38</v>
      </c>
      <c r="BD46" s="324"/>
      <c r="BE46" s="245"/>
      <c r="BF46" s="252"/>
      <c r="BG46" s="263"/>
      <c r="BH46" s="263"/>
      <c r="BI46" s="263"/>
      <c r="BJ46" s="263"/>
      <c r="BK46" s="53"/>
      <c r="BL46" s="324" t="s">
        <v>38</v>
      </c>
      <c r="BM46" s="324"/>
      <c r="BN46" s="245"/>
      <c r="BO46" s="268"/>
      <c r="BP46" s="262" t="s">
        <v>38</v>
      </c>
      <c r="BQ46" s="271"/>
      <c r="BR46" s="79"/>
      <c r="BS46" s="2" t="s">
        <v>115</v>
      </c>
      <c r="BT46" s="188">
        <f>SUM(BT15:BT44)</f>
        <v>0</v>
      </c>
      <c r="BU46" s="188">
        <f>SUM(BU15:BU44)</f>
        <v>0</v>
      </c>
      <c r="BV46" s="188">
        <f>SUM(BV15:BV44)</f>
        <v>0</v>
      </c>
      <c r="BW46" s="188">
        <f t="shared" ref="BW46" si="32">SUM(BW15:BW44)</f>
        <v>0</v>
      </c>
      <c r="BX46" s="188">
        <f>SUM(BX15:BX44)</f>
        <v>0</v>
      </c>
      <c r="BY46" s="188">
        <f>SUM(BY15:BY44)</f>
        <v>0</v>
      </c>
      <c r="BZ46" s="188">
        <f>SUM(BZ15:BZ44)</f>
        <v>0</v>
      </c>
      <c r="CA46" s="188">
        <f>SUM(BT46:BZ46)</f>
        <v>0</v>
      </c>
    </row>
    <row r="47" spans="1:79" x14ac:dyDescent="0.25">
      <c r="A47" s="400" t="s">
        <v>96</v>
      </c>
      <c r="B47" s="401"/>
      <c r="C47" s="401"/>
      <c r="D47" s="226"/>
      <c r="E47" s="22"/>
      <c r="F47" s="22"/>
      <c r="G47" s="22"/>
      <c r="H47" s="22"/>
      <c r="I47" s="22"/>
      <c r="J47" s="324"/>
      <c r="K47" s="324"/>
      <c r="L47" s="245"/>
      <c r="M47" s="250"/>
      <c r="N47" s="264"/>
      <c r="O47" s="264"/>
      <c r="P47" s="264"/>
      <c r="Q47" s="264"/>
      <c r="R47" s="54"/>
      <c r="S47" s="324"/>
      <c r="T47" s="324"/>
      <c r="U47" s="245"/>
      <c r="V47" s="252"/>
      <c r="W47" s="264"/>
      <c r="X47" s="264"/>
      <c r="Y47" s="264"/>
      <c r="Z47" s="264"/>
      <c r="AA47" s="54"/>
      <c r="AB47" s="324"/>
      <c r="AC47" s="324"/>
      <c r="AD47" s="245"/>
      <c r="AE47" s="252"/>
      <c r="AF47" s="264"/>
      <c r="AG47" s="264"/>
      <c r="AH47" s="264"/>
      <c r="AI47" s="264"/>
      <c r="AJ47" s="54"/>
      <c r="AK47" s="324"/>
      <c r="AL47" s="324"/>
      <c r="AM47" s="245"/>
      <c r="AN47" s="252"/>
      <c r="AO47" s="264"/>
      <c r="AP47" s="264"/>
      <c r="AQ47" s="264"/>
      <c r="AR47" s="264"/>
      <c r="AS47" s="54"/>
      <c r="AT47" s="324"/>
      <c r="AU47" s="324"/>
      <c r="AV47" s="245"/>
      <c r="AW47" s="252"/>
      <c r="AX47" s="264"/>
      <c r="AY47" s="264"/>
      <c r="AZ47" s="264"/>
      <c r="BA47" s="264"/>
      <c r="BB47" s="54"/>
      <c r="BC47" s="324"/>
      <c r="BD47" s="324"/>
      <c r="BE47" s="245"/>
      <c r="BF47" s="252"/>
      <c r="BG47" s="264"/>
      <c r="BH47" s="264"/>
      <c r="BI47" s="264"/>
      <c r="BJ47" s="264"/>
      <c r="BK47" s="54"/>
      <c r="BL47" s="324"/>
      <c r="BM47" s="324"/>
      <c r="BN47" s="245"/>
      <c r="BO47" s="269"/>
      <c r="BP47" s="354"/>
      <c r="BQ47" s="355"/>
      <c r="BR47" s="79"/>
      <c r="BS47" s="73"/>
      <c r="BT47" s="74"/>
      <c r="BU47" s="74"/>
      <c r="BV47" s="74"/>
      <c r="BW47" s="74"/>
      <c r="BX47" s="74"/>
      <c r="BY47" s="74"/>
      <c r="BZ47" s="74"/>
      <c r="CA47" s="75"/>
    </row>
    <row r="48" spans="1:79" x14ac:dyDescent="0.25">
      <c r="A48" s="3" t="s">
        <v>39</v>
      </c>
      <c r="B48" s="59" t="s">
        <v>40</v>
      </c>
      <c r="C48" s="7" t="s">
        <v>85</v>
      </c>
      <c r="D48" s="226"/>
      <c r="E48" s="22"/>
      <c r="F48" s="22"/>
      <c r="G48" s="22"/>
      <c r="H48" s="22"/>
      <c r="I48" s="22"/>
      <c r="J48" s="324"/>
      <c r="K48" s="324"/>
      <c r="L48" s="245"/>
      <c r="M48" s="250"/>
      <c r="N48" s="264"/>
      <c r="O48" s="264"/>
      <c r="P48" s="264"/>
      <c r="Q48" s="264"/>
      <c r="R48" s="54"/>
      <c r="S48" s="324"/>
      <c r="T48" s="324"/>
      <c r="U48" s="245"/>
      <c r="V48" s="252"/>
      <c r="W48" s="264"/>
      <c r="X48" s="264"/>
      <c r="Y48" s="264"/>
      <c r="Z48" s="264"/>
      <c r="AA48" s="54"/>
      <c r="AB48" s="324"/>
      <c r="AC48" s="324"/>
      <c r="AD48" s="245"/>
      <c r="AE48" s="252"/>
      <c r="AF48" s="264"/>
      <c r="AG48" s="264"/>
      <c r="AH48" s="264"/>
      <c r="AI48" s="264"/>
      <c r="AJ48" s="54"/>
      <c r="AK48" s="324"/>
      <c r="AL48" s="324"/>
      <c r="AM48" s="245"/>
      <c r="AN48" s="252"/>
      <c r="AO48" s="264"/>
      <c r="AP48" s="264"/>
      <c r="AQ48" s="264"/>
      <c r="AR48" s="264"/>
      <c r="AS48" s="54"/>
      <c r="AT48" s="324"/>
      <c r="AU48" s="324"/>
      <c r="AV48" s="245"/>
      <c r="AW48" s="252"/>
      <c r="AX48" s="264"/>
      <c r="AY48" s="264"/>
      <c r="AZ48" s="264"/>
      <c r="BA48" s="264"/>
      <c r="BB48" s="54"/>
      <c r="BC48" s="324"/>
      <c r="BD48" s="324"/>
      <c r="BE48" s="245"/>
      <c r="BF48" s="252"/>
      <c r="BG48" s="264"/>
      <c r="BH48" s="264"/>
      <c r="BI48" s="264"/>
      <c r="BJ48" s="264"/>
      <c r="BK48" s="54"/>
      <c r="BL48" s="324"/>
      <c r="BM48" s="324"/>
      <c r="BN48" s="245"/>
      <c r="BO48" s="269"/>
      <c r="BP48" s="356"/>
      <c r="BQ48" s="357"/>
      <c r="BR48" s="79"/>
      <c r="BS48" s="76"/>
      <c r="BT48" s="77"/>
      <c r="BU48" s="77"/>
      <c r="BV48" s="77"/>
      <c r="BW48" s="77"/>
      <c r="BX48" s="77"/>
      <c r="BY48" s="77"/>
      <c r="BZ48" s="77"/>
      <c r="CA48" s="78"/>
    </row>
    <row r="49" spans="1:79" x14ac:dyDescent="0.25">
      <c r="A49" s="6">
        <v>1</v>
      </c>
      <c r="B49" s="57"/>
      <c r="C49" s="58"/>
      <c r="D49" s="226"/>
      <c r="E49" s="22"/>
      <c r="F49" s="22"/>
      <c r="G49" s="22"/>
      <c r="H49" s="22"/>
      <c r="I49" s="22"/>
      <c r="J49" s="300"/>
      <c r="K49" s="300"/>
      <c r="L49" s="301"/>
      <c r="M49" s="250"/>
      <c r="N49" s="264"/>
      <c r="O49" s="264"/>
      <c r="P49" s="264"/>
      <c r="Q49" s="264"/>
      <c r="R49" s="54"/>
      <c r="S49" s="325"/>
      <c r="T49" s="325"/>
      <c r="U49" s="326"/>
      <c r="V49" s="252"/>
      <c r="W49" s="264"/>
      <c r="X49" s="264"/>
      <c r="Y49" s="264"/>
      <c r="Z49" s="264"/>
      <c r="AA49" s="54"/>
      <c r="AB49" s="325"/>
      <c r="AC49" s="325"/>
      <c r="AD49" s="326"/>
      <c r="AE49" s="252"/>
      <c r="AF49" s="264"/>
      <c r="AG49" s="264"/>
      <c r="AH49" s="264"/>
      <c r="AI49" s="264"/>
      <c r="AJ49" s="54"/>
      <c r="AK49" s="325"/>
      <c r="AL49" s="325"/>
      <c r="AM49" s="326"/>
      <c r="AN49" s="252"/>
      <c r="AO49" s="264"/>
      <c r="AP49" s="264"/>
      <c r="AQ49" s="264"/>
      <c r="AR49" s="264"/>
      <c r="AS49" s="54"/>
      <c r="AT49" s="325"/>
      <c r="AU49" s="325"/>
      <c r="AV49" s="326"/>
      <c r="AW49" s="252"/>
      <c r="AX49" s="264"/>
      <c r="AY49" s="264"/>
      <c r="AZ49" s="264"/>
      <c r="BA49" s="264"/>
      <c r="BB49" s="54"/>
      <c r="BC49" s="325"/>
      <c r="BD49" s="325"/>
      <c r="BE49" s="326"/>
      <c r="BF49" s="252"/>
      <c r="BG49" s="264"/>
      <c r="BH49" s="264"/>
      <c r="BI49" s="264"/>
      <c r="BJ49" s="264"/>
      <c r="BK49" s="54"/>
      <c r="BL49" s="325"/>
      <c r="BM49" s="325"/>
      <c r="BN49" s="326"/>
      <c r="BO49" s="269"/>
      <c r="BP49" s="322">
        <f>J49+S49+AB49+AK49+AT49+BC49+BL49</f>
        <v>0</v>
      </c>
      <c r="BQ49" s="323"/>
      <c r="BR49" s="1"/>
      <c r="BS49" s="2">
        <f>C49</f>
        <v>0</v>
      </c>
      <c r="BT49" s="188">
        <f>J49</f>
        <v>0</v>
      </c>
      <c r="BU49" s="188">
        <f>S49</f>
        <v>0</v>
      </c>
      <c r="BV49" s="188">
        <f>AB49</f>
        <v>0</v>
      </c>
      <c r="BW49" s="188">
        <f>AK49</f>
        <v>0</v>
      </c>
      <c r="BX49" s="188">
        <f>AT49</f>
        <v>0</v>
      </c>
      <c r="BY49" s="188">
        <f>BC49</f>
        <v>0</v>
      </c>
      <c r="BZ49" s="188">
        <f>BL49</f>
        <v>0</v>
      </c>
      <c r="CA49" s="188">
        <f>SUM(BT49:BZ49)</f>
        <v>0</v>
      </c>
    </row>
    <row r="50" spans="1:79" x14ac:dyDescent="0.25">
      <c r="A50" s="6">
        <v>2</v>
      </c>
      <c r="B50" s="57"/>
      <c r="C50" s="58"/>
      <c r="D50" s="226"/>
      <c r="E50" s="22"/>
      <c r="F50" s="22"/>
      <c r="G50" s="22"/>
      <c r="H50" s="22"/>
      <c r="I50" s="22"/>
      <c r="J50" s="300"/>
      <c r="K50" s="300"/>
      <c r="L50" s="301"/>
      <c r="M50" s="250"/>
      <c r="N50" s="264"/>
      <c r="O50" s="264"/>
      <c r="P50" s="264"/>
      <c r="Q50" s="264"/>
      <c r="R50" s="54"/>
      <c r="S50" s="300"/>
      <c r="T50" s="300"/>
      <c r="U50" s="301"/>
      <c r="V50" s="252"/>
      <c r="W50" s="264"/>
      <c r="X50" s="264"/>
      <c r="Y50" s="264"/>
      <c r="Z50" s="264"/>
      <c r="AA50" s="54"/>
      <c r="AB50" s="300"/>
      <c r="AC50" s="300"/>
      <c r="AD50" s="301"/>
      <c r="AE50" s="252"/>
      <c r="AF50" s="264"/>
      <c r="AG50" s="264"/>
      <c r="AH50" s="264"/>
      <c r="AI50" s="264"/>
      <c r="AJ50" s="54"/>
      <c r="AK50" s="300"/>
      <c r="AL50" s="300"/>
      <c r="AM50" s="301"/>
      <c r="AN50" s="252"/>
      <c r="AO50" s="264"/>
      <c r="AP50" s="264"/>
      <c r="AQ50" s="264"/>
      <c r="AR50" s="264"/>
      <c r="AS50" s="54"/>
      <c r="AT50" s="300"/>
      <c r="AU50" s="300"/>
      <c r="AV50" s="301"/>
      <c r="AW50" s="252"/>
      <c r="AX50" s="264"/>
      <c r="AY50" s="264"/>
      <c r="AZ50" s="264"/>
      <c r="BA50" s="264"/>
      <c r="BB50" s="54"/>
      <c r="BC50" s="300"/>
      <c r="BD50" s="300"/>
      <c r="BE50" s="301"/>
      <c r="BF50" s="252"/>
      <c r="BG50" s="264"/>
      <c r="BH50" s="264"/>
      <c r="BI50" s="264"/>
      <c r="BJ50" s="264"/>
      <c r="BK50" s="54"/>
      <c r="BL50" s="300"/>
      <c r="BM50" s="300"/>
      <c r="BN50" s="301"/>
      <c r="BO50" s="269"/>
      <c r="BP50" s="322">
        <f t="shared" ref="BP50:BP51" si="33">J50+S50+AB50+AK50+AT50+BC50+BL50</f>
        <v>0</v>
      </c>
      <c r="BQ50" s="323"/>
      <c r="BR50" s="1"/>
      <c r="BS50" s="2">
        <f>C50</f>
        <v>0</v>
      </c>
      <c r="BT50" s="188">
        <f>J50</f>
        <v>0</v>
      </c>
      <c r="BU50" s="188">
        <f>S50</f>
        <v>0</v>
      </c>
      <c r="BV50" s="188">
        <f>AB50</f>
        <v>0</v>
      </c>
      <c r="BW50" s="188">
        <f>AK50</f>
        <v>0</v>
      </c>
      <c r="BX50" s="188">
        <f>AT50</f>
        <v>0</v>
      </c>
      <c r="BY50" s="188">
        <f>BC50</f>
        <v>0</v>
      </c>
      <c r="BZ50" s="188">
        <f>BL50</f>
        <v>0</v>
      </c>
      <c r="CA50" s="188">
        <f>SUM(BT50:BZ50)</f>
        <v>0</v>
      </c>
    </row>
    <row r="51" spans="1:79" ht="15.75" thickBot="1" x14ac:dyDescent="0.3">
      <c r="A51" s="6">
        <v>3</v>
      </c>
      <c r="B51" s="57"/>
      <c r="C51" s="58"/>
      <c r="D51" s="226"/>
      <c r="E51" s="22"/>
      <c r="F51" s="22"/>
      <c r="G51" s="22"/>
      <c r="H51" s="22"/>
      <c r="I51" s="22"/>
      <c r="J51" s="298"/>
      <c r="K51" s="298"/>
      <c r="L51" s="299"/>
      <c r="M51" s="250"/>
      <c r="N51" s="264"/>
      <c r="O51" s="264"/>
      <c r="P51" s="264"/>
      <c r="Q51" s="264"/>
      <c r="R51" s="54"/>
      <c r="S51" s="298"/>
      <c r="T51" s="298"/>
      <c r="U51" s="299"/>
      <c r="V51" s="252"/>
      <c r="W51" s="264"/>
      <c r="X51" s="264"/>
      <c r="Y51" s="264"/>
      <c r="Z51" s="264"/>
      <c r="AA51" s="54"/>
      <c r="AB51" s="298"/>
      <c r="AC51" s="298"/>
      <c r="AD51" s="299"/>
      <c r="AE51" s="252"/>
      <c r="AF51" s="264"/>
      <c r="AG51" s="264"/>
      <c r="AH51" s="264"/>
      <c r="AI51" s="264"/>
      <c r="AJ51" s="54"/>
      <c r="AK51" s="298"/>
      <c r="AL51" s="298"/>
      <c r="AM51" s="299"/>
      <c r="AN51" s="252"/>
      <c r="AO51" s="264"/>
      <c r="AP51" s="264"/>
      <c r="AQ51" s="264"/>
      <c r="AR51" s="264"/>
      <c r="AS51" s="54"/>
      <c r="AT51" s="298"/>
      <c r="AU51" s="298"/>
      <c r="AV51" s="299"/>
      <c r="AW51" s="252"/>
      <c r="AX51" s="264"/>
      <c r="AY51" s="264"/>
      <c r="AZ51" s="264"/>
      <c r="BA51" s="264"/>
      <c r="BB51" s="54"/>
      <c r="BC51" s="298"/>
      <c r="BD51" s="298"/>
      <c r="BE51" s="299"/>
      <c r="BF51" s="252"/>
      <c r="BG51" s="264"/>
      <c r="BH51" s="264"/>
      <c r="BI51" s="264"/>
      <c r="BJ51" s="264"/>
      <c r="BK51" s="54"/>
      <c r="BL51" s="298"/>
      <c r="BM51" s="298"/>
      <c r="BN51" s="299"/>
      <c r="BO51" s="269"/>
      <c r="BP51" s="322">
        <f t="shared" si="33"/>
        <v>0</v>
      </c>
      <c r="BQ51" s="323"/>
      <c r="BR51" s="1"/>
      <c r="BS51" s="2">
        <f>C51</f>
        <v>0</v>
      </c>
      <c r="BT51" s="188">
        <f>J51</f>
        <v>0</v>
      </c>
      <c r="BU51" s="188">
        <f>S51</f>
        <v>0</v>
      </c>
      <c r="BV51" s="188">
        <f>AB51</f>
        <v>0</v>
      </c>
      <c r="BW51" s="188">
        <f>AK51</f>
        <v>0</v>
      </c>
      <c r="BX51" s="188">
        <f>AT51</f>
        <v>0</v>
      </c>
      <c r="BY51" s="188">
        <f>BC51</f>
        <v>0</v>
      </c>
      <c r="BZ51" s="188">
        <f>BL51</f>
        <v>0</v>
      </c>
      <c r="CA51" s="188">
        <f t="shared" ref="CA51" si="34">SUM(BT51:BZ51)</f>
        <v>0</v>
      </c>
    </row>
    <row r="52" spans="1:79" ht="16.5" thickTop="1" thickBot="1" x14ac:dyDescent="0.3">
      <c r="A52" s="233" t="s">
        <v>41</v>
      </c>
      <c r="B52" s="234"/>
      <c r="C52" s="234"/>
      <c r="D52" s="226"/>
      <c r="E52" s="22"/>
      <c r="F52" s="22"/>
      <c r="G52" s="22"/>
      <c r="H52" s="22"/>
      <c r="I52" s="22"/>
      <c r="J52" s="320">
        <f>SUM(J49:L51)</f>
        <v>0</v>
      </c>
      <c r="K52" s="321"/>
      <c r="L52" s="321"/>
      <c r="M52" s="250"/>
      <c r="N52" s="264"/>
      <c r="O52" s="264"/>
      <c r="P52" s="264"/>
      <c r="Q52" s="264"/>
      <c r="R52" s="54"/>
      <c r="S52" s="320">
        <f>SUM(S49:U51)</f>
        <v>0</v>
      </c>
      <c r="T52" s="321"/>
      <c r="U52" s="321"/>
      <c r="V52" s="252"/>
      <c r="W52" s="264"/>
      <c r="X52" s="264"/>
      <c r="Y52" s="264"/>
      <c r="Z52" s="264"/>
      <c r="AA52" s="54"/>
      <c r="AB52" s="331">
        <f>SUM(AB49:AD51)</f>
        <v>0</v>
      </c>
      <c r="AC52" s="332"/>
      <c r="AD52" s="333"/>
      <c r="AE52" s="252"/>
      <c r="AF52" s="264"/>
      <c r="AG52" s="264"/>
      <c r="AH52" s="264"/>
      <c r="AI52" s="264"/>
      <c r="AJ52" s="54"/>
      <c r="AK52" s="331">
        <f>SUM(AK49:AM51)</f>
        <v>0</v>
      </c>
      <c r="AL52" s="332"/>
      <c r="AM52" s="333"/>
      <c r="AN52" s="252"/>
      <c r="AO52" s="264"/>
      <c r="AP52" s="264"/>
      <c r="AQ52" s="264"/>
      <c r="AR52" s="264"/>
      <c r="AS52" s="54"/>
      <c r="AT52" s="331">
        <f>SUM(AT49:AV51)</f>
        <v>0</v>
      </c>
      <c r="AU52" s="332"/>
      <c r="AV52" s="333"/>
      <c r="AW52" s="252"/>
      <c r="AX52" s="264"/>
      <c r="AY52" s="264"/>
      <c r="AZ52" s="264"/>
      <c r="BA52" s="264"/>
      <c r="BB52" s="54"/>
      <c r="BC52" s="331">
        <f>SUM(BC49:BE51)</f>
        <v>0</v>
      </c>
      <c r="BD52" s="332"/>
      <c r="BE52" s="333"/>
      <c r="BF52" s="252"/>
      <c r="BG52" s="264"/>
      <c r="BH52" s="264"/>
      <c r="BI52" s="264"/>
      <c r="BJ52" s="264"/>
      <c r="BK52" s="54"/>
      <c r="BL52" s="331">
        <f>SUM(BL49:BN51)</f>
        <v>0</v>
      </c>
      <c r="BM52" s="332"/>
      <c r="BN52" s="333"/>
      <c r="BO52" s="269"/>
      <c r="BP52" s="348">
        <f>J52+S52+AB52+AK52+AT52+BC52+BL52</f>
        <v>0</v>
      </c>
      <c r="BQ52" s="349"/>
      <c r="BR52" s="1"/>
      <c r="BS52" s="90"/>
      <c r="BT52" s="91"/>
      <c r="BU52" s="91"/>
      <c r="BV52" s="91"/>
      <c r="BW52" s="91"/>
      <c r="BX52" s="91"/>
      <c r="BY52" s="91"/>
      <c r="BZ52" s="91"/>
      <c r="CA52" s="89"/>
    </row>
    <row r="53" spans="1:79" x14ac:dyDescent="0.25">
      <c r="A53" s="59" t="s">
        <v>42</v>
      </c>
      <c r="B53" s="7"/>
      <c r="C53" s="7" t="s">
        <v>85</v>
      </c>
      <c r="D53" s="226"/>
      <c r="E53" s="22"/>
      <c r="F53" s="22"/>
      <c r="G53" s="22"/>
      <c r="H53" s="22"/>
      <c r="I53" s="22"/>
      <c r="J53" s="310"/>
      <c r="K53" s="310"/>
      <c r="L53" s="311"/>
      <c r="M53" s="250"/>
      <c r="N53" s="264"/>
      <c r="O53" s="264"/>
      <c r="P53" s="264"/>
      <c r="Q53" s="264"/>
      <c r="R53" s="54"/>
      <c r="S53" s="310"/>
      <c r="T53" s="310"/>
      <c r="U53" s="311"/>
      <c r="V53" s="252"/>
      <c r="W53" s="264"/>
      <c r="X53" s="264"/>
      <c r="Y53" s="264"/>
      <c r="Z53" s="264"/>
      <c r="AA53" s="54"/>
      <c r="AB53" s="310"/>
      <c r="AC53" s="310"/>
      <c r="AD53" s="311"/>
      <c r="AE53" s="252"/>
      <c r="AF53" s="264"/>
      <c r="AG53" s="264"/>
      <c r="AH53" s="264"/>
      <c r="AI53" s="264"/>
      <c r="AJ53" s="54"/>
      <c r="AK53" s="310"/>
      <c r="AL53" s="310"/>
      <c r="AM53" s="311"/>
      <c r="AN53" s="252"/>
      <c r="AO53" s="264"/>
      <c r="AP53" s="264"/>
      <c r="AQ53" s="264"/>
      <c r="AR53" s="264"/>
      <c r="AS53" s="54"/>
      <c r="AT53" s="310"/>
      <c r="AU53" s="310"/>
      <c r="AV53" s="311"/>
      <c r="AW53" s="252"/>
      <c r="AX53" s="264"/>
      <c r="AY53" s="264"/>
      <c r="AZ53" s="264"/>
      <c r="BA53" s="264"/>
      <c r="BB53" s="54"/>
      <c r="BC53" s="310"/>
      <c r="BD53" s="310"/>
      <c r="BE53" s="311"/>
      <c r="BF53" s="252"/>
      <c r="BG53" s="264"/>
      <c r="BH53" s="264"/>
      <c r="BI53" s="264"/>
      <c r="BJ53" s="264"/>
      <c r="BK53" s="54"/>
      <c r="BL53" s="310"/>
      <c r="BM53" s="310"/>
      <c r="BN53" s="311"/>
      <c r="BO53" s="269"/>
      <c r="BP53" s="311"/>
      <c r="BQ53" s="358"/>
      <c r="BR53" s="1"/>
      <c r="BS53" s="59"/>
      <c r="BT53" s="116"/>
      <c r="BU53" s="116"/>
      <c r="BV53" s="116"/>
      <c r="BW53" s="116"/>
      <c r="BX53" s="116"/>
      <c r="BY53" s="116"/>
      <c r="BZ53" s="116"/>
      <c r="CA53" s="117"/>
    </row>
    <row r="54" spans="1:79" x14ac:dyDescent="0.25">
      <c r="A54" s="15">
        <v>1</v>
      </c>
      <c r="B54" s="49" t="s">
        <v>43</v>
      </c>
      <c r="C54" s="58"/>
      <c r="D54" s="226"/>
      <c r="E54" s="22"/>
      <c r="F54" s="22"/>
      <c r="G54" s="22"/>
      <c r="H54" s="22"/>
      <c r="I54" s="22"/>
      <c r="J54" s="300"/>
      <c r="K54" s="300"/>
      <c r="L54" s="301"/>
      <c r="M54" s="250"/>
      <c r="N54" s="264"/>
      <c r="O54" s="264"/>
      <c r="P54" s="264"/>
      <c r="Q54" s="264"/>
      <c r="R54" s="54"/>
      <c r="S54" s="300"/>
      <c r="T54" s="300"/>
      <c r="U54" s="301"/>
      <c r="V54" s="252"/>
      <c r="W54" s="264"/>
      <c r="X54" s="264"/>
      <c r="Y54" s="264"/>
      <c r="Z54" s="264"/>
      <c r="AA54" s="54"/>
      <c r="AB54" s="300"/>
      <c r="AC54" s="300"/>
      <c r="AD54" s="301"/>
      <c r="AE54" s="252"/>
      <c r="AF54" s="264"/>
      <c r="AG54" s="264"/>
      <c r="AH54" s="264"/>
      <c r="AI54" s="264"/>
      <c r="AJ54" s="54"/>
      <c r="AK54" s="300"/>
      <c r="AL54" s="300"/>
      <c r="AM54" s="301"/>
      <c r="AN54" s="252"/>
      <c r="AO54" s="264"/>
      <c r="AP54" s="264"/>
      <c r="AQ54" s="264"/>
      <c r="AR54" s="264"/>
      <c r="AS54" s="54"/>
      <c r="AT54" s="300"/>
      <c r="AU54" s="300"/>
      <c r="AV54" s="301"/>
      <c r="AW54" s="252"/>
      <c r="AX54" s="264"/>
      <c r="AY54" s="264"/>
      <c r="AZ54" s="264"/>
      <c r="BA54" s="264"/>
      <c r="BB54" s="54"/>
      <c r="BC54" s="300"/>
      <c r="BD54" s="300"/>
      <c r="BE54" s="301"/>
      <c r="BF54" s="252"/>
      <c r="BG54" s="264"/>
      <c r="BH54" s="264"/>
      <c r="BI54" s="264"/>
      <c r="BJ54" s="264"/>
      <c r="BK54" s="54"/>
      <c r="BL54" s="300"/>
      <c r="BM54" s="300"/>
      <c r="BN54" s="301"/>
      <c r="BO54" s="269"/>
      <c r="BP54" s="322">
        <f t="shared" ref="BP54:BP55" si="35">J54+S54+AB54+AK54+AT54+BC54+BL54</f>
        <v>0</v>
      </c>
      <c r="BQ54" s="323"/>
      <c r="BR54" s="1"/>
      <c r="BS54" s="2">
        <f>C54</f>
        <v>0</v>
      </c>
      <c r="BT54" s="188">
        <f>J54</f>
        <v>0</v>
      </c>
      <c r="BU54" s="188">
        <f>S54</f>
        <v>0</v>
      </c>
      <c r="BV54" s="188">
        <f>AB54</f>
        <v>0</v>
      </c>
      <c r="BW54" s="188">
        <f>AK54</f>
        <v>0</v>
      </c>
      <c r="BX54" s="188">
        <f>AT54</f>
        <v>0</v>
      </c>
      <c r="BY54" s="188">
        <f>BC54</f>
        <v>0</v>
      </c>
      <c r="BZ54" s="188">
        <f>BL54</f>
        <v>0</v>
      </c>
      <c r="CA54" s="188">
        <f t="shared" ref="CA54:CA55" si="36">SUM(BT54:BZ54)</f>
        <v>0</v>
      </c>
    </row>
    <row r="55" spans="1:79" ht="15.75" thickBot="1" x14ac:dyDescent="0.3">
      <c r="A55" s="15">
        <v>2</v>
      </c>
      <c r="B55" s="49" t="s">
        <v>44</v>
      </c>
      <c r="C55" s="58"/>
      <c r="D55" s="226"/>
      <c r="E55" s="22"/>
      <c r="F55" s="22"/>
      <c r="G55" s="22"/>
      <c r="H55" s="22"/>
      <c r="I55" s="22"/>
      <c r="J55" s="298"/>
      <c r="K55" s="298"/>
      <c r="L55" s="299"/>
      <c r="M55" s="250"/>
      <c r="N55" s="264"/>
      <c r="O55" s="264"/>
      <c r="P55" s="264"/>
      <c r="Q55" s="264"/>
      <c r="R55" s="54"/>
      <c r="S55" s="298"/>
      <c r="T55" s="298"/>
      <c r="U55" s="299"/>
      <c r="V55" s="252"/>
      <c r="W55" s="264"/>
      <c r="X55" s="264"/>
      <c r="Y55" s="264"/>
      <c r="Z55" s="264"/>
      <c r="AA55" s="54"/>
      <c r="AB55" s="298"/>
      <c r="AC55" s="298"/>
      <c r="AD55" s="299"/>
      <c r="AE55" s="252"/>
      <c r="AF55" s="264"/>
      <c r="AG55" s="264"/>
      <c r="AH55" s="264"/>
      <c r="AI55" s="264"/>
      <c r="AJ55" s="54"/>
      <c r="AK55" s="298"/>
      <c r="AL55" s="298"/>
      <c r="AM55" s="299"/>
      <c r="AN55" s="252"/>
      <c r="AO55" s="264"/>
      <c r="AP55" s="264"/>
      <c r="AQ55" s="264"/>
      <c r="AR55" s="264"/>
      <c r="AS55" s="54"/>
      <c r="AT55" s="298"/>
      <c r="AU55" s="298"/>
      <c r="AV55" s="299"/>
      <c r="AW55" s="252"/>
      <c r="AX55" s="264"/>
      <c r="AY55" s="264"/>
      <c r="AZ55" s="264"/>
      <c r="BA55" s="264"/>
      <c r="BB55" s="54"/>
      <c r="BC55" s="298"/>
      <c r="BD55" s="298"/>
      <c r="BE55" s="299"/>
      <c r="BF55" s="252"/>
      <c r="BG55" s="264"/>
      <c r="BH55" s="264"/>
      <c r="BI55" s="264"/>
      <c r="BJ55" s="264"/>
      <c r="BK55" s="54"/>
      <c r="BL55" s="298"/>
      <c r="BM55" s="298"/>
      <c r="BN55" s="299"/>
      <c r="BO55" s="269"/>
      <c r="BP55" s="322">
        <f t="shared" si="35"/>
        <v>0</v>
      </c>
      <c r="BQ55" s="323"/>
      <c r="BR55" s="1"/>
      <c r="BS55" s="2">
        <f>C55</f>
        <v>0</v>
      </c>
      <c r="BT55" s="188">
        <f>J55</f>
        <v>0</v>
      </c>
      <c r="BU55" s="188">
        <f>S55</f>
        <v>0</v>
      </c>
      <c r="BV55" s="188">
        <f>AB55</f>
        <v>0</v>
      </c>
      <c r="BW55" s="188">
        <f>AK55</f>
        <v>0</v>
      </c>
      <c r="BX55" s="188">
        <f>AT55</f>
        <v>0</v>
      </c>
      <c r="BY55" s="188">
        <f>BC55</f>
        <v>0</v>
      </c>
      <c r="BZ55" s="188">
        <f>BL55</f>
        <v>0</v>
      </c>
      <c r="CA55" s="188">
        <f t="shared" si="36"/>
        <v>0</v>
      </c>
    </row>
    <row r="56" spans="1:79" ht="16.5" thickTop="1" thickBot="1" x14ac:dyDescent="0.3">
      <c r="A56" s="233" t="s">
        <v>45</v>
      </c>
      <c r="B56" s="234"/>
      <c r="C56" s="234"/>
      <c r="D56" s="226"/>
      <c r="E56" s="22"/>
      <c r="F56" s="22"/>
      <c r="G56" s="22"/>
      <c r="H56" s="22"/>
      <c r="I56" s="22"/>
      <c r="J56" s="320">
        <f>SUM(J54:L55)</f>
        <v>0</v>
      </c>
      <c r="K56" s="321"/>
      <c r="L56" s="321"/>
      <c r="M56" s="250"/>
      <c r="N56" s="264"/>
      <c r="O56" s="264"/>
      <c r="P56" s="264"/>
      <c r="Q56" s="264"/>
      <c r="R56" s="54"/>
      <c r="S56" s="320">
        <f>SUM(S54:U55)</f>
        <v>0</v>
      </c>
      <c r="T56" s="321"/>
      <c r="U56" s="321"/>
      <c r="V56" s="252"/>
      <c r="W56" s="264"/>
      <c r="X56" s="264"/>
      <c r="Y56" s="264"/>
      <c r="Z56" s="264"/>
      <c r="AA56" s="54"/>
      <c r="AB56" s="331">
        <f>SUM(AB54:AD55)</f>
        <v>0</v>
      </c>
      <c r="AC56" s="332"/>
      <c r="AD56" s="333"/>
      <c r="AE56" s="252"/>
      <c r="AF56" s="264"/>
      <c r="AG56" s="264"/>
      <c r="AH56" s="264"/>
      <c r="AI56" s="264"/>
      <c r="AJ56" s="54"/>
      <c r="AK56" s="331">
        <f>SUM(AK54:AM55)</f>
        <v>0</v>
      </c>
      <c r="AL56" s="332"/>
      <c r="AM56" s="333"/>
      <c r="AN56" s="252"/>
      <c r="AO56" s="264"/>
      <c r="AP56" s="264"/>
      <c r="AQ56" s="264"/>
      <c r="AR56" s="264"/>
      <c r="AS56" s="54"/>
      <c r="AT56" s="331">
        <f>SUM(AT54:AV55)</f>
        <v>0</v>
      </c>
      <c r="AU56" s="332"/>
      <c r="AV56" s="333"/>
      <c r="AW56" s="252"/>
      <c r="AX56" s="264"/>
      <c r="AY56" s="264"/>
      <c r="AZ56" s="264"/>
      <c r="BA56" s="264"/>
      <c r="BB56" s="54"/>
      <c r="BC56" s="331">
        <f>SUM(BC54:BE55)</f>
        <v>0</v>
      </c>
      <c r="BD56" s="332"/>
      <c r="BE56" s="333"/>
      <c r="BF56" s="252"/>
      <c r="BG56" s="264"/>
      <c r="BH56" s="264"/>
      <c r="BI56" s="264"/>
      <c r="BJ56" s="264"/>
      <c r="BK56" s="54"/>
      <c r="BL56" s="331">
        <f>SUM(BL54:BN55)</f>
        <v>0</v>
      </c>
      <c r="BM56" s="332"/>
      <c r="BN56" s="333"/>
      <c r="BO56" s="269"/>
      <c r="BP56" s="348">
        <f>J56+S56+AB56+AK56+AT56+BC56+BL56</f>
        <v>0</v>
      </c>
      <c r="BQ56" s="349"/>
      <c r="BR56" s="1"/>
      <c r="BS56" s="90"/>
      <c r="BT56" s="91"/>
      <c r="BU56" s="91"/>
      <c r="BV56" s="91"/>
      <c r="BW56" s="91"/>
      <c r="BX56" s="91"/>
      <c r="BY56" s="91"/>
      <c r="BZ56" s="91"/>
      <c r="CA56" s="89"/>
    </row>
    <row r="57" spans="1:79" ht="15" customHeight="1" x14ac:dyDescent="0.25">
      <c r="A57" s="87" t="s">
        <v>46</v>
      </c>
      <c r="B57" s="63"/>
      <c r="C57" s="88" t="s">
        <v>85</v>
      </c>
      <c r="D57" s="226"/>
      <c r="E57" s="22"/>
      <c r="F57" s="22"/>
      <c r="G57" s="22"/>
      <c r="H57" s="22"/>
      <c r="I57" s="22"/>
      <c r="J57" s="310"/>
      <c r="K57" s="310"/>
      <c r="L57" s="311"/>
      <c r="M57" s="250"/>
      <c r="N57" s="264"/>
      <c r="O57" s="264"/>
      <c r="P57" s="264"/>
      <c r="Q57" s="264"/>
      <c r="R57" s="54"/>
      <c r="S57" s="310"/>
      <c r="T57" s="310"/>
      <c r="U57" s="311"/>
      <c r="V57" s="252"/>
      <c r="W57" s="264"/>
      <c r="X57" s="264"/>
      <c r="Y57" s="264"/>
      <c r="Z57" s="264"/>
      <c r="AA57" s="54"/>
      <c r="AB57" s="310"/>
      <c r="AC57" s="310"/>
      <c r="AD57" s="311"/>
      <c r="AE57" s="252"/>
      <c r="AF57" s="264"/>
      <c r="AG57" s="264"/>
      <c r="AH57" s="264"/>
      <c r="AI57" s="264"/>
      <c r="AJ57" s="54"/>
      <c r="AK57" s="310"/>
      <c r="AL57" s="310"/>
      <c r="AM57" s="311"/>
      <c r="AN57" s="252"/>
      <c r="AO57" s="264"/>
      <c r="AP57" s="264"/>
      <c r="AQ57" s="264"/>
      <c r="AR57" s="264"/>
      <c r="AS57" s="54"/>
      <c r="AT57" s="310"/>
      <c r="AU57" s="310"/>
      <c r="AV57" s="311"/>
      <c r="AW57" s="252"/>
      <c r="AX57" s="264"/>
      <c r="AY57" s="264"/>
      <c r="AZ57" s="264"/>
      <c r="BA57" s="264"/>
      <c r="BB57" s="54"/>
      <c r="BC57" s="310"/>
      <c r="BD57" s="310"/>
      <c r="BE57" s="311"/>
      <c r="BF57" s="252"/>
      <c r="BG57" s="264"/>
      <c r="BH57" s="264"/>
      <c r="BI57" s="264"/>
      <c r="BJ57" s="264"/>
      <c r="BK57" s="54"/>
      <c r="BL57" s="310"/>
      <c r="BM57" s="310"/>
      <c r="BN57" s="311"/>
      <c r="BO57" s="269"/>
      <c r="BP57" s="203"/>
      <c r="BQ57" s="204"/>
      <c r="BR57" s="1"/>
      <c r="BS57" s="59"/>
      <c r="BT57" s="116"/>
      <c r="BU57" s="116"/>
      <c r="BV57" s="116"/>
      <c r="BW57" s="116"/>
      <c r="BX57" s="116"/>
      <c r="BY57" s="116"/>
      <c r="BZ57" s="116"/>
      <c r="CA57" s="117"/>
    </row>
    <row r="58" spans="1:79" ht="15" customHeight="1" x14ac:dyDescent="0.25">
      <c r="A58" s="15">
        <v>1</v>
      </c>
      <c r="B58" s="60" t="s">
        <v>117</v>
      </c>
      <c r="C58" s="58"/>
      <c r="D58" s="226"/>
      <c r="E58" s="22"/>
      <c r="F58" s="22"/>
      <c r="G58" s="22"/>
      <c r="H58" s="22"/>
      <c r="I58" s="22"/>
      <c r="J58" s="300"/>
      <c r="K58" s="300"/>
      <c r="L58" s="301"/>
      <c r="M58" s="250"/>
      <c r="N58" s="264"/>
      <c r="O58" s="264"/>
      <c r="P58" s="264"/>
      <c r="Q58" s="264"/>
      <c r="R58" s="54"/>
      <c r="S58" s="300"/>
      <c r="T58" s="300"/>
      <c r="U58" s="301"/>
      <c r="V58" s="252"/>
      <c r="W58" s="264"/>
      <c r="X58" s="264"/>
      <c r="Y58" s="264"/>
      <c r="Z58" s="264"/>
      <c r="AA58" s="54"/>
      <c r="AB58" s="300"/>
      <c r="AC58" s="300"/>
      <c r="AD58" s="301"/>
      <c r="AE58" s="252"/>
      <c r="AF58" s="264"/>
      <c r="AG58" s="264"/>
      <c r="AH58" s="264"/>
      <c r="AI58" s="264"/>
      <c r="AJ58" s="54"/>
      <c r="AK58" s="300"/>
      <c r="AL58" s="300"/>
      <c r="AM58" s="301"/>
      <c r="AN58" s="252"/>
      <c r="AO58" s="264"/>
      <c r="AP58" s="264"/>
      <c r="AQ58" s="264"/>
      <c r="AR58" s="264"/>
      <c r="AS58" s="54"/>
      <c r="AT58" s="300"/>
      <c r="AU58" s="300"/>
      <c r="AV58" s="301"/>
      <c r="AW58" s="252"/>
      <c r="AX58" s="264"/>
      <c r="AY58" s="264"/>
      <c r="AZ58" s="264"/>
      <c r="BA58" s="264"/>
      <c r="BB58" s="54"/>
      <c r="BC58" s="300"/>
      <c r="BD58" s="300"/>
      <c r="BE58" s="301"/>
      <c r="BF58" s="252"/>
      <c r="BG58" s="264"/>
      <c r="BH58" s="264"/>
      <c r="BI58" s="264"/>
      <c r="BJ58" s="264"/>
      <c r="BK58" s="54"/>
      <c r="BL58" s="300"/>
      <c r="BM58" s="300"/>
      <c r="BN58" s="301"/>
      <c r="BO58" s="269"/>
      <c r="BP58" s="322">
        <f t="shared" ref="BP58:BP63" si="37">J58+S58+AB58+AK58+AT58+BC58+BL58</f>
        <v>0</v>
      </c>
      <c r="BQ58" s="323"/>
      <c r="BR58" s="1"/>
      <c r="BS58" s="2">
        <f t="shared" ref="BS58:BS63" si="38">C58</f>
        <v>0</v>
      </c>
      <c r="BT58" s="188">
        <f t="shared" ref="BT58:BT63" si="39">J58</f>
        <v>0</v>
      </c>
      <c r="BU58" s="188">
        <f t="shared" ref="BU58:BU63" si="40">S58</f>
        <v>0</v>
      </c>
      <c r="BV58" s="188">
        <f t="shared" ref="BV58:BV63" si="41">AB58</f>
        <v>0</v>
      </c>
      <c r="BW58" s="188">
        <f t="shared" ref="BW58:BW63" si="42">AK58</f>
        <v>0</v>
      </c>
      <c r="BX58" s="188">
        <f t="shared" ref="BX58:BX63" si="43">AT58</f>
        <v>0</v>
      </c>
      <c r="BY58" s="188">
        <f t="shared" ref="BY58:BY63" si="44">BC58</f>
        <v>0</v>
      </c>
      <c r="BZ58" s="188">
        <f t="shared" ref="BZ58:BZ63" si="45">BL58</f>
        <v>0</v>
      </c>
      <c r="CA58" s="188">
        <f t="shared" ref="CA58:CA63" si="46">SUM(BT58:BZ58)</f>
        <v>0</v>
      </c>
    </row>
    <row r="59" spans="1:79" ht="15" customHeight="1" x14ac:dyDescent="0.25">
      <c r="A59" s="15">
        <v>2</v>
      </c>
      <c r="B59" s="60" t="s">
        <v>118</v>
      </c>
      <c r="C59" s="58"/>
      <c r="D59" s="226"/>
      <c r="E59" s="22"/>
      <c r="F59" s="22"/>
      <c r="G59" s="22"/>
      <c r="H59" s="22"/>
      <c r="I59" s="22"/>
      <c r="J59" s="300"/>
      <c r="K59" s="300"/>
      <c r="L59" s="301"/>
      <c r="M59" s="250"/>
      <c r="N59" s="264"/>
      <c r="O59" s="264"/>
      <c r="P59" s="264"/>
      <c r="Q59" s="264"/>
      <c r="R59" s="54"/>
      <c r="S59" s="300"/>
      <c r="T59" s="300"/>
      <c r="U59" s="301"/>
      <c r="V59" s="252"/>
      <c r="W59" s="264"/>
      <c r="X59" s="264"/>
      <c r="Y59" s="264"/>
      <c r="Z59" s="264"/>
      <c r="AA59" s="54"/>
      <c r="AB59" s="300"/>
      <c r="AC59" s="300"/>
      <c r="AD59" s="301"/>
      <c r="AE59" s="252"/>
      <c r="AF59" s="264"/>
      <c r="AG59" s="264"/>
      <c r="AH59" s="264"/>
      <c r="AI59" s="264"/>
      <c r="AJ59" s="54"/>
      <c r="AK59" s="300"/>
      <c r="AL59" s="300"/>
      <c r="AM59" s="301"/>
      <c r="AN59" s="252"/>
      <c r="AO59" s="264"/>
      <c r="AP59" s="264"/>
      <c r="AQ59" s="264"/>
      <c r="AR59" s="264"/>
      <c r="AS59" s="54"/>
      <c r="AT59" s="300"/>
      <c r="AU59" s="300"/>
      <c r="AV59" s="301"/>
      <c r="AW59" s="252"/>
      <c r="AX59" s="264"/>
      <c r="AY59" s="264"/>
      <c r="AZ59" s="264"/>
      <c r="BA59" s="264"/>
      <c r="BB59" s="54"/>
      <c r="BC59" s="300"/>
      <c r="BD59" s="300"/>
      <c r="BE59" s="301"/>
      <c r="BF59" s="252"/>
      <c r="BG59" s="264"/>
      <c r="BH59" s="264"/>
      <c r="BI59" s="264"/>
      <c r="BJ59" s="264"/>
      <c r="BK59" s="54"/>
      <c r="BL59" s="300"/>
      <c r="BM59" s="300"/>
      <c r="BN59" s="301"/>
      <c r="BO59" s="269"/>
      <c r="BP59" s="322">
        <f t="shared" si="37"/>
        <v>0</v>
      </c>
      <c r="BQ59" s="323"/>
      <c r="BR59" s="1"/>
      <c r="BS59" s="2">
        <f t="shared" si="38"/>
        <v>0</v>
      </c>
      <c r="BT59" s="188">
        <f t="shared" si="39"/>
        <v>0</v>
      </c>
      <c r="BU59" s="188">
        <f t="shared" si="40"/>
        <v>0</v>
      </c>
      <c r="BV59" s="188">
        <f t="shared" si="41"/>
        <v>0</v>
      </c>
      <c r="BW59" s="188">
        <f t="shared" si="42"/>
        <v>0</v>
      </c>
      <c r="BX59" s="188">
        <f t="shared" si="43"/>
        <v>0</v>
      </c>
      <c r="BY59" s="188">
        <f t="shared" si="44"/>
        <v>0</v>
      </c>
      <c r="BZ59" s="188">
        <f t="shared" si="45"/>
        <v>0</v>
      </c>
      <c r="CA59" s="188">
        <f t="shared" si="46"/>
        <v>0</v>
      </c>
    </row>
    <row r="60" spans="1:79" ht="15" customHeight="1" x14ac:dyDescent="0.25">
      <c r="A60" s="15">
        <v>3</v>
      </c>
      <c r="B60" s="60" t="s">
        <v>119</v>
      </c>
      <c r="C60" s="58"/>
      <c r="D60" s="226"/>
      <c r="E60" s="22"/>
      <c r="F60" s="22"/>
      <c r="G60" s="22"/>
      <c r="H60" s="22"/>
      <c r="I60" s="22"/>
      <c r="J60" s="300"/>
      <c r="K60" s="300"/>
      <c r="L60" s="301"/>
      <c r="M60" s="250"/>
      <c r="N60" s="264"/>
      <c r="O60" s="264"/>
      <c r="P60" s="264"/>
      <c r="Q60" s="264"/>
      <c r="R60" s="54"/>
      <c r="S60" s="300"/>
      <c r="T60" s="300"/>
      <c r="U60" s="301"/>
      <c r="V60" s="252"/>
      <c r="W60" s="264"/>
      <c r="X60" s="264"/>
      <c r="Y60" s="264"/>
      <c r="Z60" s="264"/>
      <c r="AA60" s="54"/>
      <c r="AB60" s="300"/>
      <c r="AC60" s="300"/>
      <c r="AD60" s="301"/>
      <c r="AE60" s="252"/>
      <c r="AF60" s="264"/>
      <c r="AG60" s="264"/>
      <c r="AH60" s="264"/>
      <c r="AI60" s="264"/>
      <c r="AJ60" s="54"/>
      <c r="AK60" s="300"/>
      <c r="AL60" s="300"/>
      <c r="AM60" s="301"/>
      <c r="AN60" s="252"/>
      <c r="AO60" s="264"/>
      <c r="AP60" s="264"/>
      <c r="AQ60" s="264"/>
      <c r="AR60" s="264"/>
      <c r="AS60" s="54"/>
      <c r="AT60" s="300"/>
      <c r="AU60" s="300"/>
      <c r="AV60" s="301"/>
      <c r="AW60" s="252"/>
      <c r="AX60" s="264"/>
      <c r="AY60" s="264"/>
      <c r="AZ60" s="264"/>
      <c r="BA60" s="264"/>
      <c r="BB60" s="54"/>
      <c r="BC60" s="300"/>
      <c r="BD60" s="300"/>
      <c r="BE60" s="301"/>
      <c r="BF60" s="252"/>
      <c r="BG60" s="264"/>
      <c r="BH60" s="264"/>
      <c r="BI60" s="264"/>
      <c r="BJ60" s="264"/>
      <c r="BK60" s="54"/>
      <c r="BL60" s="300"/>
      <c r="BM60" s="300"/>
      <c r="BN60" s="301"/>
      <c r="BO60" s="269"/>
      <c r="BP60" s="322">
        <f t="shared" si="37"/>
        <v>0</v>
      </c>
      <c r="BQ60" s="323"/>
      <c r="BR60" s="1"/>
      <c r="BS60" s="2">
        <f t="shared" si="38"/>
        <v>0</v>
      </c>
      <c r="BT60" s="188">
        <f t="shared" si="39"/>
        <v>0</v>
      </c>
      <c r="BU60" s="188">
        <f t="shared" si="40"/>
        <v>0</v>
      </c>
      <c r="BV60" s="188">
        <f t="shared" si="41"/>
        <v>0</v>
      </c>
      <c r="BW60" s="188">
        <f t="shared" si="42"/>
        <v>0</v>
      </c>
      <c r="BX60" s="188">
        <f t="shared" si="43"/>
        <v>0</v>
      </c>
      <c r="BY60" s="188">
        <f t="shared" si="44"/>
        <v>0</v>
      </c>
      <c r="BZ60" s="188">
        <f t="shared" si="45"/>
        <v>0</v>
      </c>
      <c r="CA60" s="188">
        <f t="shared" si="46"/>
        <v>0</v>
      </c>
    </row>
    <row r="61" spans="1:79" ht="15" customHeight="1" x14ac:dyDescent="0.25">
      <c r="A61" s="15">
        <v>4</v>
      </c>
      <c r="B61" s="60" t="s">
        <v>120</v>
      </c>
      <c r="C61" s="58"/>
      <c r="D61" s="226"/>
      <c r="E61" s="22"/>
      <c r="F61" s="22"/>
      <c r="G61" s="22"/>
      <c r="H61" s="22"/>
      <c r="I61" s="22"/>
      <c r="J61" s="300"/>
      <c r="K61" s="300"/>
      <c r="L61" s="301"/>
      <c r="M61" s="250"/>
      <c r="N61" s="264"/>
      <c r="O61" s="264"/>
      <c r="P61" s="264"/>
      <c r="Q61" s="264"/>
      <c r="R61" s="54"/>
      <c r="S61" s="300"/>
      <c r="T61" s="300"/>
      <c r="U61" s="301"/>
      <c r="V61" s="252"/>
      <c r="W61" s="264"/>
      <c r="X61" s="264"/>
      <c r="Y61" s="264"/>
      <c r="Z61" s="264"/>
      <c r="AA61" s="54"/>
      <c r="AB61" s="300"/>
      <c r="AC61" s="300"/>
      <c r="AD61" s="301"/>
      <c r="AE61" s="252"/>
      <c r="AF61" s="264"/>
      <c r="AG61" s="264"/>
      <c r="AH61" s="264"/>
      <c r="AI61" s="264"/>
      <c r="AJ61" s="54"/>
      <c r="AK61" s="300"/>
      <c r="AL61" s="300"/>
      <c r="AM61" s="301"/>
      <c r="AN61" s="252"/>
      <c r="AO61" s="264"/>
      <c r="AP61" s="264"/>
      <c r="AQ61" s="264"/>
      <c r="AR61" s="264"/>
      <c r="AS61" s="54"/>
      <c r="AT61" s="300"/>
      <c r="AU61" s="300"/>
      <c r="AV61" s="301"/>
      <c r="AW61" s="252"/>
      <c r="AX61" s="264"/>
      <c r="AY61" s="264"/>
      <c r="AZ61" s="264"/>
      <c r="BA61" s="264"/>
      <c r="BB61" s="54"/>
      <c r="BC61" s="300"/>
      <c r="BD61" s="300"/>
      <c r="BE61" s="301"/>
      <c r="BF61" s="252"/>
      <c r="BG61" s="264"/>
      <c r="BH61" s="264"/>
      <c r="BI61" s="264"/>
      <c r="BJ61" s="264"/>
      <c r="BK61" s="54"/>
      <c r="BL61" s="300"/>
      <c r="BM61" s="300"/>
      <c r="BN61" s="301"/>
      <c r="BO61" s="269"/>
      <c r="BP61" s="322">
        <f t="shared" si="37"/>
        <v>0</v>
      </c>
      <c r="BQ61" s="323"/>
      <c r="BR61" s="1"/>
      <c r="BS61" s="2">
        <f t="shared" si="38"/>
        <v>0</v>
      </c>
      <c r="BT61" s="188">
        <f t="shared" si="39"/>
        <v>0</v>
      </c>
      <c r="BU61" s="188">
        <f t="shared" si="40"/>
        <v>0</v>
      </c>
      <c r="BV61" s="188">
        <f t="shared" si="41"/>
        <v>0</v>
      </c>
      <c r="BW61" s="188">
        <f t="shared" si="42"/>
        <v>0</v>
      </c>
      <c r="BX61" s="188">
        <f t="shared" si="43"/>
        <v>0</v>
      </c>
      <c r="BY61" s="188">
        <f t="shared" si="44"/>
        <v>0</v>
      </c>
      <c r="BZ61" s="188">
        <f t="shared" si="45"/>
        <v>0</v>
      </c>
      <c r="CA61" s="188">
        <f t="shared" si="46"/>
        <v>0</v>
      </c>
    </row>
    <row r="62" spans="1:79" ht="15" customHeight="1" x14ac:dyDescent="0.25">
      <c r="A62" s="15">
        <v>5</v>
      </c>
      <c r="B62" s="60" t="s">
        <v>121</v>
      </c>
      <c r="C62" s="58"/>
      <c r="D62" s="226"/>
      <c r="E62" s="22"/>
      <c r="F62" s="22"/>
      <c r="G62" s="22"/>
      <c r="H62" s="22"/>
      <c r="I62" s="22"/>
      <c r="J62" s="298"/>
      <c r="K62" s="298"/>
      <c r="L62" s="299"/>
      <c r="M62" s="250"/>
      <c r="N62" s="264"/>
      <c r="O62" s="264"/>
      <c r="P62" s="264"/>
      <c r="Q62" s="264"/>
      <c r="R62" s="54"/>
      <c r="S62" s="298"/>
      <c r="T62" s="298"/>
      <c r="U62" s="299"/>
      <c r="V62" s="252"/>
      <c r="W62" s="264"/>
      <c r="X62" s="264"/>
      <c r="Y62" s="264"/>
      <c r="Z62" s="264"/>
      <c r="AA62" s="54"/>
      <c r="AB62" s="298"/>
      <c r="AC62" s="298"/>
      <c r="AD62" s="299"/>
      <c r="AE62" s="252"/>
      <c r="AF62" s="264"/>
      <c r="AG62" s="264"/>
      <c r="AH62" s="264"/>
      <c r="AI62" s="264"/>
      <c r="AJ62" s="54"/>
      <c r="AK62" s="298"/>
      <c r="AL62" s="298"/>
      <c r="AM62" s="299"/>
      <c r="AN62" s="252"/>
      <c r="AO62" s="264"/>
      <c r="AP62" s="264"/>
      <c r="AQ62" s="264"/>
      <c r="AR62" s="264"/>
      <c r="AS62" s="54"/>
      <c r="AT62" s="298"/>
      <c r="AU62" s="298"/>
      <c r="AV62" s="299"/>
      <c r="AW62" s="252"/>
      <c r="AX62" s="264"/>
      <c r="AY62" s="264"/>
      <c r="AZ62" s="264"/>
      <c r="BA62" s="264"/>
      <c r="BB62" s="54"/>
      <c r="BC62" s="298"/>
      <c r="BD62" s="298"/>
      <c r="BE62" s="299"/>
      <c r="BF62" s="252"/>
      <c r="BG62" s="264"/>
      <c r="BH62" s="264"/>
      <c r="BI62" s="264"/>
      <c r="BJ62" s="264"/>
      <c r="BK62" s="54"/>
      <c r="BL62" s="298"/>
      <c r="BM62" s="298"/>
      <c r="BN62" s="299"/>
      <c r="BO62" s="269"/>
      <c r="BP62" s="322">
        <f>J62+S62+AB62+AK62+AT62+BC62+BL62</f>
        <v>0</v>
      </c>
      <c r="BQ62" s="323"/>
      <c r="BR62" s="1"/>
      <c r="BS62" s="2">
        <f t="shared" si="38"/>
        <v>0</v>
      </c>
      <c r="BT62" s="188">
        <f t="shared" si="39"/>
        <v>0</v>
      </c>
      <c r="BU62" s="188">
        <f t="shared" si="40"/>
        <v>0</v>
      </c>
      <c r="BV62" s="188">
        <f t="shared" si="41"/>
        <v>0</v>
      </c>
      <c r="BW62" s="188">
        <f t="shared" si="42"/>
        <v>0</v>
      </c>
      <c r="BX62" s="188">
        <f t="shared" si="43"/>
        <v>0</v>
      </c>
      <c r="BY62" s="188">
        <f t="shared" si="44"/>
        <v>0</v>
      </c>
      <c r="BZ62" s="188">
        <f t="shared" si="45"/>
        <v>0</v>
      </c>
      <c r="CA62" s="188">
        <f t="shared" si="46"/>
        <v>0</v>
      </c>
    </row>
    <row r="63" spans="1:79" ht="15" customHeight="1" thickBot="1" x14ac:dyDescent="0.3">
      <c r="A63" s="49">
        <v>6</v>
      </c>
      <c r="B63" s="86" t="s">
        <v>116</v>
      </c>
      <c r="C63" s="58"/>
      <c r="D63" s="226"/>
      <c r="E63" s="22"/>
      <c r="F63" s="22"/>
      <c r="G63" s="22"/>
      <c r="H63" s="22"/>
      <c r="I63" s="22"/>
      <c r="J63" s="298"/>
      <c r="K63" s="298"/>
      <c r="L63" s="299"/>
      <c r="M63" s="250"/>
      <c r="N63" s="264"/>
      <c r="O63" s="264"/>
      <c r="P63" s="264"/>
      <c r="Q63" s="264"/>
      <c r="R63" s="54"/>
      <c r="S63" s="298"/>
      <c r="T63" s="298"/>
      <c r="U63" s="299"/>
      <c r="V63" s="252"/>
      <c r="W63" s="264"/>
      <c r="X63" s="264"/>
      <c r="Y63" s="264"/>
      <c r="Z63" s="264"/>
      <c r="AA63" s="54"/>
      <c r="AB63" s="298"/>
      <c r="AC63" s="298"/>
      <c r="AD63" s="299"/>
      <c r="AE63" s="252"/>
      <c r="AF63" s="264"/>
      <c r="AG63" s="264"/>
      <c r="AH63" s="264"/>
      <c r="AI63" s="264"/>
      <c r="AJ63" s="54"/>
      <c r="AK63" s="298"/>
      <c r="AL63" s="298"/>
      <c r="AM63" s="299"/>
      <c r="AN63" s="252"/>
      <c r="AO63" s="264"/>
      <c r="AP63" s="264"/>
      <c r="AQ63" s="264"/>
      <c r="AR63" s="264"/>
      <c r="AS63" s="54"/>
      <c r="AT63" s="298"/>
      <c r="AU63" s="298"/>
      <c r="AV63" s="299"/>
      <c r="AW63" s="252"/>
      <c r="AX63" s="264"/>
      <c r="AY63" s="264"/>
      <c r="AZ63" s="264"/>
      <c r="BA63" s="264"/>
      <c r="BB63" s="54"/>
      <c r="BC63" s="298"/>
      <c r="BD63" s="298"/>
      <c r="BE63" s="299"/>
      <c r="BF63" s="252"/>
      <c r="BG63" s="264"/>
      <c r="BH63" s="264"/>
      <c r="BI63" s="264"/>
      <c r="BJ63" s="264"/>
      <c r="BK63" s="54"/>
      <c r="BL63" s="298"/>
      <c r="BM63" s="298"/>
      <c r="BN63" s="299"/>
      <c r="BO63" s="269"/>
      <c r="BP63" s="322">
        <f t="shared" si="37"/>
        <v>0</v>
      </c>
      <c r="BQ63" s="323"/>
      <c r="BR63" s="1"/>
      <c r="BS63" s="2">
        <f t="shared" si="38"/>
        <v>0</v>
      </c>
      <c r="BT63" s="188">
        <f t="shared" si="39"/>
        <v>0</v>
      </c>
      <c r="BU63" s="188">
        <f t="shared" si="40"/>
        <v>0</v>
      </c>
      <c r="BV63" s="188">
        <f t="shared" si="41"/>
        <v>0</v>
      </c>
      <c r="BW63" s="188">
        <f t="shared" si="42"/>
        <v>0</v>
      </c>
      <c r="BX63" s="188">
        <f t="shared" si="43"/>
        <v>0</v>
      </c>
      <c r="BY63" s="188">
        <f t="shared" si="44"/>
        <v>0</v>
      </c>
      <c r="BZ63" s="188">
        <f t="shared" si="45"/>
        <v>0</v>
      </c>
      <c r="CA63" s="188">
        <f t="shared" si="46"/>
        <v>0</v>
      </c>
    </row>
    <row r="64" spans="1:79" ht="16.5" customHeight="1" thickTop="1" thickBot="1" x14ac:dyDescent="0.3">
      <c r="A64" s="233" t="s">
        <v>48</v>
      </c>
      <c r="B64" s="234"/>
      <c r="C64" s="234"/>
      <c r="D64" s="226"/>
      <c r="E64" s="22"/>
      <c r="F64" s="22"/>
      <c r="G64" s="22"/>
      <c r="H64" s="22"/>
      <c r="I64" s="22"/>
      <c r="J64" s="320">
        <f>SUM(J58:L63)</f>
        <v>0</v>
      </c>
      <c r="K64" s="321"/>
      <c r="L64" s="321"/>
      <c r="M64" s="250"/>
      <c r="N64" s="264"/>
      <c r="O64" s="264"/>
      <c r="P64" s="264"/>
      <c r="Q64" s="264"/>
      <c r="R64" s="54"/>
      <c r="S64" s="320">
        <f>SUM(S58:U63)</f>
        <v>0</v>
      </c>
      <c r="T64" s="321"/>
      <c r="U64" s="321"/>
      <c r="V64" s="252"/>
      <c r="W64" s="264"/>
      <c r="X64" s="264"/>
      <c r="Y64" s="264"/>
      <c r="Z64" s="264"/>
      <c r="AA64" s="54"/>
      <c r="AB64" s="320">
        <f>SUM(AB58:AD63)</f>
        <v>0</v>
      </c>
      <c r="AC64" s="321"/>
      <c r="AD64" s="321"/>
      <c r="AE64" s="252"/>
      <c r="AF64" s="264"/>
      <c r="AG64" s="264"/>
      <c r="AH64" s="264"/>
      <c r="AI64" s="264"/>
      <c r="AJ64" s="54"/>
      <c r="AK64" s="320">
        <f>SUM(AK58:AM63)</f>
        <v>0</v>
      </c>
      <c r="AL64" s="321"/>
      <c r="AM64" s="321"/>
      <c r="AN64" s="252"/>
      <c r="AO64" s="264"/>
      <c r="AP64" s="264"/>
      <c r="AQ64" s="264"/>
      <c r="AR64" s="264"/>
      <c r="AS64" s="54"/>
      <c r="AT64" s="320">
        <f>SUM(AT58:AV63)</f>
        <v>0</v>
      </c>
      <c r="AU64" s="321"/>
      <c r="AV64" s="321"/>
      <c r="AW64" s="252"/>
      <c r="AX64" s="264"/>
      <c r="AY64" s="264"/>
      <c r="AZ64" s="264"/>
      <c r="BA64" s="264"/>
      <c r="BB64" s="54"/>
      <c r="BC64" s="320">
        <f>SUM(BC58:BE63)</f>
        <v>0</v>
      </c>
      <c r="BD64" s="321"/>
      <c r="BE64" s="321"/>
      <c r="BF64" s="252"/>
      <c r="BG64" s="264"/>
      <c r="BH64" s="264"/>
      <c r="BI64" s="264"/>
      <c r="BJ64" s="264"/>
      <c r="BK64" s="54"/>
      <c r="BL64" s="320">
        <f>SUM(BL58:BN63)</f>
        <v>0</v>
      </c>
      <c r="BM64" s="321"/>
      <c r="BN64" s="321"/>
      <c r="BO64" s="269"/>
      <c r="BP64" s="348">
        <f>J64+S64+AB64+AK64+AT64+BC64+BL64</f>
        <v>0</v>
      </c>
      <c r="BQ64" s="349"/>
      <c r="BR64" s="1"/>
      <c r="BS64" s="92"/>
      <c r="BT64" s="93"/>
      <c r="BU64" s="93"/>
      <c r="BV64" s="93"/>
      <c r="BW64" s="93"/>
      <c r="BX64" s="93"/>
      <c r="BY64" s="93"/>
      <c r="BZ64" s="93"/>
      <c r="CA64" s="94"/>
    </row>
    <row r="65" spans="1:79" x14ac:dyDescent="0.25">
      <c r="A65" s="59" t="s">
        <v>49</v>
      </c>
      <c r="B65" s="7"/>
      <c r="C65" s="7" t="s">
        <v>85</v>
      </c>
      <c r="D65" s="226"/>
      <c r="E65" s="22"/>
      <c r="F65" s="22"/>
      <c r="G65" s="22"/>
      <c r="H65" s="22"/>
      <c r="I65" s="22"/>
      <c r="J65" s="310"/>
      <c r="K65" s="310"/>
      <c r="L65" s="311"/>
      <c r="M65" s="250"/>
      <c r="N65" s="264"/>
      <c r="O65" s="264"/>
      <c r="P65" s="264"/>
      <c r="Q65" s="264"/>
      <c r="R65" s="54"/>
      <c r="S65" s="310"/>
      <c r="T65" s="310"/>
      <c r="U65" s="311"/>
      <c r="V65" s="252"/>
      <c r="W65" s="264"/>
      <c r="X65" s="264"/>
      <c r="Y65" s="264"/>
      <c r="Z65" s="264"/>
      <c r="AA65" s="54"/>
      <c r="AB65" s="310"/>
      <c r="AC65" s="310"/>
      <c r="AD65" s="311"/>
      <c r="AE65" s="252"/>
      <c r="AF65" s="264"/>
      <c r="AG65" s="264"/>
      <c r="AH65" s="264"/>
      <c r="AI65" s="264"/>
      <c r="AJ65" s="54"/>
      <c r="AK65" s="310"/>
      <c r="AL65" s="310"/>
      <c r="AM65" s="311"/>
      <c r="AN65" s="252"/>
      <c r="AO65" s="264"/>
      <c r="AP65" s="264"/>
      <c r="AQ65" s="264"/>
      <c r="AR65" s="264"/>
      <c r="AS65" s="54"/>
      <c r="AT65" s="310"/>
      <c r="AU65" s="310"/>
      <c r="AV65" s="311"/>
      <c r="AW65" s="252"/>
      <c r="AX65" s="264"/>
      <c r="AY65" s="264"/>
      <c r="AZ65" s="264"/>
      <c r="BA65" s="264"/>
      <c r="BB65" s="54"/>
      <c r="BC65" s="310"/>
      <c r="BD65" s="310"/>
      <c r="BE65" s="311"/>
      <c r="BF65" s="252"/>
      <c r="BG65" s="264"/>
      <c r="BH65" s="264"/>
      <c r="BI65" s="264"/>
      <c r="BJ65" s="264"/>
      <c r="BK65" s="54"/>
      <c r="BL65" s="310"/>
      <c r="BM65" s="310"/>
      <c r="BN65" s="311"/>
      <c r="BO65" s="269"/>
      <c r="BP65" s="203"/>
      <c r="BQ65" s="204"/>
      <c r="BR65" s="1"/>
      <c r="BS65" s="76"/>
      <c r="BT65" s="95"/>
      <c r="BU65" s="95"/>
      <c r="BV65" s="95"/>
      <c r="BW65" s="95"/>
      <c r="BX65" s="95"/>
      <c r="BY65" s="95"/>
      <c r="BZ65" s="95"/>
      <c r="CA65" s="78"/>
    </row>
    <row r="66" spans="1:79" x14ac:dyDescent="0.25">
      <c r="A66" s="15">
        <v>1</v>
      </c>
      <c r="B66" s="49" t="s">
        <v>81</v>
      </c>
      <c r="C66" s="58"/>
      <c r="D66" s="226"/>
      <c r="E66" s="22"/>
      <c r="F66" s="22"/>
      <c r="G66" s="22"/>
      <c r="H66" s="22"/>
      <c r="I66" s="22"/>
      <c r="J66" s="300"/>
      <c r="K66" s="300"/>
      <c r="L66" s="301"/>
      <c r="M66" s="250"/>
      <c r="N66" s="264"/>
      <c r="O66" s="264"/>
      <c r="P66" s="264"/>
      <c r="Q66" s="264"/>
      <c r="R66" s="54"/>
      <c r="S66" s="300"/>
      <c r="T66" s="300"/>
      <c r="U66" s="301"/>
      <c r="V66" s="252"/>
      <c r="W66" s="264"/>
      <c r="X66" s="264"/>
      <c r="Y66" s="264"/>
      <c r="Z66" s="264"/>
      <c r="AA66" s="54"/>
      <c r="AB66" s="300"/>
      <c r="AC66" s="300"/>
      <c r="AD66" s="301"/>
      <c r="AE66" s="252"/>
      <c r="AF66" s="264"/>
      <c r="AG66" s="264"/>
      <c r="AH66" s="264"/>
      <c r="AI66" s="264"/>
      <c r="AJ66" s="54"/>
      <c r="AK66" s="300"/>
      <c r="AL66" s="300"/>
      <c r="AM66" s="301"/>
      <c r="AN66" s="252"/>
      <c r="AO66" s="264"/>
      <c r="AP66" s="264"/>
      <c r="AQ66" s="264"/>
      <c r="AR66" s="264"/>
      <c r="AS66" s="54"/>
      <c r="AT66" s="300"/>
      <c r="AU66" s="300"/>
      <c r="AV66" s="301"/>
      <c r="AW66" s="252"/>
      <c r="AX66" s="264"/>
      <c r="AY66" s="264"/>
      <c r="AZ66" s="264"/>
      <c r="BA66" s="264"/>
      <c r="BB66" s="54"/>
      <c r="BC66" s="300"/>
      <c r="BD66" s="300"/>
      <c r="BE66" s="301"/>
      <c r="BF66" s="252"/>
      <c r="BG66" s="264"/>
      <c r="BH66" s="264"/>
      <c r="BI66" s="264"/>
      <c r="BJ66" s="264"/>
      <c r="BK66" s="54"/>
      <c r="BL66" s="300"/>
      <c r="BM66" s="300"/>
      <c r="BN66" s="301"/>
      <c r="BO66" s="269"/>
      <c r="BP66" s="322">
        <f t="shared" ref="BP66:BP85" si="47">J66+S66+AB66+AK66+AT66+BC66+BL66</f>
        <v>0</v>
      </c>
      <c r="BQ66" s="323"/>
      <c r="BR66" s="1"/>
      <c r="BS66" s="2">
        <f t="shared" ref="BS66:BS85" si="48">C66</f>
        <v>0</v>
      </c>
      <c r="BT66" s="188">
        <f t="shared" ref="BT66:BT85" si="49">J66</f>
        <v>0</v>
      </c>
      <c r="BU66" s="188">
        <f t="shared" ref="BU66:BU85" si="50">S66</f>
        <v>0</v>
      </c>
      <c r="BV66" s="188">
        <f t="shared" ref="BV66:BV85" si="51">AB66</f>
        <v>0</v>
      </c>
      <c r="BW66" s="188">
        <f t="shared" ref="BW66:BW85" si="52">AK66</f>
        <v>0</v>
      </c>
      <c r="BX66" s="188">
        <f t="shared" ref="BX66:BX85" si="53">AT66</f>
        <v>0</v>
      </c>
      <c r="BY66" s="188">
        <f t="shared" ref="BY66:BY85" si="54">BC66</f>
        <v>0</v>
      </c>
      <c r="BZ66" s="188">
        <f>BL66</f>
        <v>0</v>
      </c>
      <c r="CA66" s="188">
        <f>SUM(BT66:BZ66)</f>
        <v>0</v>
      </c>
    </row>
    <row r="67" spans="1:79" x14ac:dyDescent="0.25">
      <c r="A67" s="15">
        <v>2</v>
      </c>
      <c r="B67" s="49" t="s">
        <v>50</v>
      </c>
      <c r="C67" s="58"/>
      <c r="D67" s="226"/>
      <c r="E67" s="22"/>
      <c r="F67" s="22"/>
      <c r="G67" s="22"/>
      <c r="H67" s="22"/>
      <c r="I67" s="22"/>
      <c r="J67" s="300"/>
      <c r="K67" s="300"/>
      <c r="L67" s="301"/>
      <c r="M67" s="250"/>
      <c r="N67" s="264"/>
      <c r="O67" s="264"/>
      <c r="P67" s="264"/>
      <c r="Q67" s="264"/>
      <c r="R67" s="54"/>
      <c r="S67" s="300"/>
      <c r="T67" s="300"/>
      <c r="U67" s="301"/>
      <c r="V67" s="252"/>
      <c r="W67" s="264"/>
      <c r="X67" s="264"/>
      <c r="Y67" s="264"/>
      <c r="Z67" s="264"/>
      <c r="AA67" s="54"/>
      <c r="AB67" s="300"/>
      <c r="AC67" s="300"/>
      <c r="AD67" s="301"/>
      <c r="AE67" s="252"/>
      <c r="AF67" s="264"/>
      <c r="AG67" s="264"/>
      <c r="AH67" s="264"/>
      <c r="AI67" s="264"/>
      <c r="AJ67" s="54"/>
      <c r="AK67" s="300"/>
      <c r="AL67" s="300"/>
      <c r="AM67" s="301"/>
      <c r="AN67" s="252"/>
      <c r="AO67" s="264"/>
      <c r="AP67" s="264"/>
      <c r="AQ67" s="264"/>
      <c r="AR67" s="264"/>
      <c r="AS67" s="54"/>
      <c r="AT67" s="300"/>
      <c r="AU67" s="300"/>
      <c r="AV67" s="301"/>
      <c r="AW67" s="252"/>
      <c r="AX67" s="264"/>
      <c r="AY67" s="264"/>
      <c r="AZ67" s="264"/>
      <c r="BA67" s="264"/>
      <c r="BB67" s="54"/>
      <c r="BC67" s="300"/>
      <c r="BD67" s="300"/>
      <c r="BE67" s="301"/>
      <c r="BF67" s="252"/>
      <c r="BG67" s="264"/>
      <c r="BH67" s="264"/>
      <c r="BI67" s="264"/>
      <c r="BJ67" s="264"/>
      <c r="BK67" s="54"/>
      <c r="BL67" s="300"/>
      <c r="BM67" s="300"/>
      <c r="BN67" s="301"/>
      <c r="BO67" s="269"/>
      <c r="BP67" s="322">
        <f t="shared" si="47"/>
        <v>0</v>
      </c>
      <c r="BQ67" s="323"/>
      <c r="BR67" s="1"/>
      <c r="BS67" s="2">
        <f t="shared" si="48"/>
        <v>0</v>
      </c>
      <c r="BT67" s="188">
        <f t="shared" si="49"/>
        <v>0</v>
      </c>
      <c r="BU67" s="188">
        <f t="shared" si="50"/>
        <v>0</v>
      </c>
      <c r="BV67" s="188">
        <f t="shared" si="51"/>
        <v>0</v>
      </c>
      <c r="BW67" s="188">
        <f t="shared" si="52"/>
        <v>0</v>
      </c>
      <c r="BX67" s="188">
        <f t="shared" si="53"/>
        <v>0</v>
      </c>
      <c r="BY67" s="188">
        <f t="shared" si="54"/>
        <v>0</v>
      </c>
      <c r="BZ67" s="188">
        <f t="shared" ref="BZ67:BZ85" si="55">BL67</f>
        <v>0</v>
      </c>
      <c r="CA67" s="188">
        <f t="shared" ref="CA67:CA85" si="56">SUM(BT67:BZ67)</f>
        <v>0</v>
      </c>
    </row>
    <row r="68" spans="1:79" x14ac:dyDescent="0.25">
      <c r="A68" s="15">
        <v>3</v>
      </c>
      <c r="B68" s="49" t="s">
        <v>51</v>
      </c>
      <c r="C68" s="58"/>
      <c r="D68" s="226"/>
      <c r="E68" s="22"/>
      <c r="F68" s="22"/>
      <c r="G68" s="22"/>
      <c r="H68" s="22"/>
      <c r="I68" s="22"/>
      <c r="J68" s="300"/>
      <c r="K68" s="300"/>
      <c r="L68" s="301"/>
      <c r="M68" s="250"/>
      <c r="N68" s="264"/>
      <c r="O68" s="264"/>
      <c r="P68" s="264"/>
      <c r="Q68" s="264"/>
      <c r="R68" s="54"/>
      <c r="S68" s="300"/>
      <c r="T68" s="300"/>
      <c r="U68" s="301"/>
      <c r="V68" s="252"/>
      <c r="W68" s="264"/>
      <c r="X68" s="264"/>
      <c r="Y68" s="264"/>
      <c r="Z68" s="264"/>
      <c r="AA68" s="54"/>
      <c r="AB68" s="300"/>
      <c r="AC68" s="300"/>
      <c r="AD68" s="301"/>
      <c r="AE68" s="252"/>
      <c r="AF68" s="264"/>
      <c r="AG68" s="264"/>
      <c r="AH68" s="264"/>
      <c r="AI68" s="264"/>
      <c r="AJ68" s="54"/>
      <c r="AK68" s="300"/>
      <c r="AL68" s="300"/>
      <c r="AM68" s="301"/>
      <c r="AN68" s="252"/>
      <c r="AO68" s="264"/>
      <c r="AP68" s="264"/>
      <c r="AQ68" s="264"/>
      <c r="AR68" s="264"/>
      <c r="AS68" s="54"/>
      <c r="AT68" s="300"/>
      <c r="AU68" s="300"/>
      <c r="AV68" s="301"/>
      <c r="AW68" s="252"/>
      <c r="AX68" s="264"/>
      <c r="AY68" s="264"/>
      <c r="AZ68" s="264"/>
      <c r="BA68" s="264"/>
      <c r="BB68" s="54"/>
      <c r="BC68" s="300"/>
      <c r="BD68" s="300"/>
      <c r="BE68" s="301"/>
      <c r="BF68" s="252"/>
      <c r="BG68" s="264"/>
      <c r="BH68" s="264"/>
      <c r="BI68" s="264"/>
      <c r="BJ68" s="264"/>
      <c r="BK68" s="54"/>
      <c r="BL68" s="300"/>
      <c r="BM68" s="300"/>
      <c r="BN68" s="301"/>
      <c r="BO68" s="269"/>
      <c r="BP68" s="322">
        <f t="shared" si="47"/>
        <v>0</v>
      </c>
      <c r="BQ68" s="323"/>
      <c r="BR68" s="1"/>
      <c r="BS68" s="2">
        <f t="shared" si="48"/>
        <v>0</v>
      </c>
      <c r="BT68" s="188">
        <f t="shared" si="49"/>
        <v>0</v>
      </c>
      <c r="BU68" s="188">
        <f t="shared" si="50"/>
        <v>0</v>
      </c>
      <c r="BV68" s="188">
        <f t="shared" si="51"/>
        <v>0</v>
      </c>
      <c r="BW68" s="188">
        <f t="shared" si="52"/>
        <v>0</v>
      </c>
      <c r="BX68" s="188">
        <f t="shared" si="53"/>
        <v>0</v>
      </c>
      <c r="BY68" s="188">
        <f t="shared" si="54"/>
        <v>0</v>
      </c>
      <c r="BZ68" s="188">
        <f t="shared" si="55"/>
        <v>0</v>
      </c>
      <c r="CA68" s="188">
        <f t="shared" si="56"/>
        <v>0</v>
      </c>
    </row>
    <row r="69" spans="1:79" x14ac:dyDescent="0.25">
      <c r="A69" s="15">
        <v>4</v>
      </c>
      <c r="B69" s="49" t="s">
        <v>52</v>
      </c>
      <c r="C69" s="58"/>
      <c r="D69" s="226"/>
      <c r="E69" s="22"/>
      <c r="F69" s="22"/>
      <c r="G69" s="22"/>
      <c r="H69" s="22"/>
      <c r="I69" s="22"/>
      <c r="J69" s="300"/>
      <c r="K69" s="300"/>
      <c r="L69" s="301"/>
      <c r="M69" s="250"/>
      <c r="N69" s="264"/>
      <c r="O69" s="264"/>
      <c r="P69" s="264"/>
      <c r="Q69" s="264"/>
      <c r="R69" s="54"/>
      <c r="S69" s="300"/>
      <c r="T69" s="300"/>
      <c r="U69" s="301"/>
      <c r="V69" s="252"/>
      <c r="W69" s="264"/>
      <c r="X69" s="264"/>
      <c r="Y69" s="264"/>
      <c r="Z69" s="264"/>
      <c r="AA69" s="54"/>
      <c r="AB69" s="300"/>
      <c r="AC69" s="300"/>
      <c r="AD69" s="301"/>
      <c r="AE69" s="252"/>
      <c r="AF69" s="264"/>
      <c r="AG69" s="264"/>
      <c r="AH69" s="264"/>
      <c r="AI69" s="264"/>
      <c r="AJ69" s="54"/>
      <c r="AK69" s="300"/>
      <c r="AL69" s="300"/>
      <c r="AM69" s="301"/>
      <c r="AN69" s="252"/>
      <c r="AO69" s="264"/>
      <c r="AP69" s="264"/>
      <c r="AQ69" s="264"/>
      <c r="AR69" s="264"/>
      <c r="AS69" s="54"/>
      <c r="AT69" s="300"/>
      <c r="AU69" s="300"/>
      <c r="AV69" s="301"/>
      <c r="AW69" s="252"/>
      <c r="AX69" s="264"/>
      <c r="AY69" s="264"/>
      <c r="AZ69" s="264"/>
      <c r="BA69" s="264"/>
      <c r="BB69" s="54"/>
      <c r="BC69" s="300"/>
      <c r="BD69" s="300"/>
      <c r="BE69" s="301"/>
      <c r="BF69" s="252"/>
      <c r="BG69" s="264"/>
      <c r="BH69" s="264"/>
      <c r="BI69" s="264"/>
      <c r="BJ69" s="264"/>
      <c r="BK69" s="54"/>
      <c r="BL69" s="300"/>
      <c r="BM69" s="300"/>
      <c r="BN69" s="301"/>
      <c r="BO69" s="269"/>
      <c r="BP69" s="322">
        <f t="shared" si="47"/>
        <v>0</v>
      </c>
      <c r="BQ69" s="323"/>
      <c r="BR69" s="1"/>
      <c r="BS69" s="2">
        <f t="shared" si="48"/>
        <v>0</v>
      </c>
      <c r="BT69" s="188">
        <f t="shared" si="49"/>
        <v>0</v>
      </c>
      <c r="BU69" s="188">
        <f t="shared" si="50"/>
        <v>0</v>
      </c>
      <c r="BV69" s="188">
        <f t="shared" si="51"/>
        <v>0</v>
      </c>
      <c r="BW69" s="188">
        <f t="shared" si="52"/>
        <v>0</v>
      </c>
      <c r="BX69" s="188">
        <f t="shared" si="53"/>
        <v>0</v>
      </c>
      <c r="BY69" s="188">
        <f t="shared" si="54"/>
        <v>0</v>
      </c>
      <c r="BZ69" s="188">
        <f t="shared" si="55"/>
        <v>0</v>
      </c>
      <c r="CA69" s="188">
        <f t="shared" si="56"/>
        <v>0</v>
      </c>
    </row>
    <row r="70" spans="1:79" x14ac:dyDescent="0.25">
      <c r="A70" s="15">
        <v>5</v>
      </c>
      <c r="B70" s="60" t="s">
        <v>165</v>
      </c>
      <c r="C70" s="66">
        <v>7021</v>
      </c>
      <c r="D70" s="226"/>
      <c r="E70" s="8" t="s">
        <v>53</v>
      </c>
      <c r="F70" s="205" t="str">
        <f>'Subaward Information'!C2</f>
        <v>[Enter here]</v>
      </c>
      <c r="G70" s="206"/>
      <c r="H70" s="206"/>
      <c r="I70" s="207"/>
      <c r="J70" s="300"/>
      <c r="K70" s="300"/>
      <c r="L70" s="301"/>
      <c r="M70" s="250"/>
      <c r="N70" s="264"/>
      <c r="O70" s="264"/>
      <c r="P70" s="264"/>
      <c r="Q70" s="264"/>
      <c r="R70" s="54"/>
      <c r="S70" s="300"/>
      <c r="T70" s="300"/>
      <c r="U70" s="301"/>
      <c r="V70" s="252"/>
      <c r="W70" s="264"/>
      <c r="X70" s="264"/>
      <c r="Y70" s="264"/>
      <c r="Z70" s="264"/>
      <c r="AA70" s="54"/>
      <c r="AB70" s="300"/>
      <c r="AC70" s="300"/>
      <c r="AD70" s="301"/>
      <c r="AE70" s="252"/>
      <c r="AF70" s="264"/>
      <c r="AG70" s="264"/>
      <c r="AH70" s="264"/>
      <c r="AI70" s="264"/>
      <c r="AJ70" s="54"/>
      <c r="AK70" s="300"/>
      <c r="AL70" s="300"/>
      <c r="AM70" s="301"/>
      <c r="AN70" s="252"/>
      <c r="AO70" s="264"/>
      <c r="AP70" s="264"/>
      <c r="AQ70" s="264"/>
      <c r="AR70" s="264"/>
      <c r="AS70" s="54"/>
      <c r="AT70" s="300"/>
      <c r="AU70" s="300"/>
      <c r="AV70" s="301"/>
      <c r="AW70" s="252"/>
      <c r="AX70" s="264"/>
      <c r="AY70" s="264"/>
      <c r="AZ70" s="264"/>
      <c r="BA70" s="264"/>
      <c r="BB70" s="54"/>
      <c r="BC70" s="300"/>
      <c r="BD70" s="300"/>
      <c r="BE70" s="301"/>
      <c r="BF70" s="252"/>
      <c r="BG70" s="264"/>
      <c r="BH70" s="264"/>
      <c r="BI70" s="264"/>
      <c r="BJ70" s="264"/>
      <c r="BK70" s="54"/>
      <c r="BL70" s="300"/>
      <c r="BM70" s="300"/>
      <c r="BN70" s="301"/>
      <c r="BO70" s="269"/>
      <c r="BP70" s="322">
        <f t="shared" si="47"/>
        <v>0</v>
      </c>
      <c r="BQ70" s="323"/>
      <c r="BR70" s="1"/>
      <c r="BS70" s="2">
        <f t="shared" si="48"/>
        <v>7021</v>
      </c>
      <c r="BT70" s="188">
        <f t="shared" si="49"/>
        <v>0</v>
      </c>
      <c r="BU70" s="188">
        <f t="shared" si="50"/>
        <v>0</v>
      </c>
      <c r="BV70" s="188">
        <f t="shared" si="51"/>
        <v>0</v>
      </c>
      <c r="BW70" s="188">
        <f t="shared" si="52"/>
        <v>0</v>
      </c>
      <c r="BX70" s="188">
        <f t="shared" si="53"/>
        <v>0</v>
      </c>
      <c r="BY70" s="188">
        <f t="shared" si="54"/>
        <v>0</v>
      </c>
      <c r="BZ70" s="188">
        <f t="shared" si="55"/>
        <v>0</v>
      </c>
      <c r="CA70" s="188">
        <f t="shared" si="56"/>
        <v>0</v>
      </c>
    </row>
    <row r="71" spans="1:79" x14ac:dyDescent="0.25">
      <c r="A71" s="15">
        <v>6</v>
      </c>
      <c r="B71" s="60" t="s">
        <v>166</v>
      </c>
      <c r="C71" s="66">
        <v>7022</v>
      </c>
      <c r="D71" s="226"/>
      <c r="E71" s="8" t="s">
        <v>53</v>
      </c>
      <c r="F71" s="205" t="str">
        <f>'Subaward Information'!C11</f>
        <v>[Enter here]</v>
      </c>
      <c r="G71" s="206"/>
      <c r="H71" s="206"/>
      <c r="I71" s="207"/>
      <c r="J71" s="300"/>
      <c r="K71" s="300"/>
      <c r="L71" s="301"/>
      <c r="M71" s="250"/>
      <c r="N71" s="264"/>
      <c r="O71" s="264"/>
      <c r="P71" s="264"/>
      <c r="Q71" s="264"/>
      <c r="R71" s="54"/>
      <c r="S71" s="300"/>
      <c r="T71" s="300"/>
      <c r="U71" s="301"/>
      <c r="V71" s="252"/>
      <c r="W71" s="264"/>
      <c r="X71" s="264"/>
      <c r="Y71" s="264"/>
      <c r="Z71" s="264"/>
      <c r="AA71" s="54"/>
      <c r="AB71" s="300"/>
      <c r="AC71" s="300"/>
      <c r="AD71" s="301"/>
      <c r="AE71" s="252"/>
      <c r="AF71" s="264"/>
      <c r="AG71" s="264"/>
      <c r="AH71" s="264"/>
      <c r="AI71" s="264"/>
      <c r="AJ71" s="54"/>
      <c r="AK71" s="300"/>
      <c r="AL71" s="300"/>
      <c r="AM71" s="301"/>
      <c r="AN71" s="252"/>
      <c r="AO71" s="264"/>
      <c r="AP71" s="264"/>
      <c r="AQ71" s="264"/>
      <c r="AR71" s="264"/>
      <c r="AS71" s="54"/>
      <c r="AT71" s="300"/>
      <c r="AU71" s="300"/>
      <c r="AV71" s="301"/>
      <c r="AW71" s="252"/>
      <c r="AX71" s="264"/>
      <c r="AY71" s="264"/>
      <c r="AZ71" s="264"/>
      <c r="BA71" s="264"/>
      <c r="BB71" s="54"/>
      <c r="BC71" s="300"/>
      <c r="BD71" s="300"/>
      <c r="BE71" s="301"/>
      <c r="BF71" s="252"/>
      <c r="BG71" s="264"/>
      <c r="BH71" s="264"/>
      <c r="BI71" s="264"/>
      <c r="BJ71" s="264"/>
      <c r="BK71" s="54"/>
      <c r="BL71" s="300"/>
      <c r="BM71" s="300"/>
      <c r="BN71" s="301"/>
      <c r="BO71" s="269"/>
      <c r="BP71" s="322">
        <f t="shared" si="47"/>
        <v>0</v>
      </c>
      <c r="BQ71" s="323"/>
      <c r="BR71" s="1"/>
      <c r="BS71" s="2">
        <f t="shared" si="48"/>
        <v>7022</v>
      </c>
      <c r="BT71" s="188">
        <f t="shared" si="49"/>
        <v>0</v>
      </c>
      <c r="BU71" s="188">
        <f t="shared" si="50"/>
        <v>0</v>
      </c>
      <c r="BV71" s="188">
        <f t="shared" si="51"/>
        <v>0</v>
      </c>
      <c r="BW71" s="188">
        <f t="shared" si="52"/>
        <v>0</v>
      </c>
      <c r="BX71" s="188">
        <f t="shared" si="53"/>
        <v>0</v>
      </c>
      <c r="BY71" s="188">
        <f t="shared" si="54"/>
        <v>0</v>
      </c>
      <c r="BZ71" s="188">
        <f t="shared" si="55"/>
        <v>0</v>
      </c>
      <c r="CA71" s="188">
        <f t="shared" si="56"/>
        <v>0</v>
      </c>
    </row>
    <row r="72" spans="1:79" x14ac:dyDescent="0.25">
      <c r="A72" s="15">
        <v>7</v>
      </c>
      <c r="B72" s="60" t="s">
        <v>167</v>
      </c>
      <c r="C72" s="66">
        <v>7023</v>
      </c>
      <c r="D72" s="226"/>
      <c r="E72" s="8" t="s">
        <v>53</v>
      </c>
      <c r="F72" s="205" t="str">
        <f>'Subaward Information'!C20</f>
        <v>[Enter here]</v>
      </c>
      <c r="G72" s="206"/>
      <c r="H72" s="206"/>
      <c r="I72" s="207"/>
      <c r="J72" s="300"/>
      <c r="K72" s="300"/>
      <c r="L72" s="301"/>
      <c r="M72" s="250"/>
      <c r="N72" s="264"/>
      <c r="O72" s="264"/>
      <c r="P72" s="264"/>
      <c r="Q72" s="264"/>
      <c r="R72" s="54"/>
      <c r="S72" s="300"/>
      <c r="T72" s="300"/>
      <c r="U72" s="301"/>
      <c r="V72" s="252"/>
      <c r="W72" s="264"/>
      <c r="X72" s="264"/>
      <c r="Y72" s="264"/>
      <c r="Z72" s="264"/>
      <c r="AA72" s="54"/>
      <c r="AB72" s="300"/>
      <c r="AC72" s="300"/>
      <c r="AD72" s="301"/>
      <c r="AE72" s="252"/>
      <c r="AF72" s="264"/>
      <c r="AG72" s="264"/>
      <c r="AH72" s="264"/>
      <c r="AI72" s="264"/>
      <c r="AJ72" s="54"/>
      <c r="AK72" s="300"/>
      <c r="AL72" s="300"/>
      <c r="AM72" s="301"/>
      <c r="AN72" s="252"/>
      <c r="AO72" s="264"/>
      <c r="AP72" s="264"/>
      <c r="AQ72" s="264"/>
      <c r="AR72" s="264"/>
      <c r="AS72" s="54"/>
      <c r="AT72" s="300"/>
      <c r="AU72" s="300"/>
      <c r="AV72" s="301"/>
      <c r="AW72" s="252"/>
      <c r="AX72" s="264"/>
      <c r="AY72" s="264"/>
      <c r="AZ72" s="264"/>
      <c r="BA72" s="264"/>
      <c r="BB72" s="54"/>
      <c r="BC72" s="300"/>
      <c r="BD72" s="300"/>
      <c r="BE72" s="301"/>
      <c r="BF72" s="252"/>
      <c r="BG72" s="264"/>
      <c r="BH72" s="264"/>
      <c r="BI72" s="264"/>
      <c r="BJ72" s="264"/>
      <c r="BK72" s="54"/>
      <c r="BL72" s="300"/>
      <c r="BM72" s="300"/>
      <c r="BN72" s="301"/>
      <c r="BO72" s="269"/>
      <c r="BP72" s="322">
        <f t="shared" si="47"/>
        <v>0</v>
      </c>
      <c r="BQ72" s="323"/>
      <c r="BR72" s="1"/>
      <c r="BS72" s="2">
        <f t="shared" si="48"/>
        <v>7023</v>
      </c>
      <c r="BT72" s="188">
        <f t="shared" si="49"/>
        <v>0</v>
      </c>
      <c r="BU72" s="188">
        <f t="shared" si="50"/>
        <v>0</v>
      </c>
      <c r="BV72" s="188">
        <f t="shared" si="51"/>
        <v>0</v>
      </c>
      <c r="BW72" s="188">
        <f t="shared" si="52"/>
        <v>0</v>
      </c>
      <c r="BX72" s="188">
        <f t="shared" si="53"/>
        <v>0</v>
      </c>
      <c r="BY72" s="188">
        <f t="shared" si="54"/>
        <v>0</v>
      </c>
      <c r="BZ72" s="188">
        <f t="shared" si="55"/>
        <v>0</v>
      </c>
      <c r="CA72" s="188">
        <f t="shared" si="56"/>
        <v>0</v>
      </c>
    </row>
    <row r="73" spans="1:79" x14ac:dyDescent="0.25">
      <c r="A73" s="15">
        <v>8</v>
      </c>
      <c r="B73" s="60" t="s">
        <v>168</v>
      </c>
      <c r="C73" s="66">
        <v>7024</v>
      </c>
      <c r="D73" s="226"/>
      <c r="E73" s="8" t="s">
        <v>54</v>
      </c>
      <c r="F73" s="205" t="str">
        <f>'Subaward Information'!C29</f>
        <v>[Enter here]</v>
      </c>
      <c r="G73" s="206"/>
      <c r="H73" s="206"/>
      <c r="I73" s="207"/>
      <c r="J73" s="300"/>
      <c r="K73" s="300"/>
      <c r="L73" s="301"/>
      <c r="M73" s="250"/>
      <c r="N73" s="264"/>
      <c r="O73" s="264"/>
      <c r="P73" s="264"/>
      <c r="Q73" s="264"/>
      <c r="R73" s="54"/>
      <c r="S73" s="300"/>
      <c r="T73" s="300"/>
      <c r="U73" s="301"/>
      <c r="V73" s="252"/>
      <c r="W73" s="264"/>
      <c r="X73" s="264"/>
      <c r="Y73" s="264"/>
      <c r="Z73" s="264"/>
      <c r="AA73" s="54"/>
      <c r="AB73" s="300"/>
      <c r="AC73" s="300"/>
      <c r="AD73" s="301"/>
      <c r="AE73" s="252"/>
      <c r="AF73" s="264"/>
      <c r="AG73" s="264"/>
      <c r="AH73" s="264"/>
      <c r="AI73" s="264"/>
      <c r="AJ73" s="54"/>
      <c r="AK73" s="300"/>
      <c r="AL73" s="300"/>
      <c r="AM73" s="301"/>
      <c r="AN73" s="252"/>
      <c r="AO73" s="264"/>
      <c r="AP73" s="264"/>
      <c r="AQ73" s="264"/>
      <c r="AR73" s="264"/>
      <c r="AS73" s="54"/>
      <c r="AT73" s="300"/>
      <c r="AU73" s="300"/>
      <c r="AV73" s="301"/>
      <c r="AW73" s="252"/>
      <c r="AX73" s="264"/>
      <c r="AY73" s="264"/>
      <c r="AZ73" s="264"/>
      <c r="BA73" s="264"/>
      <c r="BB73" s="54"/>
      <c r="BC73" s="300"/>
      <c r="BD73" s="300"/>
      <c r="BE73" s="301"/>
      <c r="BF73" s="252"/>
      <c r="BG73" s="264"/>
      <c r="BH73" s="264"/>
      <c r="BI73" s="264"/>
      <c r="BJ73" s="264"/>
      <c r="BK73" s="54"/>
      <c r="BL73" s="300"/>
      <c r="BM73" s="300"/>
      <c r="BN73" s="301"/>
      <c r="BO73" s="269"/>
      <c r="BP73" s="322">
        <f t="shared" si="47"/>
        <v>0</v>
      </c>
      <c r="BQ73" s="323"/>
      <c r="BR73" s="1"/>
      <c r="BS73" s="2">
        <f t="shared" si="48"/>
        <v>7024</v>
      </c>
      <c r="BT73" s="188">
        <f t="shared" si="49"/>
        <v>0</v>
      </c>
      <c r="BU73" s="188">
        <f t="shared" si="50"/>
        <v>0</v>
      </c>
      <c r="BV73" s="188">
        <f t="shared" si="51"/>
        <v>0</v>
      </c>
      <c r="BW73" s="188">
        <f t="shared" si="52"/>
        <v>0</v>
      </c>
      <c r="BX73" s="188">
        <f t="shared" si="53"/>
        <v>0</v>
      </c>
      <c r="BY73" s="188">
        <f t="shared" si="54"/>
        <v>0</v>
      </c>
      <c r="BZ73" s="188">
        <f t="shared" si="55"/>
        <v>0</v>
      </c>
      <c r="CA73" s="188">
        <f t="shared" si="56"/>
        <v>0</v>
      </c>
    </row>
    <row r="74" spans="1:79" x14ac:dyDescent="0.25">
      <c r="A74" s="15">
        <v>9</v>
      </c>
      <c r="B74" s="60" t="s">
        <v>169</v>
      </c>
      <c r="C74" s="66">
        <v>7025</v>
      </c>
      <c r="D74" s="226"/>
      <c r="E74" s="8" t="s">
        <v>54</v>
      </c>
      <c r="F74" s="205" t="str">
        <f>'Subaward Information'!C38</f>
        <v>[Enter here]</v>
      </c>
      <c r="G74" s="206"/>
      <c r="H74" s="206"/>
      <c r="I74" s="207"/>
      <c r="J74" s="300"/>
      <c r="K74" s="300"/>
      <c r="L74" s="301"/>
      <c r="M74" s="250"/>
      <c r="N74" s="264"/>
      <c r="O74" s="264"/>
      <c r="P74" s="264"/>
      <c r="Q74" s="264"/>
      <c r="R74" s="54"/>
      <c r="S74" s="300"/>
      <c r="T74" s="300"/>
      <c r="U74" s="301"/>
      <c r="V74" s="252"/>
      <c r="W74" s="264"/>
      <c r="X74" s="264"/>
      <c r="Y74" s="264"/>
      <c r="Z74" s="264"/>
      <c r="AA74" s="54"/>
      <c r="AB74" s="300"/>
      <c r="AC74" s="300"/>
      <c r="AD74" s="301"/>
      <c r="AE74" s="252"/>
      <c r="AF74" s="264"/>
      <c r="AG74" s="264"/>
      <c r="AH74" s="264"/>
      <c r="AI74" s="264"/>
      <c r="AJ74" s="54"/>
      <c r="AK74" s="300"/>
      <c r="AL74" s="300"/>
      <c r="AM74" s="301"/>
      <c r="AN74" s="252"/>
      <c r="AO74" s="264"/>
      <c r="AP74" s="264"/>
      <c r="AQ74" s="264"/>
      <c r="AR74" s="264"/>
      <c r="AS74" s="54"/>
      <c r="AT74" s="300"/>
      <c r="AU74" s="300"/>
      <c r="AV74" s="301"/>
      <c r="AW74" s="252"/>
      <c r="AX74" s="264"/>
      <c r="AY74" s="264"/>
      <c r="AZ74" s="264"/>
      <c r="BA74" s="264"/>
      <c r="BB74" s="54"/>
      <c r="BC74" s="300"/>
      <c r="BD74" s="300"/>
      <c r="BE74" s="301"/>
      <c r="BF74" s="252"/>
      <c r="BG74" s="264"/>
      <c r="BH74" s="264"/>
      <c r="BI74" s="264"/>
      <c r="BJ74" s="264"/>
      <c r="BK74" s="54"/>
      <c r="BL74" s="300"/>
      <c r="BM74" s="300"/>
      <c r="BN74" s="301"/>
      <c r="BO74" s="269"/>
      <c r="BP74" s="322">
        <f t="shared" si="47"/>
        <v>0</v>
      </c>
      <c r="BQ74" s="323"/>
      <c r="BR74" s="1"/>
      <c r="BS74" s="2">
        <f t="shared" si="48"/>
        <v>7025</v>
      </c>
      <c r="BT74" s="188">
        <f t="shared" si="49"/>
        <v>0</v>
      </c>
      <c r="BU74" s="188">
        <f t="shared" si="50"/>
        <v>0</v>
      </c>
      <c r="BV74" s="188">
        <f t="shared" si="51"/>
        <v>0</v>
      </c>
      <c r="BW74" s="188">
        <f t="shared" si="52"/>
        <v>0</v>
      </c>
      <c r="BX74" s="188">
        <f t="shared" si="53"/>
        <v>0</v>
      </c>
      <c r="BY74" s="188">
        <f t="shared" si="54"/>
        <v>0</v>
      </c>
      <c r="BZ74" s="188">
        <f t="shared" si="55"/>
        <v>0</v>
      </c>
      <c r="CA74" s="188">
        <f t="shared" si="56"/>
        <v>0</v>
      </c>
    </row>
    <row r="75" spans="1:79" x14ac:dyDescent="0.25">
      <c r="A75" s="15">
        <v>10</v>
      </c>
      <c r="B75" s="61" t="s">
        <v>55</v>
      </c>
      <c r="C75" s="67"/>
      <c r="D75" s="226"/>
      <c r="E75" s="22"/>
      <c r="F75" s="22"/>
      <c r="G75" s="22"/>
      <c r="H75" s="22"/>
      <c r="I75" s="22"/>
      <c r="J75" s="300"/>
      <c r="K75" s="300"/>
      <c r="L75" s="301"/>
      <c r="M75" s="250"/>
      <c r="N75" s="264"/>
      <c r="O75" s="264"/>
      <c r="P75" s="264"/>
      <c r="Q75" s="264"/>
      <c r="R75" s="54"/>
      <c r="S75" s="300"/>
      <c r="T75" s="300"/>
      <c r="U75" s="301"/>
      <c r="V75" s="252"/>
      <c r="W75" s="264"/>
      <c r="X75" s="264"/>
      <c r="Y75" s="264"/>
      <c r="Z75" s="264"/>
      <c r="AA75" s="54"/>
      <c r="AB75" s="300"/>
      <c r="AC75" s="300"/>
      <c r="AD75" s="301"/>
      <c r="AE75" s="252"/>
      <c r="AF75" s="264"/>
      <c r="AG75" s="264"/>
      <c r="AH75" s="264"/>
      <c r="AI75" s="264"/>
      <c r="AJ75" s="54"/>
      <c r="AK75" s="300"/>
      <c r="AL75" s="300"/>
      <c r="AM75" s="301"/>
      <c r="AN75" s="252"/>
      <c r="AO75" s="264"/>
      <c r="AP75" s="264"/>
      <c r="AQ75" s="264"/>
      <c r="AR75" s="264"/>
      <c r="AS75" s="54"/>
      <c r="AT75" s="300"/>
      <c r="AU75" s="300"/>
      <c r="AV75" s="301"/>
      <c r="AW75" s="252"/>
      <c r="AX75" s="264"/>
      <c r="AY75" s="264"/>
      <c r="AZ75" s="264"/>
      <c r="BA75" s="264"/>
      <c r="BB75" s="54"/>
      <c r="BC75" s="300"/>
      <c r="BD75" s="300"/>
      <c r="BE75" s="301"/>
      <c r="BF75" s="252"/>
      <c r="BG75" s="264"/>
      <c r="BH75" s="264"/>
      <c r="BI75" s="264"/>
      <c r="BJ75" s="264"/>
      <c r="BK75" s="54"/>
      <c r="BL75" s="300"/>
      <c r="BM75" s="300"/>
      <c r="BN75" s="301"/>
      <c r="BO75" s="269"/>
      <c r="BP75" s="322">
        <f t="shared" si="47"/>
        <v>0</v>
      </c>
      <c r="BQ75" s="323"/>
      <c r="BR75" s="1"/>
      <c r="BS75" s="2">
        <f t="shared" si="48"/>
        <v>0</v>
      </c>
      <c r="BT75" s="188">
        <f t="shared" si="49"/>
        <v>0</v>
      </c>
      <c r="BU75" s="188">
        <f t="shared" si="50"/>
        <v>0</v>
      </c>
      <c r="BV75" s="188">
        <f t="shared" si="51"/>
        <v>0</v>
      </c>
      <c r="BW75" s="188">
        <f t="shared" si="52"/>
        <v>0</v>
      </c>
      <c r="BX75" s="188">
        <f t="shared" si="53"/>
        <v>0</v>
      </c>
      <c r="BY75" s="188">
        <f t="shared" si="54"/>
        <v>0</v>
      </c>
      <c r="BZ75" s="188">
        <f t="shared" si="55"/>
        <v>0</v>
      </c>
      <c r="CA75" s="188">
        <f t="shared" si="56"/>
        <v>0</v>
      </c>
    </row>
    <row r="76" spans="1:79" x14ac:dyDescent="0.25">
      <c r="A76" s="15">
        <v>11</v>
      </c>
      <c r="B76" s="62" t="s">
        <v>56</v>
      </c>
      <c r="C76" s="68"/>
      <c r="D76" s="226"/>
      <c r="E76" s="22"/>
      <c r="F76" s="22"/>
      <c r="G76" s="22"/>
      <c r="H76" s="22"/>
      <c r="I76" s="22"/>
      <c r="J76" s="301"/>
      <c r="K76" s="312"/>
      <c r="L76" s="312"/>
      <c r="M76" s="250"/>
      <c r="N76" s="264"/>
      <c r="O76" s="264"/>
      <c r="P76" s="264"/>
      <c r="Q76" s="264"/>
      <c r="R76" s="54"/>
      <c r="S76" s="301"/>
      <c r="T76" s="312"/>
      <c r="U76" s="312"/>
      <c r="V76" s="252"/>
      <c r="W76" s="264"/>
      <c r="X76" s="264"/>
      <c r="Y76" s="264"/>
      <c r="Z76" s="264"/>
      <c r="AA76" s="54"/>
      <c r="AB76" s="301"/>
      <c r="AC76" s="312"/>
      <c r="AD76" s="312"/>
      <c r="AE76" s="252"/>
      <c r="AF76" s="264"/>
      <c r="AG76" s="264"/>
      <c r="AH76" s="264"/>
      <c r="AI76" s="264"/>
      <c r="AJ76" s="54"/>
      <c r="AK76" s="301"/>
      <c r="AL76" s="312"/>
      <c r="AM76" s="312"/>
      <c r="AN76" s="252"/>
      <c r="AO76" s="264"/>
      <c r="AP76" s="264"/>
      <c r="AQ76" s="264"/>
      <c r="AR76" s="264"/>
      <c r="AS76" s="54"/>
      <c r="AT76" s="301"/>
      <c r="AU76" s="312"/>
      <c r="AV76" s="312"/>
      <c r="AW76" s="252"/>
      <c r="AX76" s="264"/>
      <c r="AY76" s="264"/>
      <c r="AZ76" s="264"/>
      <c r="BA76" s="264"/>
      <c r="BB76" s="54"/>
      <c r="BC76" s="301"/>
      <c r="BD76" s="312"/>
      <c r="BE76" s="312"/>
      <c r="BF76" s="252"/>
      <c r="BG76" s="264"/>
      <c r="BH76" s="264"/>
      <c r="BI76" s="264"/>
      <c r="BJ76" s="264"/>
      <c r="BK76" s="54"/>
      <c r="BL76" s="301"/>
      <c r="BM76" s="312"/>
      <c r="BN76" s="312"/>
      <c r="BO76" s="269"/>
      <c r="BP76" s="322">
        <f t="shared" si="47"/>
        <v>0</v>
      </c>
      <c r="BQ76" s="323"/>
      <c r="BR76" s="1"/>
      <c r="BS76" s="2">
        <f t="shared" si="48"/>
        <v>0</v>
      </c>
      <c r="BT76" s="188">
        <f t="shared" si="49"/>
        <v>0</v>
      </c>
      <c r="BU76" s="188">
        <f t="shared" si="50"/>
        <v>0</v>
      </c>
      <c r="BV76" s="188">
        <f t="shared" si="51"/>
        <v>0</v>
      </c>
      <c r="BW76" s="188">
        <f t="shared" si="52"/>
        <v>0</v>
      </c>
      <c r="BX76" s="188">
        <f t="shared" si="53"/>
        <v>0</v>
      </c>
      <c r="BY76" s="188">
        <f t="shared" si="54"/>
        <v>0</v>
      </c>
      <c r="BZ76" s="188">
        <f t="shared" si="55"/>
        <v>0</v>
      </c>
      <c r="CA76" s="188">
        <f t="shared" si="56"/>
        <v>0</v>
      </c>
    </row>
    <row r="77" spans="1:79" x14ac:dyDescent="0.25">
      <c r="A77" s="15">
        <v>12</v>
      </c>
      <c r="B77" s="49" t="s">
        <v>80</v>
      </c>
      <c r="C77" s="58"/>
      <c r="D77" s="226"/>
      <c r="E77" s="22"/>
      <c r="F77" s="22"/>
      <c r="G77" s="22"/>
      <c r="H77" s="22"/>
      <c r="I77" s="22"/>
      <c r="J77" s="301"/>
      <c r="K77" s="312"/>
      <c r="L77" s="313"/>
      <c r="M77" s="250"/>
      <c r="N77" s="264"/>
      <c r="O77" s="264"/>
      <c r="P77" s="264"/>
      <c r="Q77" s="264"/>
      <c r="R77" s="54"/>
      <c r="S77" s="301"/>
      <c r="T77" s="312"/>
      <c r="U77" s="313"/>
      <c r="V77" s="252"/>
      <c r="W77" s="264"/>
      <c r="X77" s="264"/>
      <c r="Y77" s="264"/>
      <c r="Z77" s="264"/>
      <c r="AA77" s="54"/>
      <c r="AB77" s="301"/>
      <c r="AC77" s="312"/>
      <c r="AD77" s="313"/>
      <c r="AE77" s="252"/>
      <c r="AF77" s="264"/>
      <c r="AG77" s="264"/>
      <c r="AH77" s="264"/>
      <c r="AI77" s="264"/>
      <c r="AJ77" s="54"/>
      <c r="AK77" s="301"/>
      <c r="AL77" s="312"/>
      <c r="AM77" s="313"/>
      <c r="AN77" s="252"/>
      <c r="AO77" s="264"/>
      <c r="AP77" s="264"/>
      <c r="AQ77" s="264"/>
      <c r="AR77" s="264"/>
      <c r="AS77" s="54"/>
      <c r="AT77" s="301"/>
      <c r="AU77" s="312"/>
      <c r="AV77" s="313"/>
      <c r="AW77" s="252"/>
      <c r="AX77" s="264"/>
      <c r="AY77" s="264"/>
      <c r="AZ77" s="264"/>
      <c r="BA77" s="264"/>
      <c r="BB77" s="54"/>
      <c r="BC77" s="301"/>
      <c r="BD77" s="312"/>
      <c r="BE77" s="313"/>
      <c r="BF77" s="252"/>
      <c r="BG77" s="264"/>
      <c r="BH77" s="264"/>
      <c r="BI77" s="264"/>
      <c r="BJ77" s="264"/>
      <c r="BK77" s="54"/>
      <c r="BL77" s="301"/>
      <c r="BM77" s="312"/>
      <c r="BN77" s="313"/>
      <c r="BO77" s="269"/>
      <c r="BP77" s="322">
        <f t="shared" si="47"/>
        <v>0</v>
      </c>
      <c r="BQ77" s="323"/>
      <c r="BR77" s="1"/>
      <c r="BS77" s="2">
        <f t="shared" si="48"/>
        <v>0</v>
      </c>
      <c r="BT77" s="188">
        <f t="shared" si="49"/>
        <v>0</v>
      </c>
      <c r="BU77" s="188">
        <f t="shared" si="50"/>
        <v>0</v>
      </c>
      <c r="BV77" s="188">
        <f t="shared" si="51"/>
        <v>0</v>
      </c>
      <c r="BW77" s="188">
        <f t="shared" si="52"/>
        <v>0</v>
      </c>
      <c r="BX77" s="188">
        <f t="shared" si="53"/>
        <v>0</v>
      </c>
      <c r="BY77" s="188">
        <f t="shared" si="54"/>
        <v>0</v>
      </c>
      <c r="BZ77" s="188">
        <f t="shared" si="55"/>
        <v>0</v>
      </c>
      <c r="CA77" s="188">
        <f t="shared" si="56"/>
        <v>0</v>
      </c>
    </row>
    <row r="78" spans="1:79" x14ac:dyDescent="0.25">
      <c r="A78" s="15">
        <v>13</v>
      </c>
      <c r="B78" s="49" t="s">
        <v>80</v>
      </c>
      <c r="C78" s="58"/>
      <c r="D78" s="226"/>
      <c r="E78" s="22"/>
      <c r="F78" s="22"/>
      <c r="G78" s="22"/>
      <c r="H78" s="22"/>
      <c r="I78" s="22"/>
      <c r="J78" s="298"/>
      <c r="K78" s="298"/>
      <c r="L78" s="299"/>
      <c r="M78" s="250"/>
      <c r="N78" s="264"/>
      <c r="O78" s="264"/>
      <c r="P78" s="264"/>
      <c r="Q78" s="264"/>
      <c r="R78" s="54"/>
      <c r="S78" s="298"/>
      <c r="T78" s="298"/>
      <c r="U78" s="299"/>
      <c r="V78" s="252"/>
      <c r="W78" s="264"/>
      <c r="X78" s="264"/>
      <c r="Y78" s="264"/>
      <c r="Z78" s="264"/>
      <c r="AA78" s="54"/>
      <c r="AB78" s="298"/>
      <c r="AC78" s="298"/>
      <c r="AD78" s="299"/>
      <c r="AE78" s="252"/>
      <c r="AF78" s="264"/>
      <c r="AG78" s="264"/>
      <c r="AH78" s="264"/>
      <c r="AI78" s="264"/>
      <c r="AJ78" s="54"/>
      <c r="AK78" s="298"/>
      <c r="AL78" s="298"/>
      <c r="AM78" s="299"/>
      <c r="AN78" s="252"/>
      <c r="AO78" s="264"/>
      <c r="AP78" s="264"/>
      <c r="AQ78" s="264"/>
      <c r="AR78" s="264"/>
      <c r="AS78" s="54"/>
      <c r="AT78" s="298"/>
      <c r="AU78" s="298"/>
      <c r="AV78" s="299"/>
      <c r="AW78" s="252"/>
      <c r="AX78" s="264"/>
      <c r="AY78" s="264"/>
      <c r="AZ78" s="264"/>
      <c r="BA78" s="264"/>
      <c r="BB78" s="54"/>
      <c r="BC78" s="298"/>
      <c r="BD78" s="298"/>
      <c r="BE78" s="299"/>
      <c r="BF78" s="252"/>
      <c r="BG78" s="264"/>
      <c r="BH78" s="264"/>
      <c r="BI78" s="264"/>
      <c r="BJ78" s="264"/>
      <c r="BK78" s="54"/>
      <c r="BL78" s="298"/>
      <c r="BM78" s="298"/>
      <c r="BN78" s="299"/>
      <c r="BO78" s="269"/>
      <c r="BP78" s="322">
        <f t="shared" si="47"/>
        <v>0</v>
      </c>
      <c r="BQ78" s="323"/>
      <c r="BR78" s="1"/>
      <c r="BS78" s="2">
        <f t="shared" si="48"/>
        <v>0</v>
      </c>
      <c r="BT78" s="188">
        <f t="shared" si="49"/>
        <v>0</v>
      </c>
      <c r="BU78" s="188">
        <f t="shared" si="50"/>
        <v>0</v>
      </c>
      <c r="BV78" s="188">
        <f t="shared" si="51"/>
        <v>0</v>
      </c>
      <c r="BW78" s="188">
        <f t="shared" si="52"/>
        <v>0</v>
      </c>
      <c r="BX78" s="188">
        <f t="shared" si="53"/>
        <v>0</v>
      </c>
      <c r="BY78" s="188">
        <f t="shared" si="54"/>
        <v>0</v>
      </c>
      <c r="BZ78" s="188">
        <f t="shared" si="55"/>
        <v>0</v>
      </c>
      <c r="CA78" s="188">
        <f t="shared" si="56"/>
        <v>0</v>
      </c>
    </row>
    <row r="79" spans="1:79" x14ac:dyDescent="0.25">
      <c r="A79" s="15">
        <v>14</v>
      </c>
      <c r="B79" s="49" t="s">
        <v>80</v>
      </c>
      <c r="C79" s="58"/>
      <c r="D79" s="226"/>
      <c r="E79" s="22"/>
      <c r="F79" s="22"/>
      <c r="G79" s="22"/>
      <c r="H79" s="22"/>
      <c r="I79" s="22"/>
      <c r="J79" s="301"/>
      <c r="K79" s="312"/>
      <c r="L79" s="313"/>
      <c r="M79" s="250"/>
      <c r="N79" s="264"/>
      <c r="O79" s="264"/>
      <c r="P79" s="264"/>
      <c r="Q79" s="264"/>
      <c r="R79" s="54"/>
      <c r="S79" s="301"/>
      <c r="T79" s="312"/>
      <c r="U79" s="313"/>
      <c r="V79" s="252"/>
      <c r="W79" s="264"/>
      <c r="X79" s="264"/>
      <c r="Y79" s="264"/>
      <c r="Z79" s="264"/>
      <c r="AA79" s="54"/>
      <c r="AB79" s="301"/>
      <c r="AC79" s="312"/>
      <c r="AD79" s="313"/>
      <c r="AE79" s="252"/>
      <c r="AF79" s="264"/>
      <c r="AG79" s="264"/>
      <c r="AH79" s="264"/>
      <c r="AI79" s="264"/>
      <c r="AJ79" s="54"/>
      <c r="AK79" s="301"/>
      <c r="AL79" s="312"/>
      <c r="AM79" s="313"/>
      <c r="AN79" s="252"/>
      <c r="AO79" s="264"/>
      <c r="AP79" s="264"/>
      <c r="AQ79" s="264"/>
      <c r="AR79" s="264"/>
      <c r="AS79" s="54"/>
      <c r="AT79" s="301"/>
      <c r="AU79" s="312"/>
      <c r="AV79" s="313"/>
      <c r="AW79" s="252"/>
      <c r="AX79" s="264"/>
      <c r="AY79" s="264"/>
      <c r="AZ79" s="264"/>
      <c r="BA79" s="264"/>
      <c r="BB79" s="54"/>
      <c r="BC79" s="301"/>
      <c r="BD79" s="312"/>
      <c r="BE79" s="313"/>
      <c r="BF79" s="252"/>
      <c r="BG79" s="264"/>
      <c r="BH79" s="264"/>
      <c r="BI79" s="264"/>
      <c r="BJ79" s="264"/>
      <c r="BK79" s="54"/>
      <c r="BL79" s="301"/>
      <c r="BM79" s="312"/>
      <c r="BN79" s="313"/>
      <c r="BO79" s="269"/>
      <c r="BP79" s="322">
        <f t="shared" si="47"/>
        <v>0</v>
      </c>
      <c r="BQ79" s="323"/>
      <c r="BR79" s="1"/>
      <c r="BS79" s="2">
        <f t="shared" si="48"/>
        <v>0</v>
      </c>
      <c r="BT79" s="188">
        <f t="shared" si="49"/>
        <v>0</v>
      </c>
      <c r="BU79" s="188">
        <f t="shared" si="50"/>
        <v>0</v>
      </c>
      <c r="BV79" s="188">
        <f t="shared" si="51"/>
        <v>0</v>
      </c>
      <c r="BW79" s="188">
        <f t="shared" si="52"/>
        <v>0</v>
      </c>
      <c r="BX79" s="188">
        <f t="shared" si="53"/>
        <v>0</v>
      </c>
      <c r="BY79" s="188">
        <f t="shared" si="54"/>
        <v>0</v>
      </c>
      <c r="BZ79" s="188">
        <f t="shared" si="55"/>
        <v>0</v>
      </c>
      <c r="CA79" s="188">
        <f t="shared" si="56"/>
        <v>0</v>
      </c>
    </row>
    <row r="80" spans="1:79" x14ac:dyDescent="0.25">
      <c r="A80" s="15">
        <v>15</v>
      </c>
      <c r="B80" s="49" t="s">
        <v>80</v>
      </c>
      <c r="C80" s="58"/>
      <c r="D80" s="226"/>
      <c r="E80" s="22"/>
      <c r="F80" s="22"/>
      <c r="G80" s="22"/>
      <c r="H80" s="22"/>
      <c r="I80" s="22"/>
      <c r="J80" s="298"/>
      <c r="K80" s="298"/>
      <c r="L80" s="299"/>
      <c r="M80" s="250"/>
      <c r="N80" s="264"/>
      <c r="O80" s="264"/>
      <c r="P80" s="264"/>
      <c r="Q80" s="264"/>
      <c r="R80" s="54"/>
      <c r="S80" s="298"/>
      <c r="T80" s="298"/>
      <c r="U80" s="299"/>
      <c r="V80" s="252"/>
      <c r="W80" s="264"/>
      <c r="X80" s="264"/>
      <c r="Y80" s="264"/>
      <c r="Z80" s="264"/>
      <c r="AA80" s="54"/>
      <c r="AB80" s="298"/>
      <c r="AC80" s="298"/>
      <c r="AD80" s="299"/>
      <c r="AE80" s="252"/>
      <c r="AF80" s="264"/>
      <c r="AG80" s="264"/>
      <c r="AH80" s="264"/>
      <c r="AI80" s="264"/>
      <c r="AJ80" s="54"/>
      <c r="AK80" s="298"/>
      <c r="AL80" s="298"/>
      <c r="AM80" s="299"/>
      <c r="AN80" s="252"/>
      <c r="AO80" s="264"/>
      <c r="AP80" s="264"/>
      <c r="AQ80" s="264"/>
      <c r="AR80" s="264"/>
      <c r="AS80" s="54"/>
      <c r="AT80" s="298"/>
      <c r="AU80" s="298"/>
      <c r="AV80" s="299"/>
      <c r="AW80" s="252"/>
      <c r="AX80" s="264"/>
      <c r="AY80" s="264"/>
      <c r="AZ80" s="264"/>
      <c r="BA80" s="264"/>
      <c r="BB80" s="54"/>
      <c r="BC80" s="298"/>
      <c r="BD80" s="298"/>
      <c r="BE80" s="299"/>
      <c r="BF80" s="252"/>
      <c r="BG80" s="264"/>
      <c r="BH80" s="264"/>
      <c r="BI80" s="264"/>
      <c r="BJ80" s="264"/>
      <c r="BK80" s="54"/>
      <c r="BL80" s="298"/>
      <c r="BM80" s="298"/>
      <c r="BN80" s="299"/>
      <c r="BO80" s="269"/>
      <c r="BP80" s="322">
        <f t="shared" si="47"/>
        <v>0</v>
      </c>
      <c r="BQ80" s="323"/>
      <c r="BR80" s="1"/>
      <c r="BS80" s="2">
        <f t="shared" si="48"/>
        <v>0</v>
      </c>
      <c r="BT80" s="188">
        <f t="shared" si="49"/>
        <v>0</v>
      </c>
      <c r="BU80" s="188">
        <f t="shared" si="50"/>
        <v>0</v>
      </c>
      <c r="BV80" s="188">
        <f t="shared" si="51"/>
        <v>0</v>
      </c>
      <c r="BW80" s="188">
        <f t="shared" si="52"/>
        <v>0</v>
      </c>
      <c r="BX80" s="188">
        <f t="shared" si="53"/>
        <v>0</v>
      </c>
      <c r="BY80" s="188">
        <f t="shared" si="54"/>
        <v>0</v>
      </c>
      <c r="BZ80" s="188">
        <f t="shared" si="55"/>
        <v>0</v>
      </c>
      <c r="CA80" s="188">
        <f t="shared" si="56"/>
        <v>0</v>
      </c>
    </row>
    <row r="81" spans="1:79" x14ac:dyDescent="0.25">
      <c r="A81" s="15">
        <v>16</v>
      </c>
      <c r="B81" s="49" t="s">
        <v>80</v>
      </c>
      <c r="C81" s="58"/>
      <c r="D81" s="226"/>
      <c r="E81" s="22"/>
      <c r="F81" s="22"/>
      <c r="G81" s="22"/>
      <c r="H81" s="22"/>
      <c r="I81" s="22"/>
      <c r="J81" s="301"/>
      <c r="K81" s="312"/>
      <c r="L81" s="313"/>
      <c r="M81" s="250"/>
      <c r="N81" s="264"/>
      <c r="O81" s="264"/>
      <c r="P81" s="264"/>
      <c r="Q81" s="264"/>
      <c r="R81" s="54"/>
      <c r="S81" s="301"/>
      <c r="T81" s="312"/>
      <c r="U81" s="313"/>
      <c r="V81" s="252"/>
      <c r="W81" s="264"/>
      <c r="X81" s="264"/>
      <c r="Y81" s="264"/>
      <c r="Z81" s="264"/>
      <c r="AA81" s="54"/>
      <c r="AB81" s="301"/>
      <c r="AC81" s="312"/>
      <c r="AD81" s="313"/>
      <c r="AE81" s="252"/>
      <c r="AF81" s="264"/>
      <c r="AG81" s="264"/>
      <c r="AH81" s="264"/>
      <c r="AI81" s="264"/>
      <c r="AJ81" s="54"/>
      <c r="AK81" s="301"/>
      <c r="AL81" s="312"/>
      <c r="AM81" s="313"/>
      <c r="AN81" s="252"/>
      <c r="AO81" s="264"/>
      <c r="AP81" s="264"/>
      <c r="AQ81" s="264"/>
      <c r="AR81" s="264"/>
      <c r="AS81" s="54"/>
      <c r="AT81" s="301"/>
      <c r="AU81" s="312"/>
      <c r="AV81" s="313"/>
      <c r="AW81" s="252"/>
      <c r="AX81" s="264"/>
      <c r="AY81" s="264"/>
      <c r="AZ81" s="264"/>
      <c r="BA81" s="264"/>
      <c r="BB81" s="54"/>
      <c r="BC81" s="301"/>
      <c r="BD81" s="312"/>
      <c r="BE81" s="313"/>
      <c r="BF81" s="252"/>
      <c r="BG81" s="264"/>
      <c r="BH81" s="264"/>
      <c r="BI81" s="264"/>
      <c r="BJ81" s="264"/>
      <c r="BK81" s="54"/>
      <c r="BL81" s="301"/>
      <c r="BM81" s="312"/>
      <c r="BN81" s="313"/>
      <c r="BO81" s="269"/>
      <c r="BP81" s="322">
        <f t="shared" si="47"/>
        <v>0</v>
      </c>
      <c r="BQ81" s="323"/>
      <c r="BR81" s="1"/>
      <c r="BS81" s="2">
        <f t="shared" si="48"/>
        <v>0</v>
      </c>
      <c r="BT81" s="188">
        <f t="shared" si="49"/>
        <v>0</v>
      </c>
      <c r="BU81" s="188">
        <f t="shared" si="50"/>
        <v>0</v>
      </c>
      <c r="BV81" s="188">
        <f t="shared" si="51"/>
        <v>0</v>
      </c>
      <c r="BW81" s="188">
        <f t="shared" si="52"/>
        <v>0</v>
      </c>
      <c r="BX81" s="188">
        <f t="shared" si="53"/>
        <v>0</v>
      </c>
      <c r="BY81" s="188">
        <f t="shared" si="54"/>
        <v>0</v>
      </c>
      <c r="BZ81" s="188">
        <f t="shared" si="55"/>
        <v>0</v>
      </c>
      <c r="CA81" s="188">
        <f t="shared" si="56"/>
        <v>0</v>
      </c>
    </row>
    <row r="82" spans="1:79" x14ac:dyDescent="0.25">
      <c r="A82" s="15">
        <v>17</v>
      </c>
      <c r="B82" s="49" t="s">
        <v>80</v>
      </c>
      <c r="C82" s="58"/>
      <c r="D82" s="226"/>
      <c r="E82" s="22"/>
      <c r="F82" s="22"/>
      <c r="G82" s="22"/>
      <c r="H82" s="22"/>
      <c r="I82" s="22"/>
      <c r="J82" s="298"/>
      <c r="K82" s="298"/>
      <c r="L82" s="299"/>
      <c r="M82" s="250"/>
      <c r="N82" s="264"/>
      <c r="O82" s="264"/>
      <c r="P82" s="264"/>
      <c r="Q82" s="264"/>
      <c r="R82" s="54"/>
      <c r="S82" s="298"/>
      <c r="T82" s="298"/>
      <c r="U82" s="299"/>
      <c r="V82" s="252"/>
      <c r="W82" s="264"/>
      <c r="X82" s="264"/>
      <c r="Y82" s="264"/>
      <c r="Z82" s="264"/>
      <c r="AA82" s="54"/>
      <c r="AB82" s="298"/>
      <c r="AC82" s="298"/>
      <c r="AD82" s="299"/>
      <c r="AE82" s="252"/>
      <c r="AF82" s="264"/>
      <c r="AG82" s="264"/>
      <c r="AH82" s="264"/>
      <c r="AI82" s="264"/>
      <c r="AJ82" s="54"/>
      <c r="AK82" s="298"/>
      <c r="AL82" s="298"/>
      <c r="AM82" s="299"/>
      <c r="AN82" s="252"/>
      <c r="AO82" s="264"/>
      <c r="AP82" s="264"/>
      <c r="AQ82" s="264"/>
      <c r="AR82" s="264"/>
      <c r="AS82" s="54"/>
      <c r="AT82" s="298"/>
      <c r="AU82" s="298"/>
      <c r="AV82" s="299"/>
      <c r="AW82" s="252"/>
      <c r="AX82" s="264"/>
      <c r="AY82" s="264"/>
      <c r="AZ82" s="264"/>
      <c r="BA82" s="264"/>
      <c r="BB82" s="54"/>
      <c r="BC82" s="298"/>
      <c r="BD82" s="298"/>
      <c r="BE82" s="299"/>
      <c r="BF82" s="252"/>
      <c r="BG82" s="264"/>
      <c r="BH82" s="264"/>
      <c r="BI82" s="264"/>
      <c r="BJ82" s="264"/>
      <c r="BK82" s="54"/>
      <c r="BL82" s="298"/>
      <c r="BM82" s="298"/>
      <c r="BN82" s="299"/>
      <c r="BO82" s="269"/>
      <c r="BP82" s="322">
        <f t="shared" si="47"/>
        <v>0</v>
      </c>
      <c r="BQ82" s="323"/>
      <c r="BR82" s="1"/>
      <c r="BS82" s="2">
        <f t="shared" si="48"/>
        <v>0</v>
      </c>
      <c r="BT82" s="188">
        <f t="shared" si="49"/>
        <v>0</v>
      </c>
      <c r="BU82" s="188">
        <f t="shared" si="50"/>
        <v>0</v>
      </c>
      <c r="BV82" s="188">
        <f t="shared" si="51"/>
        <v>0</v>
      </c>
      <c r="BW82" s="188">
        <f t="shared" si="52"/>
        <v>0</v>
      </c>
      <c r="BX82" s="188">
        <f t="shared" si="53"/>
        <v>0</v>
      </c>
      <c r="BY82" s="188">
        <f t="shared" si="54"/>
        <v>0</v>
      </c>
      <c r="BZ82" s="188">
        <f t="shared" si="55"/>
        <v>0</v>
      </c>
      <c r="CA82" s="188">
        <f t="shared" si="56"/>
        <v>0</v>
      </c>
    </row>
    <row r="83" spans="1:79" x14ac:dyDescent="0.25">
      <c r="A83" s="15">
        <v>18</v>
      </c>
      <c r="B83" s="49" t="s">
        <v>80</v>
      </c>
      <c r="C83" s="58"/>
      <c r="D83" s="226"/>
      <c r="E83" s="22"/>
      <c r="F83" s="22"/>
      <c r="G83" s="22"/>
      <c r="H83" s="22"/>
      <c r="I83" s="22"/>
      <c r="J83" s="298"/>
      <c r="K83" s="298"/>
      <c r="L83" s="299"/>
      <c r="M83" s="250"/>
      <c r="N83" s="264"/>
      <c r="O83" s="264"/>
      <c r="P83" s="264"/>
      <c r="Q83" s="264"/>
      <c r="R83" s="54"/>
      <c r="S83" s="298"/>
      <c r="T83" s="298"/>
      <c r="U83" s="299"/>
      <c r="V83" s="252"/>
      <c r="W83" s="264"/>
      <c r="X83" s="264"/>
      <c r="Y83" s="264"/>
      <c r="Z83" s="264"/>
      <c r="AA83" s="54"/>
      <c r="AB83" s="298"/>
      <c r="AC83" s="298"/>
      <c r="AD83" s="299"/>
      <c r="AE83" s="252"/>
      <c r="AF83" s="264"/>
      <c r="AG83" s="264"/>
      <c r="AH83" s="264"/>
      <c r="AI83" s="264"/>
      <c r="AJ83" s="54"/>
      <c r="AK83" s="298"/>
      <c r="AL83" s="298"/>
      <c r="AM83" s="299"/>
      <c r="AN83" s="252"/>
      <c r="AO83" s="264"/>
      <c r="AP83" s="264"/>
      <c r="AQ83" s="264"/>
      <c r="AR83" s="264"/>
      <c r="AS83" s="54"/>
      <c r="AT83" s="298"/>
      <c r="AU83" s="298"/>
      <c r="AV83" s="299"/>
      <c r="AW83" s="252"/>
      <c r="AX83" s="264"/>
      <c r="AY83" s="264"/>
      <c r="AZ83" s="264"/>
      <c r="BA83" s="264"/>
      <c r="BB83" s="54"/>
      <c r="BC83" s="298"/>
      <c r="BD83" s="298"/>
      <c r="BE83" s="299"/>
      <c r="BF83" s="252"/>
      <c r="BG83" s="264"/>
      <c r="BH83" s="264"/>
      <c r="BI83" s="264"/>
      <c r="BJ83" s="264"/>
      <c r="BK83" s="54"/>
      <c r="BL83" s="298"/>
      <c r="BM83" s="298"/>
      <c r="BN83" s="299"/>
      <c r="BO83" s="269"/>
      <c r="BP83" s="322">
        <f t="shared" si="47"/>
        <v>0</v>
      </c>
      <c r="BQ83" s="323"/>
      <c r="BR83" s="1"/>
      <c r="BS83" s="2">
        <f t="shared" si="48"/>
        <v>0</v>
      </c>
      <c r="BT83" s="188">
        <f t="shared" si="49"/>
        <v>0</v>
      </c>
      <c r="BU83" s="188">
        <f t="shared" si="50"/>
        <v>0</v>
      </c>
      <c r="BV83" s="188">
        <f t="shared" si="51"/>
        <v>0</v>
      </c>
      <c r="BW83" s="188">
        <f t="shared" si="52"/>
        <v>0</v>
      </c>
      <c r="BX83" s="188">
        <f t="shared" si="53"/>
        <v>0</v>
      </c>
      <c r="BY83" s="188">
        <f t="shared" si="54"/>
        <v>0</v>
      </c>
      <c r="BZ83" s="188">
        <f t="shared" si="55"/>
        <v>0</v>
      </c>
      <c r="CA83" s="188">
        <f t="shared" si="56"/>
        <v>0</v>
      </c>
    </row>
    <row r="84" spans="1:79" x14ac:dyDescent="0.25">
      <c r="A84" s="15">
        <v>19</v>
      </c>
      <c r="B84" s="49" t="s">
        <v>80</v>
      </c>
      <c r="C84" s="58"/>
      <c r="D84" s="226"/>
      <c r="E84" s="22"/>
      <c r="F84" s="22"/>
      <c r="G84" s="22"/>
      <c r="H84" s="22"/>
      <c r="I84" s="22"/>
      <c r="J84" s="301"/>
      <c r="K84" s="312"/>
      <c r="L84" s="313"/>
      <c r="M84" s="250"/>
      <c r="N84" s="264"/>
      <c r="O84" s="264"/>
      <c r="P84" s="264"/>
      <c r="Q84" s="264"/>
      <c r="R84" s="54"/>
      <c r="S84" s="301"/>
      <c r="T84" s="312"/>
      <c r="U84" s="313"/>
      <c r="V84" s="252"/>
      <c r="W84" s="264"/>
      <c r="X84" s="264"/>
      <c r="Y84" s="264"/>
      <c r="Z84" s="264"/>
      <c r="AA84" s="54"/>
      <c r="AB84" s="301"/>
      <c r="AC84" s="312"/>
      <c r="AD84" s="313"/>
      <c r="AE84" s="252"/>
      <c r="AF84" s="264"/>
      <c r="AG84" s="264"/>
      <c r="AH84" s="264"/>
      <c r="AI84" s="264"/>
      <c r="AJ84" s="54"/>
      <c r="AK84" s="301"/>
      <c r="AL84" s="312"/>
      <c r="AM84" s="313"/>
      <c r="AN84" s="252"/>
      <c r="AO84" s="264"/>
      <c r="AP84" s="264"/>
      <c r="AQ84" s="264"/>
      <c r="AR84" s="264"/>
      <c r="AS84" s="54"/>
      <c r="AT84" s="301"/>
      <c r="AU84" s="312"/>
      <c r="AV84" s="313"/>
      <c r="AW84" s="252"/>
      <c r="AX84" s="264"/>
      <c r="AY84" s="264"/>
      <c r="AZ84" s="264"/>
      <c r="BA84" s="264"/>
      <c r="BB84" s="54"/>
      <c r="BC84" s="301"/>
      <c r="BD84" s="312"/>
      <c r="BE84" s="313"/>
      <c r="BF84" s="252"/>
      <c r="BG84" s="264"/>
      <c r="BH84" s="264"/>
      <c r="BI84" s="264"/>
      <c r="BJ84" s="264"/>
      <c r="BK84" s="54"/>
      <c r="BL84" s="301"/>
      <c r="BM84" s="312"/>
      <c r="BN84" s="313"/>
      <c r="BO84" s="269"/>
      <c r="BP84" s="322">
        <f t="shared" si="47"/>
        <v>0</v>
      </c>
      <c r="BQ84" s="323"/>
      <c r="BR84" s="1"/>
      <c r="BS84" s="2">
        <f t="shared" si="48"/>
        <v>0</v>
      </c>
      <c r="BT84" s="188">
        <f t="shared" si="49"/>
        <v>0</v>
      </c>
      <c r="BU84" s="188">
        <f t="shared" si="50"/>
        <v>0</v>
      </c>
      <c r="BV84" s="188">
        <f t="shared" si="51"/>
        <v>0</v>
      </c>
      <c r="BW84" s="188">
        <f t="shared" si="52"/>
        <v>0</v>
      </c>
      <c r="BX84" s="188">
        <f t="shared" si="53"/>
        <v>0</v>
      </c>
      <c r="BY84" s="188">
        <f t="shared" si="54"/>
        <v>0</v>
      </c>
      <c r="BZ84" s="188">
        <f t="shared" si="55"/>
        <v>0</v>
      </c>
      <c r="CA84" s="188">
        <f t="shared" si="56"/>
        <v>0</v>
      </c>
    </row>
    <row r="85" spans="1:79" ht="15.75" thickBot="1" x14ac:dyDescent="0.3">
      <c r="A85" s="15">
        <v>20</v>
      </c>
      <c r="B85" s="49" t="s">
        <v>80</v>
      </c>
      <c r="C85" s="58"/>
      <c r="D85" s="226"/>
      <c r="E85" s="22"/>
      <c r="F85" s="22"/>
      <c r="G85" s="22"/>
      <c r="H85" s="22"/>
      <c r="I85" s="22"/>
      <c r="J85" s="298"/>
      <c r="K85" s="298"/>
      <c r="L85" s="299"/>
      <c r="M85" s="250"/>
      <c r="N85" s="264"/>
      <c r="O85" s="264"/>
      <c r="P85" s="264"/>
      <c r="Q85" s="264"/>
      <c r="R85" s="54"/>
      <c r="S85" s="298"/>
      <c r="T85" s="298"/>
      <c r="U85" s="299"/>
      <c r="V85" s="252"/>
      <c r="W85" s="264"/>
      <c r="X85" s="264"/>
      <c r="Y85" s="264"/>
      <c r="Z85" s="264"/>
      <c r="AA85" s="54"/>
      <c r="AB85" s="298"/>
      <c r="AC85" s="298"/>
      <c r="AD85" s="299"/>
      <c r="AE85" s="252"/>
      <c r="AF85" s="264"/>
      <c r="AG85" s="264"/>
      <c r="AH85" s="264"/>
      <c r="AI85" s="264"/>
      <c r="AJ85" s="54"/>
      <c r="AK85" s="298"/>
      <c r="AL85" s="298"/>
      <c r="AM85" s="299"/>
      <c r="AN85" s="252"/>
      <c r="AO85" s="264"/>
      <c r="AP85" s="264"/>
      <c r="AQ85" s="264"/>
      <c r="AR85" s="264"/>
      <c r="AS85" s="54"/>
      <c r="AT85" s="298"/>
      <c r="AU85" s="298"/>
      <c r="AV85" s="299"/>
      <c r="AW85" s="252"/>
      <c r="AX85" s="264"/>
      <c r="AY85" s="264"/>
      <c r="AZ85" s="264"/>
      <c r="BA85" s="264"/>
      <c r="BB85" s="54"/>
      <c r="BC85" s="298"/>
      <c r="BD85" s="298"/>
      <c r="BE85" s="299"/>
      <c r="BF85" s="252"/>
      <c r="BG85" s="264"/>
      <c r="BH85" s="264"/>
      <c r="BI85" s="264"/>
      <c r="BJ85" s="264"/>
      <c r="BK85" s="54"/>
      <c r="BL85" s="298"/>
      <c r="BM85" s="298"/>
      <c r="BN85" s="299"/>
      <c r="BO85" s="269"/>
      <c r="BP85" s="322">
        <f t="shared" si="47"/>
        <v>0</v>
      </c>
      <c r="BQ85" s="323"/>
      <c r="BR85" s="1"/>
      <c r="BS85" s="2">
        <f t="shared" si="48"/>
        <v>0</v>
      </c>
      <c r="BT85" s="188">
        <f t="shared" si="49"/>
        <v>0</v>
      </c>
      <c r="BU85" s="188">
        <f t="shared" si="50"/>
        <v>0</v>
      </c>
      <c r="BV85" s="188">
        <f t="shared" si="51"/>
        <v>0</v>
      </c>
      <c r="BW85" s="188">
        <f t="shared" si="52"/>
        <v>0</v>
      </c>
      <c r="BX85" s="188">
        <f t="shared" si="53"/>
        <v>0</v>
      </c>
      <c r="BY85" s="188">
        <f t="shared" si="54"/>
        <v>0</v>
      </c>
      <c r="BZ85" s="188">
        <f t="shared" si="55"/>
        <v>0</v>
      </c>
      <c r="CA85" s="188">
        <f t="shared" si="56"/>
        <v>0</v>
      </c>
    </row>
    <row r="86" spans="1:79" ht="16.5" thickTop="1" thickBot="1" x14ac:dyDescent="0.3">
      <c r="A86" s="233" t="s">
        <v>57</v>
      </c>
      <c r="B86" s="234"/>
      <c r="C86" s="234"/>
      <c r="D86" s="226"/>
      <c r="E86" s="22"/>
      <c r="F86" s="22"/>
      <c r="G86" s="22"/>
      <c r="H86" s="22"/>
      <c r="I86" s="22"/>
      <c r="J86" s="373">
        <f>SUM(J66:L85)</f>
        <v>0</v>
      </c>
      <c r="K86" s="374"/>
      <c r="L86" s="374"/>
      <c r="M86" s="250"/>
      <c r="N86" s="264"/>
      <c r="O86" s="264"/>
      <c r="P86" s="264"/>
      <c r="Q86" s="264"/>
      <c r="R86" s="54"/>
      <c r="S86" s="373">
        <f>SUM(S66:U85)</f>
        <v>0</v>
      </c>
      <c r="T86" s="374"/>
      <c r="U86" s="374"/>
      <c r="V86" s="252"/>
      <c r="W86" s="264"/>
      <c r="X86" s="264"/>
      <c r="Y86" s="264"/>
      <c r="Z86" s="264"/>
      <c r="AA86" s="54"/>
      <c r="AB86" s="380">
        <f>SUM(AB66:AD85)</f>
        <v>0</v>
      </c>
      <c r="AC86" s="381"/>
      <c r="AD86" s="382"/>
      <c r="AE86" s="252"/>
      <c r="AF86" s="264"/>
      <c r="AG86" s="264"/>
      <c r="AH86" s="264"/>
      <c r="AI86" s="264"/>
      <c r="AJ86" s="54"/>
      <c r="AK86" s="380">
        <f>SUM(AK66:AM85)</f>
        <v>0</v>
      </c>
      <c r="AL86" s="381"/>
      <c r="AM86" s="382"/>
      <c r="AN86" s="252"/>
      <c r="AO86" s="264"/>
      <c r="AP86" s="264"/>
      <c r="AQ86" s="264"/>
      <c r="AR86" s="264"/>
      <c r="AS86" s="54"/>
      <c r="AT86" s="380">
        <f>SUM(AT66:AV85)</f>
        <v>0</v>
      </c>
      <c r="AU86" s="381"/>
      <c r="AV86" s="382"/>
      <c r="AW86" s="252"/>
      <c r="AX86" s="264"/>
      <c r="AY86" s="264"/>
      <c r="AZ86" s="264"/>
      <c r="BA86" s="264"/>
      <c r="BB86" s="54"/>
      <c r="BC86" s="380">
        <f>SUM(BC66:BE85)</f>
        <v>0</v>
      </c>
      <c r="BD86" s="381"/>
      <c r="BE86" s="382"/>
      <c r="BF86" s="252"/>
      <c r="BG86" s="264"/>
      <c r="BH86" s="264"/>
      <c r="BI86" s="264"/>
      <c r="BJ86" s="264"/>
      <c r="BK86" s="54"/>
      <c r="BL86" s="380">
        <f>SUM(BL66:BN85)</f>
        <v>0</v>
      </c>
      <c r="BM86" s="381"/>
      <c r="BN86" s="382"/>
      <c r="BO86" s="270"/>
      <c r="BP86" s="348">
        <f>J86+S86+AB86+AK86+AT86+BC86+BL86</f>
        <v>0</v>
      </c>
      <c r="BQ86" s="349"/>
      <c r="BR86" s="1"/>
      <c r="BS86" s="92"/>
      <c r="BT86" s="93"/>
      <c r="BU86" s="93"/>
      <c r="BV86" s="93"/>
      <c r="BW86" s="93"/>
      <c r="BX86" s="93"/>
      <c r="BY86" s="93"/>
      <c r="BZ86" s="93"/>
      <c r="CA86" s="94"/>
    </row>
    <row r="87" spans="1:79" ht="2.25" customHeight="1" thickTop="1" thickBot="1" x14ac:dyDescent="0.3">
      <c r="A87" s="366"/>
      <c r="B87" s="367"/>
      <c r="C87" s="367"/>
      <c r="D87" s="226"/>
      <c r="E87" s="366"/>
      <c r="F87" s="367"/>
      <c r="G87" s="367"/>
      <c r="H87" s="367"/>
      <c r="I87" s="276"/>
      <c r="J87" s="276"/>
      <c r="K87" s="276"/>
      <c r="L87" s="276"/>
      <c r="M87" s="250"/>
      <c r="N87" s="366"/>
      <c r="O87" s="367"/>
      <c r="P87" s="367"/>
      <c r="Q87" s="367"/>
      <c r="R87" s="367"/>
      <c r="S87" s="367"/>
      <c r="T87" s="367"/>
      <c r="U87" s="302"/>
      <c r="V87" s="252"/>
      <c r="W87" s="366"/>
      <c r="X87" s="367"/>
      <c r="Y87" s="367"/>
      <c r="Z87" s="367"/>
      <c r="AA87" s="367"/>
      <c r="AB87" s="367"/>
      <c r="AC87" s="367"/>
      <c r="AD87" s="302"/>
      <c r="AE87" s="252"/>
      <c r="AF87" s="366"/>
      <c r="AG87" s="367"/>
      <c r="AH87" s="367"/>
      <c r="AI87" s="367"/>
      <c r="AJ87" s="367"/>
      <c r="AK87" s="367"/>
      <c r="AL87" s="367"/>
      <c r="AM87" s="302"/>
      <c r="AN87" s="252"/>
      <c r="AO87" s="366"/>
      <c r="AP87" s="367"/>
      <c r="AQ87" s="367"/>
      <c r="AR87" s="367"/>
      <c r="AS87" s="367"/>
      <c r="AT87" s="367"/>
      <c r="AU87" s="367"/>
      <c r="AV87" s="302"/>
      <c r="AW87" s="252"/>
      <c r="AX87" s="366"/>
      <c r="AY87" s="367"/>
      <c r="AZ87" s="367"/>
      <c r="BA87" s="367"/>
      <c r="BB87" s="367"/>
      <c r="BC87" s="367"/>
      <c r="BD87" s="367"/>
      <c r="BE87" s="302"/>
      <c r="BF87" s="252"/>
      <c r="BG87" s="366"/>
      <c r="BH87" s="367"/>
      <c r="BI87" s="367"/>
      <c r="BJ87" s="367"/>
      <c r="BK87" s="367"/>
      <c r="BL87" s="367"/>
      <c r="BM87" s="367"/>
      <c r="BN87" s="302"/>
      <c r="BO87" s="418"/>
      <c r="BP87" s="276"/>
      <c r="BQ87" s="252"/>
      <c r="BR87" s="1"/>
      <c r="BS87" s="129"/>
      <c r="BT87" s="129"/>
      <c r="BU87" s="129"/>
      <c r="BV87" s="129"/>
      <c r="BW87" s="129"/>
      <c r="BX87" s="129"/>
      <c r="BY87" s="129"/>
      <c r="BZ87" s="129"/>
      <c r="CA87" s="129"/>
    </row>
    <row r="88" spans="1:79" ht="16.5" thickTop="1" thickBot="1" x14ac:dyDescent="0.3">
      <c r="A88" s="280" t="s">
        <v>58</v>
      </c>
      <c r="B88" s="281"/>
      <c r="C88" s="281"/>
      <c r="D88" s="226"/>
      <c r="E88" s="288"/>
      <c r="F88" s="289"/>
      <c r="G88" s="289"/>
      <c r="H88" s="289"/>
      <c r="I88" s="420"/>
      <c r="J88" s="303">
        <f>L44+J52+J56+J64+J86</f>
        <v>0</v>
      </c>
      <c r="K88" s="304"/>
      <c r="L88" s="304"/>
      <c r="M88" s="250"/>
      <c r="N88" s="283"/>
      <c r="O88" s="263"/>
      <c r="P88" s="263"/>
      <c r="Q88" s="263"/>
      <c r="R88" s="368"/>
      <c r="S88" s="303">
        <f>U44+S52+S56+S64+S86</f>
        <v>0</v>
      </c>
      <c r="T88" s="304"/>
      <c r="U88" s="304"/>
      <c r="V88" s="252"/>
      <c r="W88" s="283"/>
      <c r="X88" s="263"/>
      <c r="Y88" s="263"/>
      <c r="Z88" s="263"/>
      <c r="AA88" s="368"/>
      <c r="AB88" s="303">
        <f>AD44+AB52+AB56+AB64+AB86</f>
        <v>0</v>
      </c>
      <c r="AC88" s="304"/>
      <c r="AD88" s="317"/>
      <c r="AE88" s="252"/>
      <c r="AF88" s="283"/>
      <c r="AG88" s="263"/>
      <c r="AH88" s="263"/>
      <c r="AI88" s="263"/>
      <c r="AJ88" s="368"/>
      <c r="AK88" s="303">
        <f>AM44+AK52+AK56+AK64+AK86</f>
        <v>0</v>
      </c>
      <c r="AL88" s="304"/>
      <c r="AM88" s="317"/>
      <c r="AN88" s="252"/>
      <c r="AO88" s="283"/>
      <c r="AP88" s="263"/>
      <c r="AQ88" s="263"/>
      <c r="AR88" s="263"/>
      <c r="AS88" s="368"/>
      <c r="AT88" s="303">
        <f>AV44+AT52+AT56+AT64+AT86</f>
        <v>0</v>
      </c>
      <c r="AU88" s="304"/>
      <c r="AV88" s="317"/>
      <c r="AW88" s="252"/>
      <c r="AX88" s="283"/>
      <c r="AY88" s="263"/>
      <c r="AZ88" s="263"/>
      <c r="BA88" s="263"/>
      <c r="BB88" s="368"/>
      <c r="BC88" s="303">
        <f>BE44+BC52+BC56+BC64+BC86</f>
        <v>0</v>
      </c>
      <c r="BD88" s="304"/>
      <c r="BE88" s="317"/>
      <c r="BF88" s="252"/>
      <c r="BG88" s="283"/>
      <c r="BH88" s="263"/>
      <c r="BI88" s="263"/>
      <c r="BJ88" s="263"/>
      <c r="BK88" s="368"/>
      <c r="BL88" s="303">
        <f>BN44+BL52+BL56+BL64+BL86</f>
        <v>0</v>
      </c>
      <c r="BM88" s="304"/>
      <c r="BN88" s="317"/>
      <c r="BO88" s="350"/>
      <c r="BP88" s="348">
        <f>J88+S88+AB88+AK88+AT88+BC88+BL88</f>
        <v>0</v>
      </c>
      <c r="BQ88" s="349"/>
      <c r="BR88" s="1"/>
      <c r="BS88" s="2" t="s">
        <v>142</v>
      </c>
      <c r="BT88" s="50">
        <f>SUM(BT46:BT85)</f>
        <v>0</v>
      </c>
      <c r="BU88" s="50">
        <f t="shared" ref="BU88:BX88" si="57">SUM(BU46:BU85)</f>
        <v>0</v>
      </c>
      <c r="BV88" s="50">
        <f t="shared" si="57"/>
        <v>0</v>
      </c>
      <c r="BW88" s="50">
        <f t="shared" si="57"/>
        <v>0</v>
      </c>
      <c r="BX88" s="50">
        <f t="shared" si="57"/>
        <v>0</v>
      </c>
      <c r="BY88" s="50">
        <f>SUM(BY46:BY85)</f>
        <v>0</v>
      </c>
      <c r="BZ88" s="50">
        <f>SUM(BZ46:BZ85)</f>
        <v>0</v>
      </c>
      <c r="CA88" s="188">
        <f>SUM(BT88:BZ88)</f>
        <v>0</v>
      </c>
    </row>
    <row r="89" spans="1:79" ht="15" hidden="1" customHeight="1" thickTop="1" x14ac:dyDescent="0.25">
      <c r="A89" s="203" t="s">
        <v>59</v>
      </c>
      <c r="B89" s="327"/>
      <c r="C89" s="204"/>
      <c r="D89" s="226"/>
      <c r="E89" s="37"/>
      <c r="F89" s="37"/>
      <c r="G89" s="37"/>
      <c r="H89" s="37"/>
      <c r="I89" s="37"/>
      <c r="J89" s="359">
        <f>IF(J70&gt;25000,(25000),(J70))</f>
        <v>0</v>
      </c>
      <c r="K89" s="360"/>
      <c r="L89" s="361"/>
      <c r="M89" s="250"/>
      <c r="N89" s="22"/>
      <c r="O89" s="22"/>
      <c r="P89" s="22"/>
      <c r="Q89" s="22"/>
      <c r="R89" s="22"/>
      <c r="S89" s="359">
        <f>IF(J89&gt;25000,0,IF((J70+S70)&lt;25000,S70,(25000-J89)))</f>
        <v>0</v>
      </c>
      <c r="T89" s="360"/>
      <c r="U89" s="361"/>
      <c r="V89" s="252"/>
      <c r="W89" s="22"/>
      <c r="X89" s="22"/>
      <c r="Y89" s="22"/>
      <c r="Z89" s="22"/>
      <c r="AA89" s="22"/>
      <c r="AB89" s="362">
        <f>IF(J89+S89&gt;=25000,0,IF((J70+S70+AB70)&lt;25000,AB70,(25000-J70-S70)))</f>
        <v>0</v>
      </c>
      <c r="AC89" s="360"/>
      <c r="AD89" s="363"/>
      <c r="AE89" s="252"/>
      <c r="AF89" s="22"/>
      <c r="AG89" s="22"/>
      <c r="AH89" s="22"/>
      <c r="AI89" s="22"/>
      <c r="AJ89" s="22"/>
      <c r="AK89" s="359">
        <f>IF(J89+S89+AB89&gt;=25000,0,IF((J70+S70+AB70+AK70)&lt;25000,AK70,(25000-J89-S89-AB89)))</f>
        <v>0</v>
      </c>
      <c r="AL89" s="360"/>
      <c r="AM89" s="361"/>
      <c r="AN89" s="252"/>
      <c r="AO89" s="22"/>
      <c r="AP89" s="22"/>
      <c r="AQ89" s="22"/>
      <c r="AR89" s="22"/>
      <c r="AS89" s="22"/>
      <c r="AT89" s="359">
        <f>IF(J89+S89+AB89+AK89&gt;=25000,0,IF((J70+S70+AB70+AK70+AT70)&lt;25000,AT70,(25000-J89-S89-AB89-AK89)))</f>
        <v>0</v>
      </c>
      <c r="AU89" s="360"/>
      <c r="AV89" s="361"/>
      <c r="AW89" s="252"/>
      <c r="AX89" s="22"/>
      <c r="AY89" s="22"/>
      <c r="AZ89" s="22"/>
      <c r="BA89" s="22"/>
      <c r="BB89" s="22"/>
      <c r="BC89" s="359">
        <f>IF(S89+AB89+AK89+AT89&gt;=25000,0,IF((S70+AB70+AK70+AT70+BC70)&lt;25000,BC70,(25000-S89-AB89-AK89-AT89)))</f>
        <v>0</v>
      </c>
      <c r="BD89" s="360"/>
      <c r="BE89" s="361"/>
      <c r="BF89" s="252"/>
      <c r="BG89" s="22"/>
      <c r="BH89" s="22"/>
      <c r="BI89" s="22"/>
      <c r="BJ89" s="22"/>
      <c r="BK89" s="22"/>
      <c r="BL89" s="359">
        <f>IF(AB89+AK89+AT89+BC89&gt;=25000,0,IF((AB70+AK70+AT70+BC70+BL70)&lt;25000,BL70,(25000-AB89-AK89-AT89-BC89)))</f>
        <v>0</v>
      </c>
      <c r="BM89" s="360"/>
      <c r="BN89" s="361"/>
      <c r="BO89" s="284"/>
      <c r="BP89" s="322">
        <f t="shared" ref="BP89:BP94" si="58">J89+S89+AB89+AK89+AT89</f>
        <v>0</v>
      </c>
      <c r="BQ89" s="341"/>
      <c r="BR89" s="83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15" hidden="1" customHeight="1" thickBot="1" x14ac:dyDescent="0.3">
      <c r="A90" s="203" t="s">
        <v>60</v>
      </c>
      <c r="B90" s="327"/>
      <c r="C90" s="204"/>
      <c r="D90" s="226"/>
      <c r="E90" s="37"/>
      <c r="F90" s="37"/>
      <c r="G90" s="37"/>
      <c r="H90" s="37"/>
      <c r="I90" s="37"/>
      <c r="J90" s="322">
        <f>IF(J71&gt;25000,(25000),(J71))</f>
        <v>0</v>
      </c>
      <c r="K90" s="340"/>
      <c r="L90" s="341"/>
      <c r="M90" s="250"/>
      <c r="N90" s="22"/>
      <c r="O90" s="22"/>
      <c r="P90" s="22"/>
      <c r="Q90" s="22"/>
      <c r="R90" s="22"/>
      <c r="S90" s="322">
        <f>IF(J90&gt;25000,0,IF((J71+S71)&lt;25000,S71,(25000-J90)))</f>
        <v>0</v>
      </c>
      <c r="T90" s="340"/>
      <c r="U90" s="341"/>
      <c r="V90" s="252"/>
      <c r="W90" s="22"/>
      <c r="X90" s="22"/>
      <c r="Y90" s="22"/>
      <c r="Z90" s="22"/>
      <c r="AA90" s="22"/>
      <c r="AB90" s="364">
        <f>IF(J90+S90&gt;=25000,0,IF((J71+S71+AB71)&lt;25000,AB71,(25000-J71-S71)))</f>
        <v>0</v>
      </c>
      <c r="AC90" s="340"/>
      <c r="AD90" s="365"/>
      <c r="AE90" s="252"/>
      <c r="AF90" s="22"/>
      <c r="AG90" s="22"/>
      <c r="AH90" s="22"/>
      <c r="AI90" s="22"/>
      <c r="AJ90" s="22"/>
      <c r="AK90" s="322">
        <f>IF(J90+S90+AB90&gt;=25000,0,IF((J71+S71+AB71+AK71)&lt;25000,AK71,(25000-J90-S90-AB90)))</f>
        <v>0</v>
      </c>
      <c r="AL90" s="340"/>
      <c r="AM90" s="341"/>
      <c r="AN90" s="252"/>
      <c r="AO90" s="22"/>
      <c r="AP90" s="22"/>
      <c r="AQ90" s="22"/>
      <c r="AR90" s="22"/>
      <c r="AS90" s="22"/>
      <c r="AT90" s="322">
        <f>IF(J90+S90+AB90+AK90&gt;=25000,0,IF((J71+S71+AB71+AK71+AT71)&lt;25000,AT71,(25000-J90-S90-AB90-AK90)))</f>
        <v>0</v>
      </c>
      <c r="AU90" s="340"/>
      <c r="AV90" s="341"/>
      <c r="AW90" s="252"/>
      <c r="AX90" s="22"/>
      <c r="AY90" s="22"/>
      <c r="AZ90" s="22"/>
      <c r="BA90" s="22"/>
      <c r="BB90" s="22"/>
      <c r="BC90" s="322">
        <f>IF(S90+AB90+AK90+AT90&gt;=25000,0,IF((S71+AB71+AK71+AT71+BC71)&lt;25000,BC71,(25000-S90-AB90-AK90-AT90)))</f>
        <v>0</v>
      </c>
      <c r="BD90" s="340"/>
      <c r="BE90" s="341"/>
      <c r="BF90" s="252"/>
      <c r="BG90" s="22"/>
      <c r="BH90" s="22"/>
      <c r="BI90" s="22"/>
      <c r="BJ90" s="22"/>
      <c r="BK90" s="22"/>
      <c r="BL90" s="322">
        <f>IF(AB90+AK90+AT90+BC90&gt;=25000,0,IF((AB71+AK71+AT71+BC71+BL71)&lt;25000,BL71,(25000-AB90-AK90-AT90-BC90)))</f>
        <v>0</v>
      </c>
      <c r="BM90" s="340"/>
      <c r="BN90" s="341"/>
      <c r="BO90" s="284"/>
      <c r="BP90" s="322">
        <f t="shared" si="58"/>
        <v>0</v>
      </c>
      <c r="BQ90" s="341"/>
      <c r="BR90" s="83"/>
      <c r="BS90" s="2"/>
      <c r="BT90" s="2"/>
      <c r="BU90" s="2"/>
      <c r="BV90" s="2"/>
      <c r="BW90" s="2"/>
      <c r="BX90" s="2"/>
      <c r="BY90" s="2"/>
      <c r="BZ90" s="2"/>
      <c r="CA90" s="2"/>
    </row>
    <row r="91" spans="1:79" ht="15" hidden="1" customHeight="1" thickBot="1" x14ac:dyDescent="0.3">
      <c r="A91" s="203" t="s">
        <v>61</v>
      </c>
      <c r="B91" s="327"/>
      <c r="C91" s="204"/>
      <c r="D91" s="226"/>
      <c r="E91" s="37"/>
      <c r="F91" s="37"/>
      <c r="G91" s="37"/>
      <c r="H91" s="37"/>
      <c r="I91" s="37"/>
      <c r="J91" s="322">
        <f>IF(J72&gt;25000,(25000),(J72))</f>
        <v>0</v>
      </c>
      <c r="K91" s="340"/>
      <c r="L91" s="341"/>
      <c r="M91" s="250"/>
      <c r="N91" s="22"/>
      <c r="O91" s="22"/>
      <c r="P91" s="22"/>
      <c r="Q91" s="22"/>
      <c r="R91" s="22"/>
      <c r="S91" s="322">
        <f>IF(J91&gt;25000,0,IF((J72+S72)&lt;25000,S72,(25000-J91)))</f>
        <v>0</v>
      </c>
      <c r="T91" s="340"/>
      <c r="U91" s="341"/>
      <c r="V91" s="252"/>
      <c r="W91" s="22"/>
      <c r="X91" s="22"/>
      <c r="Y91" s="22"/>
      <c r="Z91" s="22"/>
      <c r="AA91" s="22"/>
      <c r="AB91" s="364">
        <f>IF(J91+S91&gt;=25000,0,IF((J72+S72+AB72)&lt;25000,AB72,(25000-J72-S72)))</f>
        <v>0</v>
      </c>
      <c r="AC91" s="340"/>
      <c r="AD91" s="365"/>
      <c r="AE91" s="252"/>
      <c r="AF91" s="22"/>
      <c r="AG91" s="22"/>
      <c r="AH91" s="22"/>
      <c r="AI91" s="22"/>
      <c r="AJ91" s="22"/>
      <c r="AK91" s="322">
        <f>IF(J91+S91+AB91&gt;=25000,0,IF((J72+S72+AB72+AK72)&lt;25000,AK72,(25000-J91-S91-AB91)))</f>
        <v>0</v>
      </c>
      <c r="AL91" s="340"/>
      <c r="AM91" s="341"/>
      <c r="AN91" s="252"/>
      <c r="AO91" s="22"/>
      <c r="AP91" s="22"/>
      <c r="AQ91" s="22"/>
      <c r="AR91" s="22"/>
      <c r="AS91" s="22"/>
      <c r="AT91" s="322">
        <f>IF(J91+S91+AB91+AK91&gt;=25000,0,IF((J72+S72+AB72+AK72+AT72)&lt;25000,AT72,(25000-J91-S91-AB91-AK91)))</f>
        <v>0</v>
      </c>
      <c r="AU91" s="340"/>
      <c r="AV91" s="341"/>
      <c r="AW91" s="252"/>
      <c r="AX91" s="22"/>
      <c r="AY91" s="22"/>
      <c r="AZ91" s="22"/>
      <c r="BA91" s="22"/>
      <c r="BB91" s="22"/>
      <c r="BC91" s="322">
        <f>IF(S91+AB91+AK91+AT91&gt;=25000,0,IF((S72+AB72+AK72+AT72+BC72)&lt;25000,BC72,(25000-S91-AB91-AK91-AT91)))</f>
        <v>0</v>
      </c>
      <c r="BD91" s="340"/>
      <c r="BE91" s="341"/>
      <c r="BF91" s="252"/>
      <c r="BG91" s="22"/>
      <c r="BH91" s="22"/>
      <c r="BI91" s="22"/>
      <c r="BJ91" s="22"/>
      <c r="BK91" s="22"/>
      <c r="BL91" s="322">
        <f>IF(AB91+AK91+AT91+BC91&gt;=25000,0,IF((AB72+AK72+AT72+BC72+BL72)&lt;25000,BL72,(25000-AB91-AK91-AT91-BC91)))</f>
        <v>0</v>
      </c>
      <c r="BM91" s="340"/>
      <c r="BN91" s="341"/>
      <c r="BO91" s="284"/>
      <c r="BP91" s="322">
        <f t="shared" si="58"/>
        <v>0</v>
      </c>
      <c r="BQ91" s="341"/>
      <c r="BR91" s="83"/>
      <c r="BS91" s="2"/>
      <c r="BT91" s="2"/>
      <c r="BU91" s="2"/>
      <c r="BV91" s="2"/>
      <c r="BW91" s="2"/>
      <c r="BX91" s="2"/>
      <c r="BY91" s="2"/>
      <c r="BZ91" s="2"/>
      <c r="CA91" s="2"/>
    </row>
    <row r="92" spans="1:79" ht="15" hidden="1" customHeight="1" thickBot="1" x14ac:dyDescent="0.3">
      <c r="A92" s="203" t="s">
        <v>62</v>
      </c>
      <c r="B92" s="327"/>
      <c r="C92" s="204"/>
      <c r="D92" s="226"/>
      <c r="E92" s="37"/>
      <c r="F92" s="37"/>
      <c r="G92" s="37"/>
      <c r="H92" s="37"/>
      <c r="I92" s="37"/>
      <c r="J92" s="322">
        <f>IF(J73&gt;25000,(25000),(J73))</f>
        <v>0</v>
      </c>
      <c r="K92" s="340"/>
      <c r="L92" s="341"/>
      <c r="M92" s="250"/>
      <c r="N92" s="22"/>
      <c r="O92" s="22"/>
      <c r="P92" s="22"/>
      <c r="Q92" s="22"/>
      <c r="R92" s="22"/>
      <c r="S92" s="322">
        <f>IF(J92&gt;25000,0,IF((J73+S73)&lt;25000,S73,(25000-J92)))</f>
        <v>0</v>
      </c>
      <c r="T92" s="340"/>
      <c r="U92" s="341"/>
      <c r="V92" s="252"/>
      <c r="W92" s="22"/>
      <c r="X92" s="22"/>
      <c r="Y92" s="22"/>
      <c r="Z92" s="22"/>
      <c r="AA92" s="22"/>
      <c r="AB92" s="364">
        <f>IF(J92+S92&gt;=25000,0,IF((J73+S73+AB73)&lt;25000,AB73,(25000-J73-S73)))</f>
        <v>0</v>
      </c>
      <c r="AC92" s="340"/>
      <c r="AD92" s="365"/>
      <c r="AE92" s="252"/>
      <c r="AF92" s="22"/>
      <c r="AG92" s="22"/>
      <c r="AH92" s="22"/>
      <c r="AI92" s="22"/>
      <c r="AJ92" s="22"/>
      <c r="AK92" s="322">
        <f>IF(J92+S92+AB92&gt;=25000,0,IF((J73+S73+AB73+AK73)&lt;25000,AK73,(25000-J92-S92-AB92)))</f>
        <v>0</v>
      </c>
      <c r="AL92" s="340"/>
      <c r="AM92" s="341"/>
      <c r="AN92" s="252"/>
      <c r="AO92" s="22"/>
      <c r="AP92" s="22"/>
      <c r="AQ92" s="22"/>
      <c r="AR92" s="22"/>
      <c r="AS92" s="22"/>
      <c r="AT92" s="322">
        <f>IF(J92+S92+AB92+AK92&gt;=25000,0,IF((J73+S73+AB73+AK73+AT73)&lt;25000,AT73,(25000-J92-S92-AB92-AK92)))</f>
        <v>0</v>
      </c>
      <c r="AU92" s="340"/>
      <c r="AV92" s="341"/>
      <c r="AW92" s="252"/>
      <c r="AX92" s="22"/>
      <c r="AY92" s="22"/>
      <c r="AZ92" s="22"/>
      <c r="BA92" s="22"/>
      <c r="BB92" s="22"/>
      <c r="BC92" s="322">
        <f>IF(S92+AB92+AK92+AT92&gt;=25000,0,IF((S73+AB73+AK73+AT73+BC73)&lt;25000,BC73,(25000-S92-AB92-AK92-AT92)))</f>
        <v>0</v>
      </c>
      <c r="BD92" s="340"/>
      <c r="BE92" s="341"/>
      <c r="BF92" s="252"/>
      <c r="BG92" s="22"/>
      <c r="BH92" s="22"/>
      <c r="BI92" s="22"/>
      <c r="BJ92" s="22"/>
      <c r="BK92" s="22"/>
      <c r="BL92" s="322">
        <f>IF(AB92+AK92+AT92+BC92&gt;=25000,0,IF((AB73+AK73+AT73+BC73+BL73)&lt;25000,BL73,(25000-AB92-AK92-AT92-BC92)))</f>
        <v>0</v>
      </c>
      <c r="BM92" s="340"/>
      <c r="BN92" s="341"/>
      <c r="BO92" s="284"/>
      <c r="BP92" s="322">
        <f t="shared" si="58"/>
        <v>0</v>
      </c>
      <c r="BQ92" s="341"/>
      <c r="BR92" s="83"/>
      <c r="BS92" s="2"/>
      <c r="BT92" s="2"/>
      <c r="BU92" s="2"/>
      <c r="BV92" s="2"/>
      <c r="BW92" s="2"/>
      <c r="BX92" s="2"/>
      <c r="BY92" s="2"/>
      <c r="BZ92" s="2"/>
      <c r="CA92" s="2"/>
    </row>
    <row r="93" spans="1:79" ht="15" hidden="1" customHeight="1" thickBot="1" x14ac:dyDescent="0.3">
      <c r="A93" s="203" t="s">
        <v>63</v>
      </c>
      <c r="B93" s="327"/>
      <c r="C93" s="204"/>
      <c r="D93" s="226"/>
      <c r="E93" s="37"/>
      <c r="F93" s="37"/>
      <c r="G93" s="37"/>
      <c r="H93" s="37"/>
      <c r="I93" s="37"/>
      <c r="J93" s="322">
        <f>IF(J74&gt;25000,(25000),(J74))</f>
        <v>0</v>
      </c>
      <c r="K93" s="340"/>
      <c r="L93" s="341"/>
      <c r="M93" s="250"/>
      <c r="N93" s="22"/>
      <c r="O93" s="22"/>
      <c r="P93" s="22"/>
      <c r="Q93" s="22"/>
      <c r="R93" s="22"/>
      <c r="S93" s="322">
        <f>IF(J93&gt;25000,0,IF((J74+S74)&lt;25000,S74,(25000-J93)))</f>
        <v>0</v>
      </c>
      <c r="T93" s="340"/>
      <c r="U93" s="341"/>
      <c r="V93" s="252"/>
      <c r="W93" s="22"/>
      <c r="X93" s="22"/>
      <c r="Y93" s="22"/>
      <c r="Z93" s="22"/>
      <c r="AA93" s="22"/>
      <c r="AB93" s="364">
        <f>IF(J93+S93&gt;=25000,0,IF((J74+S74+AB74)&lt;25000,AB74,(25000-J74-S74)))</f>
        <v>0</v>
      </c>
      <c r="AC93" s="340"/>
      <c r="AD93" s="365"/>
      <c r="AE93" s="252"/>
      <c r="AF93" s="22"/>
      <c r="AG93" s="22"/>
      <c r="AH93" s="22"/>
      <c r="AI93" s="22"/>
      <c r="AJ93" s="22"/>
      <c r="AK93" s="322">
        <f>IF(J93+S93+AB93&gt;=25000,0,IF((J74+S74+AB74+AK74)&lt;25000,AK74,(25000-J93-S93-AB93)))</f>
        <v>0</v>
      </c>
      <c r="AL93" s="340"/>
      <c r="AM93" s="341"/>
      <c r="AN93" s="252"/>
      <c r="AO93" s="22"/>
      <c r="AP93" s="22"/>
      <c r="AQ93" s="22"/>
      <c r="AR93" s="22"/>
      <c r="AS93" s="22"/>
      <c r="AT93" s="322">
        <f>IF(J93+S93+AB93+AK93&gt;=25000,0,IF((J74+S74+AB74+AK74+AT74)&lt;25000,AT74,(25000-J93-S93-AB93-AK93)))</f>
        <v>0</v>
      </c>
      <c r="AU93" s="340"/>
      <c r="AV93" s="341"/>
      <c r="AW93" s="252"/>
      <c r="AX93" s="22"/>
      <c r="AY93" s="22"/>
      <c r="AZ93" s="22"/>
      <c r="BA93" s="22"/>
      <c r="BB93" s="22"/>
      <c r="BC93" s="322">
        <f>IF(S93+AB93+AK93+AT93&gt;=25000,0,IF((S74+AB74+AK74+AT74+BC74)&lt;25000,BC74,(25000-S93-AB93-AK93-AT93)))</f>
        <v>0</v>
      </c>
      <c r="BD93" s="340"/>
      <c r="BE93" s="341"/>
      <c r="BF93" s="252"/>
      <c r="BG93" s="22"/>
      <c r="BH93" s="22"/>
      <c r="BI93" s="22"/>
      <c r="BJ93" s="22"/>
      <c r="BK93" s="22"/>
      <c r="BL93" s="322">
        <f>IF(AB93+AK93+AT93+BC93&gt;=25000,0,IF((AB74+AK74+AT74+BC74+BL74)&lt;25000,BL74,(25000-AB93-AK93-AT93-BC93)))</f>
        <v>0</v>
      </c>
      <c r="BM93" s="340"/>
      <c r="BN93" s="341"/>
      <c r="BO93" s="284"/>
      <c r="BP93" s="322">
        <f t="shared" si="58"/>
        <v>0</v>
      </c>
      <c r="BQ93" s="341"/>
      <c r="BR93" s="83"/>
      <c r="BS93" s="2"/>
      <c r="BT93" s="2"/>
      <c r="BU93" s="2"/>
      <c r="BV93" s="2"/>
      <c r="BW93" s="2"/>
      <c r="BX93" s="2"/>
      <c r="BY93" s="2"/>
      <c r="BZ93" s="2"/>
      <c r="CA93" s="2"/>
    </row>
    <row r="94" spans="1:79" ht="15" hidden="1" customHeight="1" thickBot="1" x14ac:dyDescent="0.3">
      <c r="A94" s="203" t="s">
        <v>64</v>
      </c>
      <c r="B94" s="327"/>
      <c r="C94" s="204"/>
      <c r="D94" s="226"/>
      <c r="E94" s="37"/>
      <c r="F94" s="37"/>
      <c r="G94" s="37"/>
      <c r="H94" s="37"/>
      <c r="I94" s="37"/>
      <c r="J94" s="342">
        <f>SUM(J89:L93)</f>
        <v>0</v>
      </c>
      <c r="K94" s="343"/>
      <c r="L94" s="344"/>
      <c r="M94" s="250"/>
      <c r="N94" s="22"/>
      <c r="O94" s="22"/>
      <c r="P94" s="22"/>
      <c r="Q94" s="22"/>
      <c r="R94" s="22"/>
      <c r="S94" s="342">
        <f>SUM(S89:U93)</f>
        <v>0</v>
      </c>
      <c r="T94" s="343"/>
      <c r="U94" s="344"/>
      <c r="V94" s="252"/>
      <c r="W94" s="22"/>
      <c r="X94" s="22"/>
      <c r="Y94" s="22"/>
      <c r="Z94" s="22"/>
      <c r="AA94" s="22"/>
      <c r="AB94" s="369">
        <f>SUM(AB89:AD93)</f>
        <v>0</v>
      </c>
      <c r="AC94" s="343"/>
      <c r="AD94" s="370"/>
      <c r="AE94" s="252"/>
      <c r="AF94" s="22"/>
      <c r="AG94" s="22"/>
      <c r="AH94" s="22"/>
      <c r="AI94" s="22"/>
      <c r="AJ94" s="22"/>
      <c r="AK94" s="342">
        <f>SUM(AK89:AM93)</f>
        <v>0</v>
      </c>
      <c r="AL94" s="343"/>
      <c r="AM94" s="344"/>
      <c r="AN94" s="252"/>
      <c r="AO94" s="22"/>
      <c r="AP94" s="22"/>
      <c r="AQ94" s="22"/>
      <c r="AR94" s="22"/>
      <c r="AS94" s="22"/>
      <c r="AT94" s="342">
        <f>SUM(AT89:AV93)</f>
        <v>0</v>
      </c>
      <c r="AU94" s="343"/>
      <c r="AV94" s="344"/>
      <c r="AW94" s="252"/>
      <c r="AX94" s="22"/>
      <c r="AY94" s="22"/>
      <c r="AZ94" s="22"/>
      <c r="BA94" s="22"/>
      <c r="BB94" s="22"/>
      <c r="BC94" s="342">
        <f>SUM(BC89:BE93)</f>
        <v>0</v>
      </c>
      <c r="BD94" s="343"/>
      <c r="BE94" s="344"/>
      <c r="BF94" s="252"/>
      <c r="BG94" s="22"/>
      <c r="BH94" s="22"/>
      <c r="BI94" s="22"/>
      <c r="BJ94" s="22"/>
      <c r="BK94" s="22"/>
      <c r="BL94" s="342">
        <f>SUM(BL89:BN93)</f>
        <v>0</v>
      </c>
      <c r="BM94" s="343"/>
      <c r="BN94" s="344"/>
      <c r="BO94" s="284"/>
      <c r="BP94" s="340">
        <f t="shared" si="58"/>
        <v>0</v>
      </c>
      <c r="BQ94" s="341"/>
      <c r="BR94" s="83"/>
      <c r="BS94" s="2"/>
      <c r="BT94" s="2"/>
      <c r="BU94" s="2"/>
      <c r="BV94" s="2"/>
      <c r="BW94" s="2"/>
      <c r="BX94" s="2"/>
      <c r="BY94" s="2"/>
      <c r="BZ94" s="2"/>
      <c r="CA94" s="2"/>
    </row>
    <row r="95" spans="1:79" ht="15.75" thickBot="1" x14ac:dyDescent="0.3">
      <c r="A95" s="280" t="s">
        <v>65</v>
      </c>
      <c r="B95" s="281"/>
      <c r="C95" s="282"/>
      <c r="D95" s="226"/>
      <c r="E95" s="414" cm="1">
        <f t="array" ref="E95">IF(AND(F$10&lt;'1.Salaries Rates Dates'!$B$41,K$10&lt;'1.Salaries Rates Dates'!$B$41),'1.Salaries Rates Dates'!$A$40,
IF(AND(F$10&lt;'1.Salaries Rates Dates'!$B$41,K$10&gt;='1.Salaries Rates Dates'!$B$41),
     ('1.Salaries Rates Dates'!$A$40*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+
     '1.Salaries Rates Dates'!$A$41*(IF(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=1,0,(DATEDIF(_xlfn.IFS(F$10&lt;=DATE(YEAR(F$10),7,1),("7/1/"&amp;YEAR(F$10)),(F$10&gt;DATE(YEAR(F$10),7,1)),("7/1/"&amp;YEAR(F$10)+1))-DAY(_xlfn.IFS(F$10&lt;=DATE(YEAR(F$10),7,1),("7/1/"&amp;YEAR(F$10)),(F$10&gt;DATE(YEAR(F$10),7,1)),("7/1/"&amp;YEAR(F$10)+1)))+1,K$10,"m")-1+(1+EOMONTH(_xlfn.IFS(F$10&lt;=DATE(YEAR(F$10),7,1),("7/1/"&amp;YEAR(F$10)),(F$10&gt;DATE(YEAR(F$10),7,1)),("7/1/"&amp;YEAR(F$10)+1)),0)-_xlfn.IFS(F$10&lt;=DATE(YEAR(F$10),7,1),("7/1/"&amp;YEAR(F$10)),(F$10&gt;DATE(YEAR(F$10),7,1)),("7/1/"&amp;YEAR(F$10)+1)))/DAY(DATE(YEAR(_xlfn.IFS(F$10&lt;=DATE(YEAR(F$10),7,1),("7/1/"&amp;YEAR(F$10)),(F$10&gt;DATE(YEAR(F$10),7,1)),("7/1/"&amp;YEAR(F$10)+1))),MONTH(_xlfn.IFS(F$10&lt;=DATE(YEAR(F$10),7,1),("7/1/"&amp;YEAR(F$10)),(F$10&gt;DATE(YEAR(F$10),7,1)),("7/1/"&amp;YEAR(F$10)+1)))+1,))+(K$10-EOMONTH(K$10,-1))/DAY(DATE(YEAR(K$10),MONTH(K$10)+1,)))/(DATEDIF(F$10-DAY(F$10)+1,K$10,"m")-1+(1+EOMONTH(F$10,0)-F$10)/DAY(DATE(YEAR(F$10),MONTH(F$10)+1,))+(K$10-EOMONTH(K$10,-1))/DAY(DATE(YEAR(K$10),MONTH(K$10)+1,)))))),
IF(F$10&gt;='1.Salaries Rates Dates'!$B$41,'1.Salaries Rates Dates'!$A$41)))</f>
        <v>0.52</v>
      </c>
      <c r="F95" s="415"/>
      <c r="G95" s="415"/>
      <c r="H95" s="415"/>
      <c r="I95" s="416"/>
      <c r="J95" s="305"/>
      <c r="K95" s="306"/>
      <c r="L95" s="307"/>
      <c r="M95" s="250"/>
      <c r="N95" s="414" cm="1">
        <f t="array" ref="N95">IF(AND(O$10&lt;'1.Salaries Rates Dates'!$B$41,T$10&lt;'1.Salaries Rates Dates'!$B$41),'1.Salaries Rates Dates'!$A$40,
IF(AND(O$10&lt;'1.Salaries Rates Dates'!$B$41,T$10&gt;='1.Salaries Rates Dates'!$B$41),
     ('1.Salaries Rates Dates'!$A$40*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+
     '1.Salaries Rates Dates'!$A$41*(IF(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=1,0,(DATEDIF(_xlfn.IFS(O$10&lt;=DATE(YEAR(O$10),7,1),("7/1/"&amp;YEAR(O$10)),(O$10&gt;DATE(YEAR(O$10),7,1)),("7/1/"&amp;YEAR(O$10)+1))-DAY(_xlfn.IFS(O$10&lt;=DATE(YEAR(O$10),7,1),("7/1/"&amp;YEAR(O$10)),(O$10&gt;DATE(YEAR(O$10),7,1)),("7/1/"&amp;YEAR(O$10)+1)))+1,T$10,"m")-1+(1+EOMONTH(_xlfn.IFS(O$10&lt;=DATE(YEAR(O$10),7,1),("7/1/"&amp;YEAR(O$10)),(O$10&gt;DATE(YEAR(O$10),7,1)),("7/1/"&amp;YEAR(O$10)+1)),0)-_xlfn.IFS(O$10&lt;=DATE(YEAR(O$10),7,1),("7/1/"&amp;YEAR(O$10)),(O$10&gt;DATE(YEAR(O$10),7,1)),("7/1/"&amp;YEAR(O$10)+1)))/DAY(DATE(YEAR(_xlfn.IFS(O$10&lt;=DATE(YEAR(O$10),7,1),("7/1/"&amp;YEAR(O$10)),(O$10&gt;DATE(YEAR(O$10),7,1)),("7/1/"&amp;YEAR(O$10)+1))),MONTH(_xlfn.IFS(O$10&lt;=DATE(YEAR(O$10),7,1),("7/1/"&amp;YEAR(O$10)),(O$10&gt;DATE(YEAR(O$10),7,1)),("7/1/"&amp;YEAR(O$10)+1)))+1,))+(T$10-EOMONTH(T$10,-1))/DAY(DATE(YEAR(T$10),MONTH(T$10)+1,)))/(DATEDIF(O$10-DAY(O$10)+1,T$10,"m")-1+(1+EOMONTH(O$10,0)-O$10)/DAY(DATE(YEAR(O$10),MONTH(O$10)+1,))+(T$10-EOMONTH(T$10,-1))/DAY(DATE(YEAR(T$10),MONTH(T$10)+1,)))))),
IF(O$10&gt;='1.Salaries Rates Dates'!$B$41,'1.Salaries Rates Dates'!$A$41)))</f>
        <v>0.52500000000000002</v>
      </c>
      <c r="O95" s="415"/>
      <c r="P95" s="415"/>
      <c r="Q95" s="415"/>
      <c r="R95" s="416"/>
      <c r="S95" s="305"/>
      <c r="T95" s="306"/>
      <c r="U95" s="307"/>
      <c r="V95" s="252"/>
      <c r="W95" s="414" cm="1">
        <f t="array" ref="W95">IF(AND(X$10&lt;'1.Salaries Rates Dates'!$B$41,AC$10&lt;'1.Salaries Rates Dates'!$B$41),'1.Salaries Rates Dates'!$A$40,
IF(AND(X$10&lt;'1.Salaries Rates Dates'!$B$41,AC$10&gt;='1.Salaries Rates Dates'!$B$41),
     ('1.Salaries Rates Dates'!$A$40*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+
     '1.Salaries Rates Dates'!$A$41*(IF(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=1,0,(DATEDIF(_xlfn.IFS(X$10&lt;=DATE(YEAR(X$10),7,1),("7/1/"&amp;YEAR(X$10)),(X$10&gt;DATE(YEAR(X$10),7,1)),("7/1/"&amp;YEAR(X$10)+1))-DAY(_xlfn.IFS(X$10&lt;=DATE(YEAR(X$10),7,1),("7/1/"&amp;YEAR(X$10)),(X$10&gt;DATE(YEAR(X$10),7,1)),("7/1/"&amp;YEAR(X$10)+1)))+1,AC$10,"m")-1+(1+EOMONTH(_xlfn.IFS(X$10&lt;=DATE(YEAR(X$10),7,1),("7/1/"&amp;YEAR(X$10)),(X$10&gt;DATE(YEAR(X$10),7,1)),("7/1/"&amp;YEAR(X$10)+1)),0)-_xlfn.IFS(X$10&lt;=DATE(YEAR(X$10),7,1),("7/1/"&amp;YEAR(X$10)),(X$10&gt;DATE(YEAR(X$10),7,1)),("7/1/"&amp;YEAR(X$10)+1)))/DAY(DATE(YEAR(_xlfn.IFS(X$10&lt;=DATE(YEAR(X$10),7,1),("7/1/"&amp;YEAR(X$10)),(X$10&gt;DATE(YEAR(X$10),7,1)),("7/1/"&amp;YEAR(X$10)+1))),MONTH(_xlfn.IFS(X$10&lt;=DATE(YEAR(X$10),7,1),("7/1/"&amp;YEAR(X$10)),(X$10&gt;DATE(YEAR(X$10),7,1)),("7/1/"&amp;YEAR(X$10)+1)))+1,))+(AC$10-EOMONTH(AC$10,-1))/DAY(DATE(YEAR(AC$10),MONTH(AC$10)+1,)))/(DATEDIF(X$10-DAY(X$10)+1,AC$10,"m")-1+(1+EOMONTH(X$10,0)-X$10)/DAY(DATE(YEAR(X$10),MONTH(X$10)+1,))+(AC$10-EOMONTH(AC$10,-1))/DAY(DATE(YEAR(AC$10),MONTH(AC$10)+1,)))))),
IF(X$10&gt;='1.Salaries Rates Dates'!$B$41,'1.Salaries Rates Dates'!$A$41)))</f>
        <v>0.52500000000000002</v>
      </c>
      <c r="X95" s="415"/>
      <c r="Y95" s="415"/>
      <c r="Z95" s="415"/>
      <c r="AA95" s="416"/>
      <c r="AB95" s="305"/>
      <c r="AC95" s="306"/>
      <c r="AD95" s="307"/>
      <c r="AE95" s="252"/>
      <c r="AF95" s="414" cm="1">
        <f t="array" ref="AF95">IF(AND(AG$10&lt;'1.Salaries Rates Dates'!$B$41,AL$10&lt;'1.Salaries Rates Dates'!$B$41),'1.Salaries Rates Dates'!$A$40,
IF(AND(AG$10&lt;'1.Salaries Rates Dates'!$B$41,AL$10&gt;='1.Salaries Rates Dates'!$B$41),
     ('1.Salaries Rates Dates'!$A$40*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+
     '1.Salaries Rates Dates'!$A$41*(IF(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=1,0,(DATEDIF(_xlfn.IFS(AG$10&lt;=DATE(YEAR(AG$10),7,1),("7/1/"&amp;YEAR(AG$10)),(AG$10&gt;DATE(YEAR(AG$10),7,1)),("7/1/"&amp;YEAR(AG$10)+1))-DAY(_xlfn.IFS(AG$10&lt;=DATE(YEAR(AG$10),7,1),("7/1/"&amp;YEAR(AG$10)),(AG$10&gt;DATE(YEAR(AG$10),7,1)),("7/1/"&amp;YEAR(AG$10)+1)))+1,AL$10,"m")-1+(1+EOMONTH(_xlfn.IFS(AG$10&lt;=DATE(YEAR(AG$10),7,1),("7/1/"&amp;YEAR(AG$10)),(AG$10&gt;DATE(YEAR(AG$10),7,1)),("7/1/"&amp;YEAR(AG$10)+1)),0)-_xlfn.IFS(AG$10&lt;=DATE(YEAR(AG$10),7,1),("7/1/"&amp;YEAR(AG$10)),(AG$10&gt;DATE(YEAR(AG$10),7,1)),("7/1/"&amp;YEAR(AG$10)+1)))/DAY(DATE(YEAR(_xlfn.IFS(AG$10&lt;=DATE(YEAR(AG$10),7,1),("7/1/"&amp;YEAR(AG$10)),(AG$10&gt;DATE(YEAR(AG$10),7,1)),("7/1/"&amp;YEAR(AG$10)+1))),MONTH(_xlfn.IFS(AG$10&lt;=DATE(YEAR(AG$10),7,1),("7/1/"&amp;YEAR(AG$10)),(AG$10&gt;DATE(YEAR(AG$10),7,1)),("7/1/"&amp;YEAR(AG$10)+1)))+1,))+(AL$10-EOMONTH(AL$10,-1))/DAY(DATE(YEAR(AL$10),MONTH(AL$10)+1,)))/(DATEDIF(AG$10-DAY(AG$10)+1,AL$10,"m")-1+(1+EOMONTH(AG$10,0)-AG$10)/DAY(DATE(YEAR(AG$10),MONTH(AG$10)+1,))+(AL$10-EOMONTH(AL$10,-1))/DAY(DATE(YEAR(AL$10),MONTH(AL$10)+1,)))))),
IF(AG$10&gt;='1.Salaries Rates Dates'!$B$41,'1.Salaries Rates Dates'!$A$41)))</f>
        <v>0.52500000000000002</v>
      </c>
      <c r="AG95" s="415"/>
      <c r="AH95" s="415"/>
      <c r="AI95" s="415"/>
      <c r="AJ95" s="416"/>
      <c r="AK95" s="305"/>
      <c r="AL95" s="306"/>
      <c r="AM95" s="307"/>
      <c r="AN95" s="252"/>
      <c r="AO95" s="414" cm="1">
        <f t="array" ref="AO95">IF(AND(AP$10&lt;'1.Salaries Rates Dates'!$B$41,AU$10&lt;'1.Salaries Rates Dates'!$B$41),'1.Salaries Rates Dates'!$A$40,
IF(AND(AP$10&lt;'1.Salaries Rates Dates'!$B$41,AU$10&gt;='1.Salaries Rates Dates'!$B$41),
     ('1.Salaries Rates Dates'!$A$40*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+
     '1.Salaries Rates Dates'!$A$41*(IF(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=1,0,(DATEDIF(_xlfn.IFS(AP$10&lt;=DATE(YEAR(AP$10),7,1),("7/1/"&amp;YEAR(AP$10)),(AP$10&gt;DATE(YEAR(AP$10),7,1)),("7/1/"&amp;YEAR(AP$10)+1))-DAY(_xlfn.IFS(AP$10&lt;=DATE(YEAR(AP$10),7,1),("7/1/"&amp;YEAR(AP$10)),(AP$10&gt;DATE(YEAR(AP$10),7,1)),("7/1/"&amp;YEAR(AP$10)+1)))+1,AU$10,"m")-1+(1+EOMONTH(_xlfn.IFS(AP$10&lt;=DATE(YEAR(AP$10),7,1),("7/1/"&amp;YEAR(AP$10)),(AP$10&gt;DATE(YEAR(AP$10),7,1)),("7/1/"&amp;YEAR(AP$10)+1)),0)-_xlfn.IFS(AP$10&lt;=DATE(YEAR(AP$10),7,1),("7/1/"&amp;YEAR(AP$10)),(AP$10&gt;DATE(YEAR(AP$10),7,1)),("7/1/"&amp;YEAR(AP$10)+1)))/DAY(DATE(YEAR(_xlfn.IFS(AP$10&lt;=DATE(YEAR(AP$10),7,1),("7/1/"&amp;YEAR(AP$10)),(AP$10&gt;DATE(YEAR(AP$10),7,1)),("7/1/"&amp;YEAR(AP$10)+1))),MONTH(_xlfn.IFS(AP$10&lt;=DATE(YEAR(AP$10),7,1),("7/1/"&amp;YEAR(AP$10)),(AP$10&gt;DATE(YEAR(AP$10),7,1)),("7/1/"&amp;YEAR(AP$10)+1)))+1,))+(AU$10-EOMONTH(AU$10,-1))/DAY(DATE(YEAR(AU$10),MONTH(AU$10)+1,)))/(DATEDIF(AP$10-DAY(AP$10)+1,AU$10,"m")-1+(1+EOMONTH(AP$10,0)-AP$10)/DAY(DATE(YEAR(AP$10),MONTH(AP$10)+1,))+(AU$10-EOMONTH(AU$10,-1))/DAY(DATE(YEAR(AU$10),MONTH(AU$10)+1,)))))),
IF(AP$10&gt;='1.Salaries Rates Dates'!$B$41,'1.Salaries Rates Dates'!$A$41)))</f>
        <v>0.52500000000000002</v>
      </c>
      <c r="AP95" s="415"/>
      <c r="AQ95" s="415"/>
      <c r="AR95" s="415"/>
      <c r="AS95" s="416"/>
      <c r="AT95" s="305"/>
      <c r="AU95" s="306"/>
      <c r="AV95" s="307"/>
      <c r="AW95" s="252"/>
      <c r="AX95" s="414" cm="1">
        <f t="array" ref="AX95">IF(AND(AY$10&lt;'1.Salaries Rates Dates'!$B$41,BD$10&lt;'1.Salaries Rates Dates'!$B$41),'1.Salaries Rates Dates'!$A$40,
IF(AND(AY$10&lt;'1.Salaries Rates Dates'!$B$41,BD$10&gt;='1.Salaries Rates Dates'!$B$41),
     ('1.Salaries Rates Dates'!$A$40*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+
     '1.Salaries Rates Dates'!$A$41*(IF(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=1,0,(DATEDIF(_xlfn.IFS(AY$10&lt;=DATE(YEAR(AY$10),7,1),("7/1/"&amp;YEAR(AY$10)),(AY$10&gt;DATE(YEAR(AY$10),7,1)),("7/1/"&amp;YEAR(AY$10)+1))-DAY(_xlfn.IFS(AY$10&lt;=DATE(YEAR(AY$10),7,1),("7/1/"&amp;YEAR(AY$10)),(AY$10&gt;DATE(YEAR(AY$10),7,1)),("7/1/"&amp;YEAR(AY$10)+1)))+1,BD$10,"m")-1+(1+EOMONTH(_xlfn.IFS(AY$10&lt;=DATE(YEAR(AY$10),7,1),("7/1/"&amp;YEAR(AY$10)),(AY$10&gt;DATE(YEAR(AY$10),7,1)),("7/1/"&amp;YEAR(AY$10)+1)),0)-_xlfn.IFS(AY$10&lt;=DATE(YEAR(AY$10),7,1),("7/1/"&amp;YEAR(AY$10)),(AY$10&gt;DATE(YEAR(AY$10),7,1)),("7/1/"&amp;YEAR(AY$10)+1)))/DAY(DATE(YEAR(_xlfn.IFS(AY$10&lt;=DATE(YEAR(AY$10),7,1),("7/1/"&amp;YEAR(AY$10)),(AY$10&gt;DATE(YEAR(AY$10),7,1)),("7/1/"&amp;YEAR(AY$10)+1))),MONTH(_xlfn.IFS(AY$10&lt;=DATE(YEAR(AY$10),7,1),("7/1/"&amp;YEAR(AY$10)),(AY$10&gt;DATE(YEAR(AY$10),7,1)),("7/1/"&amp;YEAR(AY$10)+1)))+1,))+(BD$10-EOMONTH(BD$10,-1))/DAY(DATE(YEAR(BD$10),MONTH(BD$10)+1,)))/(DATEDIF(AY$10-DAY(AY$10)+1,BD$10,"m")-1+(1+EOMONTH(AY$10,0)-AY$10)/DAY(DATE(YEAR(AY$10),MONTH(AY$10)+1,))+(BD$10-EOMONTH(BD$10,-1))/DAY(DATE(YEAR(BD$10),MONTH(BD$10)+1,)))))),
IF(AY$10&gt;='1.Salaries Rates Dates'!$B$41,'1.Salaries Rates Dates'!$A$41)))</f>
        <v>0.52500000000000002</v>
      </c>
      <c r="AY95" s="415"/>
      <c r="AZ95" s="415"/>
      <c r="BA95" s="415"/>
      <c r="BB95" s="416"/>
      <c r="BC95" s="305"/>
      <c r="BD95" s="306"/>
      <c r="BE95" s="307"/>
      <c r="BF95" s="252"/>
      <c r="BG95" s="414" cm="1">
        <f t="array" ref="BG95">IF(AND(BH$10&lt;'1.Salaries Rates Dates'!$B$41,BM$10&lt;'1.Salaries Rates Dates'!$B$41),'1.Salaries Rates Dates'!$A$40,
IF(AND(BH$10&lt;'1.Salaries Rates Dates'!$B$41,BM$10&gt;='1.Salaries Rates Dates'!$B$41),
     ('1.Salaries Rates Dates'!$A$40*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+
     '1.Salaries Rates Dates'!$A$41*(IF(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=1,0,(DATEDIF(_xlfn.IFS(BH$10&lt;=DATE(YEAR(BH$10),7,1),("7/1/"&amp;YEAR(BH$10)),(BH$10&gt;DATE(YEAR(BH$10),7,1)),("7/1/"&amp;YEAR(BH$10)+1))-DAY(_xlfn.IFS(BH$10&lt;=DATE(YEAR(BH$10),7,1),("7/1/"&amp;YEAR(BH$10)),(BH$10&gt;DATE(YEAR(BH$10),7,1)),("7/1/"&amp;YEAR(BH$10)+1)))+1,BM$10,"m")-1+(1+EOMONTH(_xlfn.IFS(BH$10&lt;=DATE(YEAR(BH$10),7,1),("7/1/"&amp;YEAR(BH$10)),(BH$10&gt;DATE(YEAR(BH$10),7,1)),("7/1/"&amp;YEAR(BH$10)+1)),0)-_xlfn.IFS(BH$10&lt;=DATE(YEAR(BH$10),7,1),("7/1/"&amp;YEAR(BH$10)),(BH$10&gt;DATE(YEAR(BH$10),7,1)),("7/1/"&amp;YEAR(BH$10)+1)))/DAY(DATE(YEAR(_xlfn.IFS(BH$10&lt;=DATE(YEAR(BH$10),7,1),("7/1/"&amp;YEAR(BH$10)),(BH$10&gt;DATE(YEAR(BH$10),7,1)),("7/1/"&amp;YEAR(BH$10)+1))),MONTH(_xlfn.IFS(BH$10&lt;=DATE(YEAR(BH$10),7,1),("7/1/"&amp;YEAR(BH$10)),(BH$10&gt;DATE(YEAR(BH$10),7,1)),("7/1/"&amp;YEAR(BH$10)+1)))+1,))+(BM$10-EOMONTH(BM$10,-1))/DAY(DATE(YEAR(BM$10),MONTH(BM$10)+1,)))/(DATEDIF(BH$10-DAY(BH$10)+1,BM$10,"m")-1+(1+EOMONTH(BH$10,0)-BH$10)/DAY(DATE(YEAR(BH$10),MONTH(BH$10)+1,))+(BM$10-EOMONTH(BM$10,-1))/DAY(DATE(YEAR(BM$10),MONTH(BM$10)+1,)))))),
IF(BH$10&gt;='1.Salaries Rates Dates'!$B$41,'1.Salaries Rates Dates'!$A$41)))</f>
        <v>0.52500000000000002</v>
      </c>
      <c r="BH95" s="415"/>
      <c r="BI95" s="415"/>
      <c r="BJ95" s="415"/>
      <c r="BK95" s="416"/>
      <c r="BL95" s="305"/>
      <c r="BM95" s="306"/>
      <c r="BN95" s="307"/>
      <c r="BO95" s="284"/>
      <c r="BP95" s="265"/>
      <c r="BQ95" s="353"/>
      <c r="BR95" s="1"/>
      <c r="BS95" s="92"/>
      <c r="BT95" s="93"/>
      <c r="BU95" s="93"/>
      <c r="BV95" s="93"/>
      <c r="BW95" s="93"/>
      <c r="BX95" s="93"/>
      <c r="BY95" s="93"/>
      <c r="BZ95" s="93"/>
      <c r="CA95" s="94"/>
    </row>
    <row r="96" spans="1:79" ht="15.75" customHeight="1" thickTop="1" thickBot="1" x14ac:dyDescent="0.3">
      <c r="A96" s="280" t="s">
        <v>66</v>
      </c>
      <c r="B96" s="281"/>
      <c r="C96" s="281"/>
      <c r="D96" s="226"/>
      <c r="E96" s="290" t="s">
        <v>67</v>
      </c>
      <c r="F96" s="291"/>
      <c r="G96" s="291"/>
      <c r="H96" s="291"/>
      <c r="I96" s="419"/>
      <c r="J96" s="274">
        <f>SUM(L44,J56,J63,J66:L69,J75,J77:L85,J94)</f>
        <v>0</v>
      </c>
      <c r="K96" s="308"/>
      <c r="L96" s="309"/>
      <c r="M96" s="250"/>
      <c r="N96" s="284"/>
      <c r="O96" s="264"/>
      <c r="P96" s="264"/>
      <c r="Q96" s="264"/>
      <c r="R96" s="417"/>
      <c r="S96" s="274">
        <f>SUM(U44,S56,S63,S66:U69,S75,S77:U85,S94)</f>
        <v>0</v>
      </c>
      <c r="T96" s="308"/>
      <c r="U96" s="309"/>
      <c r="V96" s="252"/>
      <c r="W96" s="284"/>
      <c r="X96" s="264"/>
      <c r="Y96" s="264"/>
      <c r="Z96" s="264"/>
      <c r="AA96" s="417"/>
      <c r="AB96" s="274">
        <f>SUM(AD44,AB56,AB63,AB66:AD69,AB75,AB77:AD85,AB94)</f>
        <v>0</v>
      </c>
      <c r="AC96" s="308"/>
      <c r="AD96" s="309"/>
      <c r="AE96" s="252"/>
      <c r="AF96" s="284"/>
      <c r="AG96" s="264"/>
      <c r="AH96" s="264"/>
      <c r="AI96" s="264"/>
      <c r="AJ96" s="417"/>
      <c r="AK96" s="274">
        <f>SUM(AM44,AK56,AK63,AK66:AM69,AK75,AK77:AM85,AK94)</f>
        <v>0</v>
      </c>
      <c r="AL96" s="308"/>
      <c r="AM96" s="309"/>
      <c r="AN96" s="252"/>
      <c r="AO96" s="284"/>
      <c r="AP96" s="264"/>
      <c r="AQ96" s="264"/>
      <c r="AR96" s="264"/>
      <c r="AS96" s="417"/>
      <c r="AT96" s="274">
        <f>SUM(AV44,AT56,AT63,AT66:AV69,AT75,AT77:AV85,AT94)</f>
        <v>0</v>
      </c>
      <c r="AU96" s="308"/>
      <c r="AV96" s="309"/>
      <c r="AW96" s="252"/>
      <c r="AX96" s="284"/>
      <c r="AY96" s="264"/>
      <c r="AZ96" s="264"/>
      <c r="BA96" s="264"/>
      <c r="BB96" s="417"/>
      <c r="BC96" s="274">
        <f>SUM(BE44,BC56,BC63,BC66:BE69,BC75,BC77:BE85,BC94)</f>
        <v>0</v>
      </c>
      <c r="BD96" s="308"/>
      <c r="BE96" s="309"/>
      <c r="BF96" s="252"/>
      <c r="BG96" s="284"/>
      <c r="BH96" s="264"/>
      <c r="BI96" s="264"/>
      <c r="BJ96" s="264"/>
      <c r="BK96" s="417"/>
      <c r="BL96" s="274">
        <f>SUM(BN44,BL56,BL63,BL66:BN69,BL75,BL77:BN85,BL94)</f>
        <v>0</v>
      </c>
      <c r="BM96" s="308"/>
      <c r="BN96" s="309"/>
      <c r="BO96" s="351"/>
      <c r="BP96" s="348">
        <f>J96+S96+AB96+AK96+AT96+BC96+BL96</f>
        <v>0</v>
      </c>
      <c r="BQ96" s="349"/>
      <c r="BR96" s="1"/>
      <c r="BS96" s="92"/>
      <c r="BT96" s="93"/>
      <c r="BU96" s="93"/>
      <c r="BV96" s="93"/>
      <c r="BW96" s="93"/>
      <c r="BX96" s="93"/>
      <c r="BY96" s="93"/>
      <c r="BZ96" s="93"/>
      <c r="CA96" s="94"/>
    </row>
    <row r="97" spans="1:79" ht="16.5" thickTop="1" thickBot="1" x14ac:dyDescent="0.3">
      <c r="A97" s="280" t="s">
        <v>68</v>
      </c>
      <c r="B97" s="281"/>
      <c r="C97" s="281"/>
      <c r="D97" s="226"/>
      <c r="E97" s="290"/>
      <c r="F97" s="291"/>
      <c r="G97" s="291"/>
      <c r="H97" s="291"/>
      <c r="I97" s="419"/>
      <c r="J97" s="274">
        <f>J96*E95</f>
        <v>0</v>
      </c>
      <c r="K97" s="308"/>
      <c r="L97" s="309"/>
      <c r="M97" s="250"/>
      <c r="N97" s="284"/>
      <c r="O97" s="264"/>
      <c r="P97" s="264"/>
      <c r="Q97" s="264"/>
      <c r="R97" s="417"/>
      <c r="S97" s="274">
        <f>S96*N95</f>
        <v>0</v>
      </c>
      <c r="T97" s="308"/>
      <c r="U97" s="309"/>
      <c r="V97" s="252"/>
      <c r="W97" s="284"/>
      <c r="X97" s="264"/>
      <c r="Y97" s="264"/>
      <c r="Z97" s="264"/>
      <c r="AA97" s="417"/>
      <c r="AB97" s="274">
        <f>AB96*W95</f>
        <v>0</v>
      </c>
      <c r="AC97" s="308"/>
      <c r="AD97" s="318"/>
      <c r="AE97" s="252"/>
      <c r="AF97" s="284"/>
      <c r="AG97" s="264"/>
      <c r="AH97" s="264"/>
      <c r="AI97" s="264"/>
      <c r="AJ97" s="417"/>
      <c r="AK97" s="274">
        <f>AK96*AF95</f>
        <v>0</v>
      </c>
      <c r="AL97" s="308"/>
      <c r="AM97" s="318"/>
      <c r="AN97" s="252"/>
      <c r="AO97" s="284"/>
      <c r="AP97" s="264"/>
      <c r="AQ97" s="264"/>
      <c r="AR97" s="264"/>
      <c r="AS97" s="417"/>
      <c r="AT97" s="274">
        <f>AT96*AO95</f>
        <v>0</v>
      </c>
      <c r="AU97" s="308"/>
      <c r="AV97" s="318"/>
      <c r="AW97" s="252"/>
      <c r="AX97" s="284"/>
      <c r="AY97" s="264"/>
      <c r="AZ97" s="264"/>
      <c r="BA97" s="264"/>
      <c r="BB97" s="417"/>
      <c r="BC97" s="274">
        <f>BC96*AX95</f>
        <v>0</v>
      </c>
      <c r="BD97" s="308"/>
      <c r="BE97" s="318"/>
      <c r="BF97" s="252"/>
      <c r="BG97" s="284"/>
      <c r="BH97" s="264"/>
      <c r="BI97" s="264"/>
      <c r="BJ97" s="264"/>
      <c r="BK97" s="417"/>
      <c r="BL97" s="274">
        <f>BL96*BG95</f>
        <v>0</v>
      </c>
      <c r="BM97" s="308"/>
      <c r="BN97" s="318"/>
      <c r="BO97" s="351"/>
      <c r="BP97" s="348">
        <f>J97+S97+AB97+AK97+AT97+BC97+BL97</f>
        <v>0</v>
      </c>
      <c r="BQ97" s="349"/>
      <c r="BR97" s="1"/>
      <c r="BS97" s="113">
        <v>7001</v>
      </c>
      <c r="BT97" s="188">
        <f>J97</f>
        <v>0</v>
      </c>
      <c r="BU97" s="188">
        <f>S97</f>
        <v>0</v>
      </c>
      <c r="BV97" s="188">
        <f>AB97</f>
        <v>0</v>
      </c>
      <c r="BW97" s="188">
        <f>AK97</f>
        <v>0</v>
      </c>
      <c r="BX97" s="188">
        <f>AT97</f>
        <v>0</v>
      </c>
      <c r="BY97" s="188">
        <f>BC97</f>
        <v>0</v>
      </c>
      <c r="BZ97" s="188">
        <f>BL97</f>
        <v>0</v>
      </c>
      <c r="CA97" s="188">
        <f>SUM(BT97:BZ97)</f>
        <v>0</v>
      </c>
    </row>
    <row r="98" spans="1:79" ht="16.5" thickTop="1" thickBot="1" x14ac:dyDescent="0.3">
      <c r="A98" s="371" t="s">
        <v>69</v>
      </c>
      <c r="B98" s="372"/>
      <c r="C98" s="372"/>
      <c r="D98" s="227"/>
      <c r="E98" s="290"/>
      <c r="F98" s="291"/>
      <c r="G98" s="291"/>
      <c r="H98" s="291"/>
      <c r="I98" s="419"/>
      <c r="J98" s="314">
        <f>J88+J97</f>
        <v>0</v>
      </c>
      <c r="K98" s="315"/>
      <c r="L98" s="316"/>
      <c r="M98" s="251"/>
      <c r="N98" s="284"/>
      <c r="O98" s="264"/>
      <c r="P98" s="264"/>
      <c r="Q98" s="264"/>
      <c r="R98" s="417"/>
      <c r="S98" s="314">
        <f>S88+S97</f>
        <v>0</v>
      </c>
      <c r="T98" s="315"/>
      <c r="U98" s="316"/>
      <c r="V98" s="253"/>
      <c r="W98" s="284"/>
      <c r="X98" s="264"/>
      <c r="Y98" s="264"/>
      <c r="Z98" s="264"/>
      <c r="AA98" s="417"/>
      <c r="AB98" s="314">
        <f>AB88+AB97</f>
        <v>0</v>
      </c>
      <c r="AC98" s="315"/>
      <c r="AD98" s="319"/>
      <c r="AE98" s="253"/>
      <c r="AF98" s="284"/>
      <c r="AG98" s="264"/>
      <c r="AH98" s="264"/>
      <c r="AI98" s="264"/>
      <c r="AJ98" s="417"/>
      <c r="AK98" s="314">
        <f>AK88+AK97</f>
        <v>0</v>
      </c>
      <c r="AL98" s="315"/>
      <c r="AM98" s="319"/>
      <c r="AN98" s="253"/>
      <c r="AO98" s="284"/>
      <c r="AP98" s="264"/>
      <c r="AQ98" s="264"/>
      <c r="AR98" s="264"/>
      <c r="AS98" s="417"/>
      <c r="AT98" s="314">
        <f>AT88+AT97</f>
        <v>0</v>
      </c>
      <c r="AU98" s="315"/>
      <c r="AV98" s="319"/>
      <c r="AW98" s="253"/>
      <c r="AX98" s="284"/>
      <c r="AY98" s="264"/>
      <c r="AZ98" s="264"/>
      <c r="BA98" s="264"/>
      <c r="BB98" s="417"/>
      <c r="BC98" s="314">
        <f>BC88+BC97</f>
        <v>0</v>
      </c>
      <c r="BD98" s="315"/>
      <c r="BE98" s="319"/>
      <c r="BF98" s="253"/>
      <c r="BG98" s="284"/>
      <c r="BH98" s="264"/>
      <c r="BI98" s="264"/>
      <c r="BJ98" s="264"/>
      <c r="BK98" s="417"/>
      <c r="BL98" s="314">
        <f>BL88+BL97</f>
        <v>0</v>
      </c>
      <c r="BM98" s="315"/>
      <c r="BN98" s="319"/>
      <c r="BO98" s="352"/>
      <c r="BP98" s="348">
        <f>J98+S98+AB98+AK98+AT98+BC98+BL98</f>
        <v>0</v>
      </c>
      <c r="BQ98" s="349"/>
      <c r="BR98" s="1"/>
      <c r="BS98" s="2" t="s">
        <v>143</v>
      </c>
      <c r="BT98" s="188">
        <f>BT88+BT97</f>
        <v>0</v>
      </c>
      <c r="BU98" s="188">
        <f>BU88+BU97</f>
        <v>0</v>
      </c>
      <c r="BV98" s="188">
        <f>BV88+BV97</f>
        <v>0</v>
      </c>
      <c r="BW98" s="188">
        <f t="shared" ref="BW98:BY98" si="59">BW88+BW97</f>
        <v>0</v>
      </c>
      <c r="BX98" s="188">
        <f t="shared" si="59"/>
        <v>0</v>
      </c>
      <c r="BY98" s="188">
        <f t="shared" si="59"/>
        <v>0</v>
      </c>
      <c r="BZ98" s="188">
        <f>BZ88+BZ97</f>
        <v>0</v>
      </c>
      <c r="CA98" s="188">
        <f>SUM(BT98:BZ98)</f>
        <v>0</v>
      </c>
    </row>
    <row r="99" spans="1:79" ht="15.75" thickTop="1" x14ac:dyDescent="0.25">
      <c r="J99" s="41"/>
      <c r="K99" s="42" t="str">
        <f>IF(L99&lt;0,"Over:",IF(L99&gt;0,"Under:",IF(L99=0,"Over/Under:")))</f>
        <v>Over/Under:</v>
      </c>
      <c r="L99" s="43">
        <f>'Compiled Budget'!$L$27</f>
        <v>0</v>
      </c>
      <c r="S99" s="41"/>
      <c r="T99" s="42" t="str">
        <f>IF(U99&lt;0,"Over:",IF(U99&gt;0,"Under:",IF(U99=0,"Over/Under:")))</f>
        <v>Over/Under:</v>
      </c>
      <c r="U99" s="43">
        <f>'Compiled Budget'!$U$27</f>
        <v>0</v>
      </c>
      <c r="AB99" s="41"/>
      <c r="AC99" s="42" t="str">
        <f>IF(AD99&lt;0,"Over:",IF(AD99&gt;0,"Under:",IF(AD99=0,"Over/Under:")))</f>
        <v>Over/Under:</v>
      </c>
      <c r="AD99" s="43">
        <f>'Compiled Budget'!$AD$27</f>
        <v>0</v>
      </c>
      <c r="AK99" s="41"/>
      <c r="AL99" s="42" t="str">
        <f>IF(AM99&lt;0,"Over:",IF(AM99&gt;0,"Under:",IF(AM99=0,"Over/Under:")))</f>
        <v>Over/Under:</v>
      </c>
      <c r="AM99" s="43">
        <f>'Compiled Budget'!$AM$27</f>
        <v>0</v>
      </c>
      <c r="AT99" s="41"/>
      <c r="AU99" s="42" t="str">
        <f>IF(AV99&lt;0,"Over:",IF(AV99&gt;0,"Under:",IF(AV99=0,"Over/Under:")))</f>
        <v>Over/Under:</v>
      </c>
      <c r="AV99" s="43">
        <f>'Compiled Budget'!$AV$27</f>
        <v>0</v>
      </c>
      <c r="BC99" s="41"/>
      <c r="BD99" s="42" t="str">
        <f>IF(BE99&lt;0,"Over:",IF(BE99&gt;0,"Under:",IF(BE99=0,"Over/Under:")))</f>
        <v>Over/Under:</v>
      </c>
      <c r="BE99" s="43">
        <f>'Compiled Budget'!$BE$27</f>
        <v>0</v>
      </c>
      <c r="BL99" s="41"/>
      <c r="BM99" s="42" t="str">
        <f>IF(BN99&lt;0,"Over:",IF(BN99&gt;0,"Under:",IF(BN99=0,"Over/Under:")))</f>
        <v>Over/Under:</v>
      </c>
      <c r="BN99" s="43">
        <f>'Compiled Budget'!$BN$27</f>
        <v>0</v>
      </c>
    </row>
    <row r="101" spans="1:79" x14ac:dyDescent="0.25">
      <c r="B101" s="40"/>
    </row>
  </sheetData>
  <mergeCells count="607">
    <mergeCell ref="BL98:BN98"/>
    <mergeCell ref="BG96:BK98"/>
    <mergeCell ref="BL96:BN96"/>
    <mergeCell ref="BP96:BQ96"/>
    <mergeCell ref="A97:C97"/>
    <mergeCell ref="J97:L97"/>
    <mergeCell ref="S97:U97"/>
    <mergeCell ref="AB97:AD97"/>
    <mergeCell ref="AK97:AM97"/>
    <mergeCell ref="AT97:AV97"/>
    <mergeCell ref="BC97:BE97"/>
    <mergeCell ref="AF96:AJ98"/>
    <mergeCell ref="AK96:AM96"/>
    <mergeCell ref="AO96:AS98"/>
    <mergeCell ref="BP95:BQ95"/>
    <mergeCell ref="A96:C96"/>
    <mergeCell ref="E96:I98"/>
    <mergeCell ref="J96:L96"/>
    <mergeCell ref="N96:R98"/>
    <mergeCell ref="S96:U96"/>
    <mergeCell ref="W96:AA98"/>
    <mergeCell ref="AB96:AD96"/>
    <mergeCell ref="AF95:AJ95"/>
    <mergeCell ref="AK95:AM95"/>
    <mergeCell ref="AO95:AS95"/>
    <mergeCell ref="AT95:AV95"/>
    <mergeCell ref="AX95:BB95"/>
    <mergeCell ref="BC95:BE95"/>
    <mergeCell ref="BP98:BQ98"/>
    <mergeCell ref="BL97:BN97"/>
    <mergeCell ref="BP97:BQ97"/>
    <mergeCell ref="A98:C98"/>
    <mergeCell ref="J98:L98"/>
    <mergeCell ref="S98:U98"/>
    <mergeCell ref="AB98:AD98"/>
    <mergeCell ref="AK98:AM98"/>
    <mergeCell ref="AT98:AV98"/>
    <mergeCell ref="BC98:BE98"/>
    <mergeCell ref="A95:C95"/>
    <mergeCell ref="E95:I95"/>
    <mergeCell ref="J95:L95"/>
    <mergeCell ref="N95:R95"/>
    <mergeCell ref="S95:U95"/>
    <mergeCell ref="W95:AA95"/>
    <mergeCell ref="AB95:AD95"/>
    <mergeCell ref="A94:C94"/>
    <mergeCell ref="J94:L94"/>
    <mergeCell ref="S94:U94"/>
    <mergeCell ref="AB94:AD94"/>
    <mergeCell ref="A93:C93"/>
    <mergeCell ref="J93:L93"/>
    <mergeCell ref="S93:U93"/>
    <mergeCell ref="AB93:AD93"/>
    <mergeCell ref="AK93:AM93"/>
    <mergeCell ref="AT93:AV93"/>
    <mergeCell ref="BC93:BE93"/>
    <mergeCell ref="BL93:BN93"/>
    <mergeCell ref="BP93:BQ93"/>
    <mergeCell ref="A92:C92"/>
    <mergeCell ref="J92:L92"/>
    <mergeCell ref="S92:U92"/>
    <mergeCell ref="AB92:AD92"/>
    <mergeCell ref="AK92:AM92"/>
    <mergeCell ref="AT92:AV92"/>
    <mergeCell ref="BC92:BE92"/>
    <mergeCell ref="BL92:BN92"/>
    <mergeCell ref="BP92:BQ92"/>
    <mergeCell ref="A91:C91"/>
    <mergeCell ref="J91:L91"/>
    <mergeCell ref="S91:U91"/>
    <mergeCell ref="AB91:AD91"/>
    <mergeCell ref="AK91:AM91"/>
    <mergeCell ref="AT91:AV91"/>
    <mergeCell ref="BC91:BE91"/>
    <mergeCell ref="BL91:BN91"/>
    <mergeCell ref="BP91:BQ91"/>
    <mergeCell ref="A90:C90"/>
    <mergeCell ref="J90:L90"/>
    <mergeCell ref="S90:U90"/>
    <mergeCell ref="AB90:AD90"/>
    <mergeCell ref="AK90:AM90"/>
    <mergeCell ref="AT90:AV90"/>
    <mergeCell ref="BC90:BE90"/>
    <mergeCell ref="BL90:BN90"/>
    <mergeCell ref="BP90:BQ90"/>
    <mergeCell ref="A88:C88"/>
    <mergeCell ref="E88:I88"/>
    <mergeCell ref="J88:L88"/>
    <mergeCell ref="N88:R88"/>
    <mergeCell ref="S88:U88"/>
    <mergeCell ref="W88:AA88"/>
    <mergeCell ref="AT89:AV89"/>
    <mergeCell ref="BC89:BE89"/>
    <mergeCell ref="BL89:BN89"/>
    <mergeCell ref="J89:L89"/>
    <mergeCell ref="S89:U89"/>
    <mergeCell ref="AB89:AD89"/>
    <mergeCell ref="AK89:AM89"/>
    <mergeCell ref="AB88:AD88"/>
    <mergeCell ref="AF88:AJ88"/>
    <mergeCell ref="AK88:AM88"/>
    <mergeCell ref="AO88:AS88"/>
    <mergeCell ref="AT88:AV88"/>
    <mergeCell ref="N87:U87"/>
    <mergeCell ref="W87:AD87"/>
    <mergeCell ref="AF87:AM87"/>
    <mergeCell ref="AO87:AV87"/>
    <mergeCell ref="AX87:BE87"/>
    <mergeCell ref="BG87:BN87"/>
    <mergeCell ref="BO87:BQ87"/>
    <mergeCell ref="BC88:BE88"/>
    <mergeCell ref="BG88:BK88"/>
    <mergeCell ref="BL88:BN88"/>
    <mergeCell ref="BO88:BO98"/>
    <mergeCell ref="BP88:BQ88"/>
    <mergeCell ref="AX88:BB88"/>
    <mergeCell ref="BP89:BQ89"/>
    <mergeCell ref="BC94:BE94"/>
    <mergeCell ref="BL94:BN94"/>
    <mergeCell ref="BP94:BQ94"/>
    <mergeCell ref="AK94:AM94"/>
    <mergeCell ref="AT94:AV94"/>
    <mergeCell ref="AT96:AV96"/>
    <mergeCell ref="AX96:BB98"/>
    <mergeCell ref="BC96:BE96"/>
    <mergeCell ref="BG95:BK95"/>
    <mergeCell ref="BL95:BN95"/>
    <mergeCell ref="BL85:BN85"/>
    <mergeCell ref="BP85:BQ85"/>
    <mergeCell ref="A86:C86"/>
    <mergeCell ref="J86:L86"/>
    <mergeCell ref="S86:U86"/>
    <mergeCell ref="AB86:AD86"/>
    <mergeCell ref="AK86:AM86"/>
    <mergeCell ref="AT86:AV86"/>
    <mergeCell ref="BC86:BE86"/>
    <mergeCell ref="BL86:BN86"/>
    <mergeCell ref="J85:L85"/>
    <mergeCell ref="S85:U85"/>
    <mergeCell ref="AB85:AD85"/>
    <mergeCell ref="AK85:AM85"/>
    <mergeCell ref="AT85:AV85"/>
    <mergeCell ref="BC85:BE85"/>
    <mergeCell ref="BP86:BQ86"/>
    <mergeCell ref="BL83:BN83"/>
    <mergeCell ref="BP83:BQ83"/>
    <mergeCell ref="J84:L84"/>
    <mergeCell ref="S84:U84"/>
    <mergeCell ref="AB84:AD84"/>
    <mergeCell ref="AK84:AM84"/>
    <mergeCell ref="AT84:AV84"/>
    <mergeCell ref="BC84:BE84"/>
    <mergeCell ref="BL84:BN84"/>
    <mergeCell ref="BP84:BQ84"/>
    <mergeCell ref="J83:L83"/>
    <mergeCell ref="S83:U83"/>
    <mergeCell ref="AB83:AD83"/>
    <mergeCell ref="AK83:AM83"/>
    <mergeCell ref="AT83:AV83"/>
    <mergeCell ref="BC83:BE83"/>
    <mergeCell ref="BL81:BN81"/>
    <mergeCell ref="BP81:BQ81"/>
    <mergeCell ref="J82:L82"/>
    <mergeCell ref="S82:U82"/>
    <mergeCell ref="AB82:AD82"/>
    <mergeCell ref="AK82:AM82"/>
    <mergeCell ref="AT82:AV82"/>
    <mergeCell ref="BC82:BE82"/>
    <mergeCell ref="BL82:BN82"/>
    <mergeCell ref="BP82:BQ82"/>
    <mergeCell ref="J81:L81"/>
    <mergeCell ref="S81:U81"/>
    <mergeCell ref="AB81:AD81"/>
    <mergeCell ref="AK81:AM81"/>
    <mergeCell ref="AT81:AV81"/>
    <mergeCell ref="BC81:BE81"/>
    <mergeCell ref="BL79:BN79"/>
    <mergeCell ref="BP79:BQ79"/>
    <mergeCell ref="J80:L80"/>
    <mergeCell ref="S80:U80"/>
    <mergeCell ref="AB80:AD80"/>
    <mergeCell ref="AK80:AM80"/>
    <mergeCell ref="AT80:AV80"/>
    <mergeCell ref="BC80:BE80"/>
    <mergeCell ref="BL80:BN80"/>
    <mergeCell ref="BP80:BQ80"/>
    <mergeCell ref="J79:L79"/>
    <mergeCell ref="S79:U79"/>
    <mergeCell ref="AB79:AD79"/>
    <mergeCell ref="AK79:AM79"/>
    <mergeCell ref="AT79:AV79"/>
    <mergeCell ref="BC79:BE79"/>
    <mergeCell ref="S78:U78"/>
    <mergeCell ref="AB78:AD78"/>
    <mergeCell ref="AK78:AM78"/>
    <mergeCell ref="AT78:AV78"/>
    <mergeCell ref="BC78:BE78"/>
    <mergeCell ref="BL78:BN78"/>
    <mergeCell ref="BP78:BQ78"/>
    <mergeCell ref="J77:L77"/>
    <mergeCell ref="S77:U77"/>
    <mergeCell ref="AB77:AD77"/>
    <mergeCell ref="AK77:AM77"/>
    <mergeCell ref="AT77:AV77"/>
    <mergeCell ref="BC77:BE77"/>
    <mergeCell ref="S76:U76"/>
    <mergeCell ref="AB76:AD76"/>
    <mergeCell ref="AK76:AM76"/>
    <mergeCell ref="AT76:AV76"/>
    <mergeCell ref="BC76:BE76"/>
    <mergeCell ref="BL76:BN76"/>
    <mergeCell ref="BP76:BQ76"/>
    <mergeCell ref="BL77:BN77"/>
    <mergeCell ref="BP77:BQ77"/>
    <mergeCell ref="BP74:BQ74"/>
    <mergeCell ref="J75:L75"/>
    <mergeCell ref="S75:U75"/>
    <mergeCell ref="AB75:AD75"/>
    <mergeCell ref="AK75:AM75"/>
    <mergeCell ref="AT75:AV75"/>
    <mergeCell ref="BC75:BE75"/>
    <mergeCell ref="BL75:BN75"/>
    <mergeCell ref="BP75:BQ75"/>
    <mergeCell ref="BP72:BQ72"/>
    <mergeCell ref="F73:I73"/>
    <mergeCell ref="J73:L73"/>
    <mergeCell ref="S73:U73"/>
    <mergeCell ref="AB73:AD73"/>
    <mergeCell ref="AK73:AM73"/>
    <mergeCell ref="AT73:AV73"/>
    <mergeCell ref="BC73:BE73"/>
    <mergeCell ref="BL73:BN73"/>
    <mergeCell ref="BP73:BQ73"/>
    <mergeCell ref="S72:U72"/>
    <mergeCell ref="AB72:AD72"/>
    <mergeCell ref="AK72:AM72"/>
    <mergeCell ref="AT72:AV72"/>
    <mergeCell ref="BC72:BE72"/>
    <mergeCell ref="BL72:BN72"/>
    <mergeCell ref="F74:I74"/>
    <mergeCell ref="J74:L74"/>
    <mergeCell ref="S74:U74"/>
    <mergeCell ref="AB74:AD74"/>
    <mergeCell ref="AK74:AM74"/>
    <mergeCell ref="AT74:AV74"/>
    <mergeCell ref="BC74:BE74"/>
    <mergeCell ref="BL74:BN74"/>
    <mergeCell ref="BC70:BE70"/>
    <mergeCell ref="BL70:BN70"/>
    <mergeCell ref="BP70:BQ70"/>
    <mergeCell ref="F71:I71"/>
    <mergeCell ref="J71:L71"/>
    <mergeCell ref="S71:U71"/>
    <mergeCell ref="AB71:AD71"/>
    <mergeCell ref="AK71:AM71"/>
    <mergeCell ref="AT71:AV71"/>
    <mergeCell ref="BC71:BE71"/>
    <mergeCell ref="F70:I70"/>
    <mergeCell ref="J70:L70"/>
    <mergeCell ref="S70:U70"/>
    <mergeCell ref="AB70:AD70"/>
    <mergeCell ref="AK70:AM70"/>
    <mergeCell ref="AT70:AV70"/>
    <mergeCell ref="BL71:BN71"/>
    <mergeCell ref="BP71:BQ71"/>
    <mergeCell ref="BL68:BN68"/>
    <mergeCell ref="BP68:BQ68"/>
    <mergeCell ref="J69:L69"/>
    <mergeCell ref="S69:U69"/>
    <mergeCell ref="AB69:AD69"/>
    <mergeCell ref="AK69:AM69"/>
    <mergeCell ref="AT69:AV69"/>
    <mergeCell ref="BC69:BE69"/>
    <mergeCell ref="BL69:BN69"/>
    <mergeCell ref="BP69:BQ69"/>
    <mergeCell ref="J68:L68"/>
    <mergeCell ref="S68:U68"/>
    <mergeCell ref="AB68:AD68"/>
    <mergeCell ref="AK68:AM68"/>
    <mergeCell ref="AT68:AV68"/>
    <mergeCell ref="BC68:BE68"/>
    <mergeCell ref="AK65:AM65"/>
    <mergeCell ref="AT65:AV65"/>
    <mergeCell ref="BC65:BE65"/>
    <mergeCell ref="BL65:BN65"/>
    <mergeCell ref="BP65:BQ65"/>
    <mergeCell ref="BL66:BN66"/>
    <mergeCell ref="BP66:BQ66"/>
    <mergeCell ref="J67:L67"/>
    <mergeCell ref="S67:U67"/>
    <mergeCell ref="AB67:AD67"/>
    <mergeCell ref="AK67:AM67"/>
    <mergeCell ref="AT67:AV67"/>
    <mergeCell ref="BC67:BE67"/>
    <mergeCell ref="BL67:BN67"/>
    <mergeCell ref="BP67:BQ67"/>
    <mergeCell ref="J66:L66"/>
    <mergeCell ref="S66:U66"/>
    <mergeCell ref="AB66:AD66"/>
    <mergeCell ref="AK66:AM66"/>
    <mergeCell ref="AT66:AV66"/>
    <mergeCell ref="BC66:BE66"/>
    <mergeCell ref="BL63:BN63"/>
    <mergeCell ref="BP63:BQ63"/>
    <mergeCell ref="A64:C64"/>
    <mergeCell ref="J64:L64"/>
    <mergeCell ref="S64:U64"/>
    <mergeCell ref="AB64:AD64"/>
    <mergeCell ref="AK64:AM64"/>
    <mergeCell ref="AT64:AV64"/>
    <mergeCell ref="BC64:BE64"/>
    <mergeCell ref="BL64:BN64"/>
    <mergeCell ref="J63:L63"/>
    <mergeCell ref="S63:U63"/>
    <mergeCell ref="AB63:AD63"/>
    <mergeCell ref="AK63:AM63"/>
    <mergeCell ref="AT63:AV63"/>
    <mergeCell ref="BC63:BE63"/>
    <mergeCell ref="BP64:BQ64"/>
    <mergeCell ref="BL61:BN61"/>
    <mergeCell ref="BP61:BQ61"/>
    <mergeCell ref="J62:L62"/>
    <mergeCell ref="S62:U62"/>
    <mergeCell ref="AB62:AD62"/>
    <mergeCell ref="AK62:AM62"/>
    <mergeCell ref="AT62:AV62"/>
    <mergeCell ref="BC62:BE62"/>
    <mergeCell ref="BL62:BN62"/>
    <mergeCell ref="BP62:BQ62"/>
    <mergeCell ref="J61:L61"/>
    <mergeCell ref="S61:U61"/>
    <mergeCell ref="AB61:AD61"/>
    <mergeCell ref="AK61:AM61"/>
    <mergeCell ref="AT61:AV61"/>
    <mergeCell ref="BC61:BE61"/>
    <mergeCell ref="AT58:AV58"/>
    <mergeCell ref="BC58:BE58"/>
    <mergeCell ref="BL58:BN58"/>
    <mergeCell ref="BP58:BQ58"/>
    <mergeCell ref="BL59:BN59"/>
    <mergeCell ref="BP59:BQ59"/>
    <mergeCell ref="J60:L60"/>
    <mergeCell ref="S60:U60"/>
    <mergeCell ref="AB60:AD60"/>
    <mergeCell ref="AK60:AM60"/>
    <mergeCell ref="AT60:AV60"/>
    <mergeCell ref="BC60:BE60"/>
    <mergeCell ref="BL60:BN60"/>
    <mergeCell ref="BP60:BQ60"/>
    <mergeCell ref="J59:L59"/>
    <mergeCell ref="S59:U59"/>
    <mergeCell ref="AB59:AD59"/>
    <mergeCell ref="AK59:AM59"/>
    <mergeCell ref="AT59:AV59"/>
    <mergeCell ref="BC59:BE59"/>
    <mergeCell ref="BP56:BQ56"/>
    <mergeCell ref="J57:L57"/>
    <mergeCell ref="S57:U57"/>
    <mergeCell ref="AB57:AD57"/>
    <mergeCell ref="AK57:AM57"/>
    <mergeCell ref="AT57:AV57"/>
    <mergeCell ref="BC57:BE57"/>
    <mergeCell ref="BL57:BN57"/>
    <mergeCell ref="BP57:BQ57"/>
    <mergeCell ref="BP54:BQ54"/>
    <mergeCell ref="J55:L55"/>
    <mergeCell ref="S55:U55"/>
    <mergeCell ref="AB55:AD55"/>
    <mergeCell ref="AK55:AM55"/>
    <mergeCell ref="AT55:AV55"/>
    <mergeCell ref="BC55:BE55"/>
    <mergeCell ref="BL55:BN55"/>
    <mergeCell ref="BP55:BQ55"/>
    <mergeCell ref="J54:L54"/>
    <mergeCell ref="S54:U54"/>
    <mergeCell ref="AB54:AD54"/>
    <mergeCell ref="AK54:AM54"/>
    <mergeCell ref="AT54:AV54"/>
    <mergeCell ref="BC54:BE54"/>
    <mergeCell ref="BP52:BQ52"/>
    <mergeCell ref="J53:L53"/>
    <mergeCell ref="S53:U53"/>
    <mergeCell ref="AB53:AD53"/>
    <mergeCell ref="AK53:AM53"/>
    <mergeCell ref="AT53:AV53"/>
    <mergeCell ref="BC53:BE53"/>
    <mergeCell ref="BL53:BN53"/>
    <mergeCell ref="BP53:BQ53"/>
    <mergeCell ref="BP50:BQ50"/>
    <mergeCell ref="J51:L51"/>
    <mergeCell ref="S51:U51"/>
    <mergeCell ref="AB51:AD51"/>
    <mergeCell ref="AK51:AM51"/>
    <mergeCell ref="AT51:AV51"/>
    <mergeCell ref="BC51:BE51"/>
    <mergeCell ref="BL51:BN51"/>
    <mergeCell ref="BP51:BQ51"/>
    <mergeCell ref="J50:L50"/>
    <mergeCell ref="S50:U50"/>
    <mergeCell ref="AB50:AD50"/>
    <mergeCell ref="AK50:AM50"/>
    <mergeCell ref="AT50:AV50"/>
    <mergeCell ref="BC50:BE50"/>
    <mergeCell ref="BL46:BN48"/>
    <mergeCell ref="BO46:BO86"/>
    <mergeCell ref="BL50:BN50"/>
    <mergeCell ref="BC52:BE52"/>
    <mergeCell ref="BL52:BN52"/>
    <mergeCell ref="BL54:BN54"/>
    <mergeCell ref="A52:C52"/>
    <mergeCell ref="J52:L52"/>
    <mergeCell ref="S52:U52"/>
    <mergeCell ref="AB52:AD52"/>
    <mergeCell ref="AK52:AM52"/>
    <mergeCell ref="AT52:AV52"/>
    <mergeCell ref="A56:C56"/>
    <mergeCell ref="J56:L56"/>
    <mergeCell ref="S56:U56"/>
    <mergeCell ref="AB56:AD56"/>
    <mergeCell ref="AK56:AM56"/>
    <mergeCell ref="AT56:AV56"/>
    <mergeCell ref="BC56:BE56"/>
    <mergeCell ref="BL56:BN56"/>
    <mergeCell ref="J58:L58"/>
    <mergeCell ref="S58:U58"/>
    <mergeCell ref="AB58:AD58"/>
    <mergeCell ref="AK58:AM58"/>
    <mergeCell ref="BO45:BQ45"/>
    <mergeCell ref="A46:C46"/>
    <mergeCell ref="J46:L48"/>
    <mergeCell ref="N46:Q86"/>
    <mergeCell ref="S46:U48"/>
    <mergeCell ref="W46:Z86"/>
    <mergeCell ref="AB46:AD48"/>
    <mergeCell ref="AF46:AI86"/>
    <mergeCell ref="AK46:AM48"/>
    <mergeCell ref="AO46:AR86"/>
    <mergeCell ref="BP46:BQ48"/>
    <mergeCell ref="A47:C47"/>
    <mergeCell ref="J49:L49"/>
    <mergeCell ref="S49:U49"/>
    <mergeCell ref="AB49:AD49"/>
    <mergeCell ref="AK49:AM49"/>
    <mergeCell ref="AT49:AV49"/>
    <mergeCell ref="BC49:BE49"/>
    <mergeCell ref="BL49:BN49"/>
    <mergeCell ref="BP49:BQ49"/>
    <mergeCell ref="AT46:AV48"/>
    <mergeCell ref="AX46:BA86"/>
    <mergeCell ref="BC46:BE48"/>
    <mergeCell ref="BG46:BJ86"/>
    <mergeCell ref="AX44:BA44"/>
    <mergeCell ref="BG44:BJ44"/>
    <mergeCell ref="A45:C45"/>
    <mergeCell ref="E45:L45"/>
    <mergeCell ref="N45:U45"/>
    <mergeCell ref="W45:AD45"/>
    <mergeCell ref="AF45:AM45"/>
    <mergeCell ref="AO45:AV45"/>
    <mergeCell ref="AX45:BE45"/>
    <mergeCell ref="BG45:BN45"/>
    <mergeCell ref="A44:C44"/>
    <mergeCell ref="E44:H44"/>
    <mergeCell ref="N44:Q44"/>
    <mergeCell ref="W44:Z44"/>
    <mergeCell ref="AF44:AI44"/>
    <mergeCell ref="AO44:AR44"/>
    <mergeCell ref="AU39:AU43"/>
    <mergeCell ref="AZ39:BA43"/>
    <mergeCell ref="BD39:BD43"/>
    <mergeCell ref="BI39:BJ43"/>
    <mergeCell ref="BM39:BM43"/>
    <mergeCell ref="BO37:BQ37"/>
    <mergeCell ref="BO38:BQ38"/>
    <mergeCell ref="G39:H43"/>
    <mergeCell ref="K39:K43"/>
    <mergeCell ref="P39:Q43"/>
    <mergeCell ref="T39:T43"/>
    <mergeCell ref="Y39:Z43"/>
    <mergeCell ref="AC39:AC43"/>
    <mergeCell ref="AH39:AI43"/>
    <mergeCell ref="AL39:AL43"/>
    <mergeCell ref="N37:U37"/>
    <mergeCell ref="W37:AD37"/>
    <mergeCell ref="AF37:AM37"/>
    <mergeCell ref="AO37:AV37"/>
    <mergeCell ref="AX37:BE37"/>
    <mergeCell ref="BG37:BN37"/>
    <mergeCell ref="BO26:BQ26"/>
    <mergeCell ref="BS26:BU26"/>
    <mergeCell ref="BV26:BX26"/>
    <mergeCell ref="G27:H36"/>
    <mergeCell ref="P27:Q36"/>
    <mergeCell ref="Y27:Z36"/>
    <mergeCell ref="AH27:AI36"/>
    <mergeCell ref="AQ27:AR36"/>
    <mergeCell ref="AZ27:BA36"/>
    <mergeCell ref="BI27:BJ36"/>
    <mergeCell ref="BO13:BQ13"/>
    <mergeCell ref="BS13:CA13"/>
    <mergeCell ref="B14:C14"/>
    <mergeCell ref="BO14:BQ14"/>
    <mergeCell ref="A25:C25"/>
    <mergeCell ref="BO25:BQ25"/>
    <mergeCell ref="BH11:BJ11"/>
    <mergeCell ref="BK11:BK12"/>
    <mergeCell ref="BL11:BL12"/>
    <mergeCell ref="BM11:BM12"/>
    <mergeCell ref="BN11:BN12"/>
    <mergeCell ref="A12:B12"/>
    <mergeCell ref="AY11:BA11"/>
    <mergeCell ref="BB11:BB12"/>
    <mergeCell ref="BC11:BC12"/>
    <mergeCell ref="BD11:BD12"/>
    <mergeCell ref="BE11:BE12"/>
    <mergeCell ref="BG11:BG12"/>
    <mergeCell ref="AP11:AR11"/>
    <mergeCell ref="AS11:AS12"/>
    <mergeCell ref="AT11:AT12"/>
    <mergeCell ref="AU11:AU12"/>
    <mergeCell ref="AV11:AV12"/>
    <mergeCell ref="AX11:AX12"/>
    <mergeCell ref="BO10:BO12"/>
    <mergeCell ref="BP10:BP12"/>
    <mergeCell ref="BQ10:BQ12"/>
    <mergeCell ref="AS10:AT10"/>
    <mergeCell ref="AU10:AV10"/>
    <mergeCell ref="AY10:BA10"/>
    <mergeCell ref="BB10:BC10"/>
    <mergeCell ref="AG11:AI11"/>
    <mergeCell ref="AJ11:AJ12"/>
    <mergeCell ref="AK11:AK12"/>
    <mergeCell ref="AL11:AL12"/>
    <mergeCell ref="AM11:AM12"/>
    <mergeCell ref="AO11:AO12"/>
    <mergeCell ref="N11:N12"/>
    <mergeCell ref="AL10:AM10"/>
    <mergeCell ref="AP10:AR10"/>
    <mergeCell ref="AE9:AE98"/>
    <mergeCell ref="AF9:AM9"/>
    <mergeCell ref="AA10:AB10"/>
    <mergeCell ref="AC10:AD10"/>
    <mergeCell ref="AG10:AI10"/>
    <mergeCell ref="AJ10:AK10"/>
    <mergeCell ref="O11:Q11"/>
    <mergeCell ref="R11:R12"/>
    <mergeCell ref="S11:S12"/>
    <mergeCell ref="T11:T12"/>
    <mergeCell ref="U11:U12"/>
    <mergeCell ref="W11:W12"/>
    <mergeCell ref="X11:Z11"/>
    <mergeCell ref="AA11:AA12"/>
    <mergeCell ref="AB11:AB12"/>
    <mergeCell ref="AC11:AC12"/>
    <mergeCell ref="AD11:AD12"/>
    <mergeCell ref="AF11:AF12"/>
    <mergeCell ref="AQ39:AR43"/>
    <mergeCell ref="S65:U65"/>
    <mergeCell ref="AB65:AD65"/>
    <mergeCell ref="BO9:BQ9"/>
    <mergeCell ref="BS9:CA12"/>
    <mergeCell ref="C10:C12"/>
    <mergeCell ref="F10:H10"/>
    <mergeCell ref="I10:J10"/>
    <mergeCell ref="K10:L10"/>
    <mergeCell ref="O10:Q10"/>
    <mergeCell ref="R10:S10"/>
    <mergeCell ref="T10:U10"/>
    <mergeCell ref="X10:Z10"/>
    <mergeCell ref="AN9:AN98"/>
    <mergeCell ref="AO9:AV9"/>
    <mergeCell ref="AW9:AW98"/>
    <mergeCell ref="AX9:BE9"/>
    <mergeCell ref="BF9:BF98"/>
    <mergeCell ref="BG9:BN9"/>
    <mergeCell ref="BD10:BE10"/>
    <mergeCell ref="BH10:BJ10"/>
    <mergeCell ref="BK10:BL10"/>
    <mergeCell ref="BM10:BN10"/>
    <mergeCell ref="M9:M98"/>
    <mergeCell ref="N9:U9"/>
    <mergeCell ref="V9:V98"/>
    <mergeCell ref="W9:AD9"/>
    <mergeCell ref="A2:J2"/>
    <mergeCell ref="A3:J3"/>
    <mergeCell ref="A6:J6"/>
    <mergeCell ref="A9:B10"/>
    <mergeCell ref="D9:D98"/>
    <mergeCell ref="E9:L9"/>
    <mergeCell ref="A13:C13"/>
    <mergeCell ref="B26:C26"/>
    <mergeCell ref="A37:C37"/>
    <mergeCell ref="E37:L37"/>
    <mergeCell ref="E11:E12"/>
    <mergeCell ref="F11:H11"/>
    <mergeCell ref="I11:I12"/>
    <mergeCell ref="J11:J12"/>
    <mergeCell ref="K11:K12"/>
    <mergeCell ref="L11:L12"/>
    <mergeCell ref="J65:L65"/>
    <mergeCell ref="F72:I72"/>
    <mergeCell ref="J72:L72"/>
    <mergeCell ref="J76:L76"/>
    <mergeCell ref="J78:L78"/>
    <mergeCell ref="A87:C87"/>
    <mergeCell ref="E87:L87"/>
    <mergeCell ref="A89:C89"/>
  </mergeCells>
  <conditionalFormatting sqref="L99">
    <cfRule type="cellIs" dxfId="39" priority="2" operator="lessThan">
      <formula>0</formula>
    </cfRule>
  </conditionalFormatting>
  <conditionalFormatting sqref="U99">
    <cfRule type="cellIs" dxfId="38" priority="1" operator="lessThan">
      <formula>0</formula>
    </cfRule>
  </conditionalFormatting>
  <conditionalFormatting sqref="AD99 AM99 AV99">
    <cfRule type="cellIs" dxfId="37" priority="5" operator="lessThan">
      <formula>0</formula>
    </cfRule>
  </conditionalFormatting>
  <conditionalFormatting sqref="BE99">
    <cfRule type="cellIs" dxfId="36" priority="4" operator="lessThan">
      <formula>0</formula>
    </cfRule>
  </conditionalFormatting>
  <conditionalFormatting sqref="BN99">
    <cfRule type="cellIs" dxfId="35" priority="3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ignoredErrors>
    <ignoredError sqref="N17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2F692ED-6893-4BBB-94C9-863554F9845F}">
          <x14:formula1>
            <xm:f>Sheet1!$A$18:$A$21</xm:f>
          </x14:formula1>
          <xm:sqref>B39:B43</xm:sqref>
        </x14:dataValidation>
        <x14:dataValidation type="list" allowBlank="1" showInputMessage="1" showErrorMessage="1" xr:uid="{54BB7178-0B2A-4FB3-951F-EF06EEFE699A}">
          <x14:formula1>
            <xm:f>Sheet1!$A$2:$A$7</xm:f>
          </x14:formula1>
          <xm:sqref>C15:C24 C27:C36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F188B-B140-4D2D-B0C2-1A36D44F344C}">
  <sheetPr>
    <pageSetUpPr fitToPage="1"/>
  </sheetPr>
  <dimension ref="A1:CA101"/>
  <sheetViews>
    <sheetView workbookViewId="0"/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7" width="6.42578125" customWidth="1"/>
    <col min="8" max="8" width="5.28515625" customWidth="1"/>
    <col min="9" max="9" width="11.140625" customWidth="1"/>
    <col min="10" max="10" width="13.7109375" customWidth="1"/>
    <col min="11" max="12" width="8.7109375" customWidth="1"/>
    <col min="13" max="13" width="0.42578125" customWidth="1"/>
    <col min="14" max="14" width="10.28515625" customWidth="1"/>
    <col min="15" max="15" width="6.7109375" customWidth="1"/>
    <col min="16" max="16" width="6.42578125" customWidth="1"/>
    <col min="17" max="17" width="5.28515625" customWidth="1"/>
    <col min="18" max="18" width="10" customWidth="1"/>
    <col min="19" max="19" width="13.7109375" customWidth="1"/>
    <col min="20" max="20" width="8.7109375" customWidth="1"/>
    <col min="21" max="21" width="9.85546875" customWidth="1"/>
    <col min="22" max="22" width="0.28515625" customWidth="1"/>
    <col min="23" max="23" width="10.28515625" customWidth="1"/>
    <col min="24" max="25" width="6.42578125" customWidth="1"/>
    <col min="26" max="26" width="5.28515625" customWidth="1"/>
    <col min="27" max="27" width="9.7109375" customWidth="1"/>
    <col min="28" max="28" width="13.7109375" customWidth="1"/>
    <col min="29" max="29" width="10.7109375" customWidth="1"/>
    <col min="30" max="30" width="9.85546875" customWidth="1"/>
    <col min="31" max="31" width="0.28515625" customWidth="1"/>
    <col min="32" max="32" width="11" customWidth="1"/>
    <col min="33" max="34" width="6.42578125" customWidth="1"/>
    <col min="35" max="35" width="5.28515625" customWidth="1"/>
    <col min="36" max="36" width="9.42578125" customWidth="1"/>
    <col min="37" max="37" width="13.7109375" customWidth="1"/>
    <col min="38" max="38" width="8.7109375" customWidth="1"/>
    <col min="39" max="39" width="9.85546875" customWidth="1"/>
    <col min="40" max="40" width="0.28515625" customWidth="1"/>
    <col min="41" max="41" width="11" customWidth="1"/>
    <col min="42" max="43" width="6.42578125" customWidth="1"/>
    <col min="44" max="44" width="5.28515625" customWidth="1"/>
    <col min="45" max="45" width="9.5703125" customWidth="1"/>
    <col min="46" max="46" width="13.7109375" customWidth="1"/>
    <col min="47" max="47" width="8.7109375" customWidth="1"/>
    <col min="48" max="48" width="9.85546875" customWidth="1"/>
    <col min="49" max="49" width="0.28515625" customWidth="1"/>
    <col min="50" max="50" width="11" customWidth="1"/>
    <col min="51" max="52" width="6.42578125" customWidth="1"/>
    <col min="53" max="53" width="5.28515625" customWidth="1"/>
    <col min="54" max="54" width="9.5703125" customWidth="1"/>
    <col min="55" max="55" width="13.7109375" customWidth="1"/>
    <col min="56" max="56" width="8.7109375" customWidth="1"/>
    <col min="57" max="57" width="9.85546875" customWidth="1"/>
    <col min="58" max="58" width="0.28515625" customWidth="1"/>
    <col min="59" max="59" width="11" customWidth="1"/>
    <col min="60" max="61" width="6.42578125" customWidth="1"/>
    <col min="62" max="62" width="5.28515625" customWidth="1"/>
    <col min="63" max="63" width="9.5703125" customWidth="1"/>
    <col min="64" max="64" width="13.7109375" customWidth="1"/>
    <col min="65" max="65" width="8.7109375" customWidth="1"/>
    <col min="66" max="70" width="9.85546875" customWidth="1"/>
    <col min="71" max="71" width="16.42578125" bestFit="1" customWidth="1"/>
    <col min="72" max="72" width="11.7109375" customWidth="1"/>
    <col min="73" max="78" width="11.5703125" customWidth="1"/>
    <col min="79" max="79" width="11.5703125" bestFit="1" customWidth="1"/>
  </cols>
  <sheetData>
    <row r="1" spans="1:79" s="13" customFormat="1" ht="15.75" customHeight="1" thickBot="1" x14ac:dyDescent="0.25">
      <c r="A1" s="97"/>
      <c r="B1" s="97"/>
      <c r="C1" s="98"/>
      <c r="D1" s="98"/>
      <c r="E1" s="98"/>
      <c r="F1" s="98"/>
      <c r="G1" s="98"/>
      <c r="K1" s="39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79" s="13" customFormat="1" ht="20.25" customHeight="1" thickTop="1" x14ac:dyDescent="0.2">
      <c r="A2" s="211" t="s">
        <v>82</v>
      </c>
      <c r="B2" s="212"/>
      <c r="C2" s="212"/>
      <c r="D2" s="212"/>
      <c r="E2" s="212"/>
      <c r="F2" s="212"/>
      <c r="G2" s="212"/>
      <c r="H2" s="212"/>
      <c r="I2" s="212"/>
      <c r="J2" s="375"/>
      <c r="K2" s="39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79" s="13" customFormat="1" ht="20.25" customHeight="1" x14ac:dyDescent="0.2">
      <c r="A3" s="214" t="s">
        <v>127</v>
      </c>
      <c r="B3" s="196"/>
      <c r="C3" s="196"/>
      <c r="D3" s="196"/>
      <c r="E3" s="196"/>
      <c r="F3" s="196"/>
      <c r="G3" s="196"/>
      <c r="H3" s="196"/>
      <c r="I3" s="196"/>
      <c r="J3" s="402"/>
      <c r="K3" s="39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79" s="13" customFormat="1" ht="20.25" customHeight="1" x14ac:dyDescent="0.2">
      <c r="A4" s="99" t="s">
        <v>128</v>
      </c>
      <c r="B4" s="69"/>
      <c r="C4" s="69"/>
      <c r="D4" s="69"/>
      <c r="E4" s="69"/>
      <c r="F4" s="69"/>
      <c r="G4" s="69"/>
      <c r="H4" s="69"/>
      <c r="I4" s="69"/>
      <c r="J4" s="132"/>
      <c r="K4" s="39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79" s="13" customFormat="1" ht="20.25" customHeight="1" x14ac:dyDescent="0.2">
      <c r="A5" s="100" t="s">
        <v>129</v>
      </c>
      <c r="B5" s="101"/>
      <c r="C5" s="101"/>
      <c r="D5" s="101"/>
      <c r="E5" s="101"/>
      <c r="F5" s="102"/>
      <c r="G5" s="101"/>
      <c r="H5" s="101"/>
      <c r="I5" s="103"/>
      <c r="J5" s="133"/>
      <c r="K5" s="39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79" s="13" customFormat="1" ht="20.25" customHeight="1" x14ac:dyDescent="0.2">
      <c r="A6" s="216" t="s">
        <v>83</v>
      </c>
      <c r="B6" s="217"/>
      <c r="C6" s="217"/>
      <c r="D6" s="217"/>
      <c r="E6" s="217"/>
      <c r="F6" s="217"/>
      <c r="G6" s="217"/>
      <c r="H6" s="217"/>
      <c r="I6" s="217"/>
      <c r="J6" s="217"/>
      <c r="K6" s="134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79" s="13" customFormat="1" ht="20.25" customHeight="1" thickBot="1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31"/>
      <c r="K7" s="39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79" ht="15.75" thickTop="1" x14ac:dyDescent="0.25">
      <c r="J8" s="108"/>
      <c r="K8" s="110"/>
      <c r="S8" s="108"/>
      <c r="T8" s="110"/>
      <c r="AB8" s="108"/>
      <c r="AC8" s="110"/>
      <c r="AK8" s="108"/>
      <c r="AL8" s="110"/>
      <c r="AT8" s="108"/>
      <c r="AU8" s="110"/>
      <c r="BC8" s="108"/>
      <c r="BD8" s="110"/>
      <c r="BL8" s="108"/>
      <c r="BM8" s="110"/>
    </row>
    <row r="9" spans="1:79" ht="14.45" customHeight="1" x14ac:dyDescent="0.25">
      <c r="A9" s="219" t="s">
        <v>14</v>
      </c>
      <c r="B9" s="412"/>
      <c r="C9" s="139"/>
      <c r="D9" s="225"/>
      <c r="E9" s="230" t="s">
        <v>15</v>
      </c>
      <c r="F9" s="387"/>
      <c r="G9" s="387"/>
      <c r="H9" s="387"/>
      <c r="I9" s="387"/>
      <c r="J9" s="387"/>
      <c r="K9" s="387"/>
      <c r="L9" s="228"/>
      <c r="M9" s="250"/>
      <c r="N9" s="228" t="s">
        <v>16</v>
      </c>
      <c r="O9" s="229"/>
      <c r="P9" s="229"/>
      <c r="Q9" s="229"/>
      <c r="R9" s="229"/>
      <c r="S9" s="229"/>
      <c r="T9" s="229"/>
      <c r="U9" s="230"/>
      <c r="V9" s="252"/>
      <c r="W9" s="228" t="s">
        <v>17</v>
      </c>
      <c r="X9" s="229"/>
      <c r="Y9" s="229"/>
      <c r="Z9" s="229"/>
      <c r="AA9" s="229"/>
      <c r="AB9" s="229"/>
      <c r="AC9" s="229"/>
      <c r="AD9" s="230"/>
      <c r="AE9" s="302"/>
      <c r="AF9" s="228" t="s">
        <v>18</v>
      </c>
      <c r="AG9" s="229"/>
      <c r="AH9" s="229"/>
      <c r="AI9" s="229"/>
      <c r="AJ9" s="229"/>
      <c r="AK9" s="229"/>
      <c r="AL9" s="229"/>
      <c r="AM9" s="230"/>
      <c r="AN9" s="252"/>
      <c r="AO9" s="228" t="s">
        <v>19</v>
      </c>
      <c r="AP9" s="229"/>
      <c r="AQ9" s="229"/>
      <c r="AR9" s="229"/>
      <c r="AS9" s="229"/>
      <c r="AT9" s="229"/>
      <c r="AU9" s="229"/>
      <c r="AV9" s="230"/>
      <c r="AW9" s="302" t="s">
        <v>222</v>
      </c>
      <c r="AX9" s="228" t="s">
        <v>216</v>
      </c>
      <c r="AY9" s="229"/>
      <c r="AZ9" s="229"/>
      <c r="BA9" s="229"/>
      <c r="BB9" s="229"/>
      <c r="BC9" s="229"/>
      <c r="BD9" s="229"/>
      <c r="BE9" s="230"/>
      <c r="BF9" s="302"/>
      <c r="BG9" s="228" t="s">
        <v>217</v>
      </c>
      <c r="BH9" s="229"/>
      <c r="BI9" s="229"/>
      <c r="BJ9" s="229"/>
      <c r="BK9" s="229"/>
      <c r="BL9" s="229"/>
      <c r="BM9" s="229"/>
      <c r="BN9" s="230"/>
      <c r="BO9" s="266" t="s">
        <v>20</v>
      </c>
      <c r="BP9" s="266"/>
      <c r="BQ9" s="266"/>
      <c r="BR9" s="79"/>
      <c r="BS9" s="403" t="s">
        <v>122</v>
      </c>
      <c r="BT9" s="404"/>
      <c r="BU9" s="404"/>
      <c r="BV9" s="404"/>
      <c r="BW9" s="404"/>
      <c r="BX9" s="404"/>
      <c r="BY9" s="404"/>
      <c r="BZ9" s="404"/>
      <c r="CA9" s="405"/>
    </row>
    <row r="10" spans="1:79" ht="30" customHeight="1" x14ac:dyDescent="0.25">
      <c r="A10" s="223"/>
      <c r="B10" s="413"/>
      <c r="C10" s="237" t="s">
        <v>21</v>
      </c>
      <c r="D10" s="226"/>
      <c r="E10" s="24" t="s">
        <v>12</v>
      </c>
      <c r="F10" s="391">
        <f>'1.Salaries Rates Dates'!$B$30</f>
        <v>45839</v>
      </c>
      <c r="G10" s="392"/>
      <c r="H10" s="393"/>
      <c r="I10" s="231" t="s">
        <v>13</v>
      </c>
      <c r="J10" s="232"/>
      <c r="K10" s="240">
        <f>'1.Salaries Rates Dates'!$C$30</f>
        <v>46203</v>
      </c>
      <c r="L10" s="254"/>
      <c r="M10" s="250"/>
      <c r="N10" s="24" t="s">
        <v>12</v>
      </c>
      <c r="O10" s="240">
        <f>'1.Salaries Rates Dates'!$B$31</f>
        <v>46204</v>
      </c>
      <c r="P10" s="241"/>
      <c r="Q10" s="241"/>
      <c r="R10" s="231" t="s">
        <v>13</v>
      </c>
      <c r="S10" s="232"/>
      <c r="T10" s="240">
        <f>'1.Salaries Rates Dates'!$C$31</f>
        <v>46568</v>
      </c>
      <c r="U10" s="254"/>
      <c r="V10" s="252"/>
      <c r="W10" s="24" t="s">
        <v>12</v>
      </c>
      <c r="X10" s="240">
        <f>'1.Salaries Rates Dates'!$B$32</f>
        <v>46569</v>
      </c>
      <c r="Y10" s="241"/>
      <c r="Z10" s="241"/>
      <c r="AA10" s="247" t="s">
        <v>13</v>
      </c>
      <c r="AB10" s="379"/>
      <c r="AC10" s="240">
        <f>'1.Salaries Rates Dates'!$C$32</f>
        <v>46934</v>
      </c>
      <c r="AD10" s="254"/>
      <c r="AE10" s="252"/>
      <c r="AF10" s="24" t="s">
        <v>12</v>
      </c>
      <c r="AG10" s="240">
        <f>'1.Salaries Rates Dates'!$B$33</f>
        <v>46935</v>
      </c>
      <c r="AH10" s="241"/>
      <c r="AI10" s="241"/>
      <c r="AJ10" s="247" t="s">
        <v>13</v>
      </c>
      <c r="AK10" s="379"/>
      <c r="AL10" s="240">
        <f>'1.Salaries Rates Dates'!$C$33</f>
        <v>47299</v>
      </c>
      <c r="AM10" s="254"/>
      <c r="AN10" s="252"/>
      <c r="AO10" s="24" t="s">
        <v>12</v>
      </c>
      <c r="AP10" s="240">
        <f>'1.Salaries Rates Dates'!$B$34</f>
        <v>47300</v>
      </c>
      <c r="AQ10" s="241"/>
      <c r="AR10" s="241"/>
      <c r="AS10" s="247" t="s">
        <v>13</v>
      </c>
      <c r="AT10" s="379"/>
      <c r="AU10" s="240">
        <f>'1.Salaries Rates Dates'!$C$34</f>
        <v>47664</v>
      </c>
      <c r="AV10" s="254"/>
      <c r="AW10" s="252"/>
      <c r="AX10" s="24" t="s">
        <v>12</v>
      </c>
      <c r="AY10" s="240">
        <f>'1.Salaries Rates Dates'!$B$35</f>
        <v>47665</v>
      </c>
      <c r="AZ10" s="241"/>
      <c r="BA10" s="241"/>
      <c r="BB10" s="247" t="s">
        <v>13</v>
      </c>
      <c r="BC10" s="379"/>
      <c r="BD10" s="240">
        <f>'1.Salaries Rates Dates'!$C$35</f>
        <v>48029</v>
      </c>
      <c r="BE10" s="254"/>
      <c r="BF10" s="252"/>
      <c r="BG10" s="24" t="s">
        <v>12</v>
      </c>
      <c r="BH10" s="240">
        <f>'1.Salaries Rates Dates'!$B$36</f>
        <v>48030</v>
      </c>
      <c r="BI10" s="241"/>
      <c r="BJ10" s="241"/>
      <c r="BK10" s="247" t="s">
        <v>13</v>
      </c>
      <c r="BL10" s="379"/>
      <c r="BM10" s="240">
        <f>'1.Salaries Rates Dates'!$C$36</f>
        <v>48395</v>
      </c>
      <c r="BN10" s="254"/>
      <c r="BO10" s="256" t="s">
        <v>22</v>
      </c>
      <c r="BP10" s="256" t="s">
        <v>23</v>
      </c>
      <c r="BQ10" s="256" t="s">
        <v>24</v>
      </c>
      <c r="BR10" s="80"/>
      <c r="BS10" s="406"/>
      <c r="BT10" s="407"/>
      <c r="BU10" s="407"/>
      <c r="BV10" s="407"/>
      <c r="BW10" s="407"/>
      <c r="BX10" s="407"/>
      <c r="BY10" s="407"/>
      <c r="BZ10" s="407"/>
      <c r="CA10" s="408"/>
    </row>
    <row r="11" spans="1:79" ht="13.35" customHeight="1" x14ac:dyDescent="0.25">
      <c r="A11" s="137" t="s">
        <v>150</v>
      </c>
      <c r="B11" s="138">
        <f>'1.Salaries Rates Dates'!E4</f>
        <v>0</v>
      </c>
      <c r="C11" s="238"/>
      <c r="D11" s="226"/>
      <c r="E11" s="232" t="s">
        <v>10</v>
      </c>
      <c r="F11" s="260"/>
      <c r="G11" s="260"/>
      <c r="H11" s="260"/>
      <c r="I11" s="256" t="s">
        <v>84</v>
      </c>
      <c r="J11" s="255" t="s">
        <v>22</v>
      </c>
      <c r="K11" s="255" t="s">
        <v>25</v>
      </c>
      <c r="L11" s="257" t="s">
        <v>24</v>
      </c>
      <c r="M11" s="250"/>
      <c r="N11" s="232" t="s">
        <v>10</v>
      </c>
      <c r="O11" s="260" t="s">
        <v>79</v>
      </c>
      <c r="P11" s="260"/>
      <c r="Q11" s="260"/>
      <c r="R11" s="256" t="s">
        <v>84</v>
      </c>
      <c r="S11" s="255" t="s">
        <v>22</v>
      </c>
      <c r="T11" s="255" t="s">
        <v>25</v>
      </c>
      <c r="U11" s="257" t="s">
        <v>3</v>
      </c>
      <c r="V11" s="252"/>
      <c r="W11" s="232" t="s">
        <v>10</v>
      </c>
      <c r="X11" s="260" t="s">
        <v>79</v>
      </c>
      <c r="Y11" s="260"/>
      <c r="Z11" s="260"/>
      <c r="AA11" s="256" t="s">
        <v>84</v>
      </c>
      <c r="AB11" s="255" t="s">
        <v>22</v>
      </c>
      <c r="AC11" s="255" t="s">
        <v>25</v>
      </c>
      <c r="AD11" s="257" t="s">
        <v>24</v>
      </c>
      <c r="AE11" s="252"/>
      <c r="AF11" s="232" t="s">
        <v>10</v>
      </c>
      <c r="AG11" s="260" t="s">
        <v>79</v>
      </c>
      <c r="AH11" s="260"/>
      <c r="AI11" s="260"/>
      <c r="AJ11" s="256" t="s">
        <v>84</v>
      </c>
      <c r="AK11" s="255" t="s">
        <v>22</v>
      </c>
      <c r="AL11" s="255" t="s">
        <v>25</v>
      </c>
      <c r="AM11" s="257" t="s">
        <v>24</v>
      </c>
      <c r="AN11" s="252"/>
      <c r="AO11" s="232" t="s">
        <v>10</v>
      </c>
      <c r="AP11" s="260" t="s">
        <v>79</v>
      </c>
      <c r="AQ11" s="260"/>
      <c r="AR11" s="260"/>
      <c r="AS11" s="256" t="s">
        <v>84</v>
      </c>
      <c r="AT11" s="255" t="s">
        <v>22</v>
      </c>
      <c r="AU11" s="255" t="s">
        <v>25</v>
      </c>
      <c r="AV11" s="257" t="s">
        <v>24</v>
      </c>
      <c r="AW11" s="252"/>
      <c r="AX11" s="232" t="s">
        <v>10</v>
      </c>
      <c r="AY11" s="260" t="s">
        <v>79</v>
      </c>
      <c r="AZ11" s="260"/>
      <c r="BA11" s="260"/>
      <c r="BB11" s="256" t="s">
        <v>84</v>
      </c>
      <c r="BC11" s="255" t="s">
        <v>22</v>
      </c>
      <c r="BD11" s="255" t="s">
        <v>25</v>
      </c>
      <c r="BE11" s="257" t="s">
        <v>24</v>
      </c>
      <c r="BF11" s="252"/>
      <c r="BG11" s="232" t="s">
        <v>10</v>
      </c>
      <c r="BH11" s="260" t="s">
        <v>79</v>
      </c>
      <c r="BI11" s="260"/>
      <c r="BJ11" s="260"/>
      <c r="BK11" s="256" t="s">
        <v>84</v>
      </c>
      <c r="BL11" s="255" t="s">
        <v>22</v>
      </c>
      <c r="BM11" s="255" t="s">
        <v>25</v>
      </c>
      <c r="BN11" s="257" t="s">
        <v>24</v>
      </c>
      <c r="BO11" s="259"/>
      <c r="BP11" s="259"/>
      <c r="BQ11" s="259"/>
      <c r="BR11" s="80"/>
      <c r="BS11" s="406"/>
      <c r="BT11" s="407"/>
      <c r="BU11" s="407"/>
      <c r="BV11" s="407"/>
      <c r="BW11" s="407"/>
      <c r="BX11" s="407"/>
      <c r="BY11" s="407"/>
      <c r="BZ11" s="407"/>
      <c r="CA11" s="408"/>
    </row>
    <row r="12" spans="1:79" x14ac:dyDescent="0.25">
      <c r="A12" s="245" t="s">
        <v>26</v>
      </c>
      <c r="B12" s="246"/>
      <c r="C12" s="239"/>
      <c r="D12" s="226"/>
      <c r="E12" s="232"/>
      <c r="F12" s="12" t="s">
        <v>27</v>
      </c>
      <c r="G12" s="18" t="s">
        <v>28</v>
      </c>
      <c r="H12" s="18" t="s">
        <v>29</v>
      </c>
      <c r="I12" s="378"/>
      <c r="J12" s="255"/>
      <c r="K12" s="255"/>
      <c r="L12" s="257"/>
      <c r="M12" s="250"/>
      <c r="N12" s="232"/>
      <c r="O12" s="11" t="s">
        <v>27</v>
      </c>
      <c r="P12" s="17" t="s">
        <v>28</v>
      </c>
      <c r="Q12" s="18" t="s">
        <v>29</v>
      </c>
      <c r="R12" s="378"/>
      <c r="S12" s="255"/>
      <c r="T12" s="255"/>
      <c r="U12" s="257"/>
      <c r="V12" s="252"/>
      <c r="W12" s="232"/>
      <c r="X12" s="11" t="s">
        <v>27</v>
      </c>
      <c r="Y12" s="17" t="s">
        <v>28</v>
      </c>
      <c r="Z12" s="18" t="s">
        <v>29</v>
      </c>
      <c r="AA12" s="378"/>
      <c r="AB12" s="255"/>
      <c r="AC12" s="255"/>
      <c r="AD12" s="257"/>
      <c r="AE12" s="252"/>
      <c r="AF12" s="232"/>
      <c r="AG12" s="11" t="s">
        <v>27</v>
      </c>
      <c r="AH12" s="17" t="s">
        <v>28</v>
      </c>
      <c r="AI12" s="18" t="s">
        <v>29</v>
      </c>
      <c r="AJ12" s="378"/>
      <c r="AK12" s="255"/>
      <c r="AL12" s="255"/>
      <c r="AM12" s="257"/>
      <c r="AN12" s="252"/>
      <c r="AO12" s="232"/>
      <c r="AP12" s="11" t="s">
        <v>27</v>
      </c>
      <c r="AQ12" s="17" t="s">
        <v>28</v>
      </c>
      <c r="AR12" s="12" t="s">
        <v>29</v>
      </c>
      <c r="AS12" s="378"/>
      <c r="AT12" s="255"/>
      <c r="AU12" s="255"/>
      <c r="AV12" s="257"/>
      <c r="AW12" s="252"/>
      <c r="AX12" s="232"/>
      <c r="AY12" s="11" t="s">
        <v>27</v>
      </c>
      <c r="AZ12" s="17" t="s">
        <v>28</v>
      </c>
      <c r="BA12" s="12" t="s">
        <v>29</v>
      </c>
      <c r="BB12" s="378"/>
      <c r="BC12" s="255"/>
      <c r="BD12" s="255"/>
      <c r="BE12" s="257"/>
      <c r="BF12" s="252"/>
      <c r="BG12" s="232"/>
      <c r="BH12" s="11" t="s">
        <v>27</v>
      </c>
      <c r="BI12" s="17" t="s">
        <v>28</v>
      </c>
      <c r="BJ12" s="12" t="s">
        <v>29</v>
      </c>
      <c r="BK12" s="378"/>
      <c r="BL12" s="255"/>
      <c r="BM12" s="255"/>
      <c r="BN12" s="257"/>
      <c r="BO12" s="378"/>
      <c r="BP12" s="378"/>
      <c r="BQ12" s="378"/>
      <c r="BR12" s="80"/>
      <c r="BS12" s="406"/>
      <c r="BT12" s="407"/>
      <c r="BU12" s="407"/>
      <c r="BV12" s="407"/>
      <c r="BW12" s="407"/>
      <c r="BX12" s="407"/>
      <c r="BY12" s="407"/>
      <c r="BZ12" s="407"/>
      <c r="CA12" s="408"/>
    </row>
    <row r="13" spans="1:79" x14ac:dyDescent="0.25">
      <c r="A13" s="388" t="s">
        <v>30</v>
      </c>
      <c r="B13" s="389"/>
      <c r="C13" s="390"/>
      <c r="D13" s="226"/>
      <c r="E13" s="5"/>
      <c r="F13" s="5"/>
      <c r="G13" s="5"/>
      <c r="H13" s="5"/>
      <c r="I13" s="5"/>
      <c r="J13" s="5"/>
      <c r="K13" s="5"/>
      <c r="L13" s="5"/>
      <c r="M13" s="250"/>
      <c r="N13" s="5"/>
      <c r="O13" s="5"/>
      <c r="P13" s="5"/>
      <c r="Q13" s="5"/>
      <c r="R13" s="5"/>
      <c r="S13" s="5"/>
      <c r="T13" s="5"/>
      <c r="U13" s="5"/>
      <c r="V13" s="252"/>
      <c r="W13" s="5"/>
      <c r="X13" s="5"/>
      <c r="Y13" s="5"/>
      <c r="Z13" s="5"/>
      <c r="AA13" s="5"/>
      <c r="AB13" s="5"/>
      <c r="AC13" s="5"/>
      <c r="AD13" s="5"/>
      <c r="AE13" s="252"/>
      <c r="AF13" s="5"/>
      <c r="AG13" s="5"/>
      <c r="AH13" s="5"/>
      <c r="AI13" s="5"/>
      <c r="AJ13" s="5"/>
      <c r="AK13" s="5"/>
      <c r="AL13" s="5"/>
      <c r="AM13" s="5"/>
      <c r="AN13" s="252"/>
      <c r="AO13" s="5"/>
      <c r="AP13" s="5"/>
      <c r="AQ13" s="5"/>
      <c r="AR13" s="5"/>
      <c r="AS13" s="5"/>
      <c r="AT13" s="5"/>
      <c r="AU13" s="5"/>
      <c r="AV13" s="5"/>
      <c r="AW13" s="252"/>
      <c r="AX13" s="5"/>
      <c r="AY13" s="5"/>
      <c r="AZ13" s="5"/>
      <c r="BA13" s="5"/>
      <c r="BB13" s="5"/>
      <c r="BC13" s="5"/>
      <c r="BD13" s="5"/>
      <c r="BE13" s="5"/>
      <c r="BF13" s="252"/>
      <c r="BG13" s="5"/>
      <c r="BH13" s="5"/>
      <c r="BI13" s="5"/>
      <c r="BJ13" s="5"/>
      <c r="BK13" s="5"/>
      <c r="BL13" s="5"/>
      <c r="BM13" s="5"/>
      <c r="BN13" s="5"/>
      <c r="BO13" s="345"/>
      <c r="BP13" s="346"/>
      <c r="BQ13" s="347"/>
      <c r="BR13" s="79"/>
      <c r="BS13" s="205"/>
      <c r="BT13" s="206"/>
      <c r="BU13" s="206"/>
      <c r="BV13" s="206"/>
      <c r="BW13" s="206"/>
      <c r="BX13" s="206"/>
      <c r="BY13" s="206"/>
      <c r="BZ13" s="206"/>
      <c r="CA13" s="207"/>
    </row>
    <row r="14" spans="1:79" x14ac:dyDescent="0.25">
      <c r="A14" s="3" t="s">
        <v>4</v>
      </c>
      <c r="B14" s="376" t="s">
        <v>5</v>
      </c>
      <c r="C14" s="377"/>
      <c r="D14" s="226"/>
      <c r="E14" s="7"/>
      <c r="F14" s="7"/>
      <c r="G14" s="7"/>
      <c r="H14" s="7"/>
      <c r="I14" s="7"/>
      <c r="J14" s="7"/>
      <c r="K14" s="7"/>
      <c r="L14" s="7"/>
      <c r="M14" s="250"/>
      <c r="N14" s="7"/>
      <c r="O14" s="7"/>
      <c r="P14" s="7"/>
      <c r="Q14" s="7"/>
      <c r="R14" s="7"/>
      <c r="S14" s="7"/>
      <c r="T14" s="7"/>
      <c r="U14" s="7"/>
      <c r="V14" s="252"/>
      <c r="W14" s="7"/>
      <c r="X14" s="7"/>
      <c r="Y14" s="7"/>
      <c r="Z14" s="7"/>
      <c r="AA14" s="7"/>
      <c r="AB14" s="7"/>
      <c r="AC14" s="7"/>
      <c r="AD14" s="7"/>
      <c r="AE14" s="252"/>
      <c r="AF14" s="7"/>
      <c r="AG14" s="7"/>
      <c r="AH14" s="7"/>
      <c r="AI14" s="7"/>
      <c r="AJ14" s="7"/>
      <c r="AK14" s="7"/>
      <c r="AL14" s="7"/>
      <c r="AM14" s="7"/>
      <c r="AN14" s="252"/>
      <c r="AO14" s="7"/>
      <c r="AP14" s="7"/>
      <c r="AQ14" s="7"/>
      <c r="AR14" s="7"/>
      <c r="AS14" s="7"/>
      <c r="AT14" s="7"/>
      <c r="AU14" s="7"/>
      <c r="AV14" s="7"/>
      <c r="AW14" s="252"/>
      <c r="AX14" s="7"/>
      <c r="AY14" s="7"/>
      <c r="AZ14" s="7"/>
      <c r="BA14" s="7"/>
      <c r="BB14" s="7"/>
      <c r="BC14" s="7"/>
      <c r="BD14" s="7"/>
      <c r="BE14" s="7"/>
      <c r="BF14" s="252"/>
      <c r="BG14" s="7"/>
      <c r="BH14" s="7"/>
      <c r="BI14" s="7"/>
      <c r="BJ14" s="7"/>
      <c r="BK14" s="7"/>
      <c r="BL14" s="7"/>
      <c r="BM14" s="7"/>
      <c r="BN14" s="7"/>
      <c r="BO14" s="345"/>
      <c r="BP14" s="346"/>
      <c r="BQ14" s="347"/>
      <c r="BR14" s="79"/>
      <c r="BS14" s="2" t="s">
        <v>107</v>
      </c>
      <c r="BT14" s="115" t="s">
        <v>110</v>
      </c>
      <c r="BU14" s="55" t="s">
        <v>111</v>
      </c>
      <c r="BV14" s="55" t="s">
        <v>112</v>
      </c>
      <c r="BW14" s="55" t="s">
        <v>113</v>
      </c>
      <c r="BX14" s="55" t="s">
        <v>114</v>
      </c>
      <c r="BY14" s="55" t="s">
        <v>220</v>
      </c>
      <c r="BZ14" s="55" t="s">
        <v>221</v>
      </c>
      <c r="CA14" s="113" t="s">
        <v>24</v>
      </c>
    </row>
    <row r="15" spans="1:79" ht="23.25" hidden="1" customHeight="1" x14ac:dyDescent="0.25">
      <c r="A15" s="15">
        <v>1</v>
      </c>
      <c r="B15" s="71">
        <f>'1.Salaries Rates Dates'!C4</f>
        <v>0</v>
      </c>
      <c r="C15" s="30" t="s">
        <v>31</v>
      </c>
      <c r="D15" s="226"/>
      <c r="E15" s="25">
        <f>'1.Salaries Rates Dates'!Z4</f>
        <v>0</v>
      </c>
      <c r="F15" s="47"/>
      <c r="G15" s="47"/>
      <c r="H15" s="47"/>
      <c r="I15" s="48" t="str">
        <f>IF(F15&gt;0,('1.Salaries Rates Dates'!$D$30*F15),(G15*(ROUND(YEARFRAC(F$10,K$10),2)*'1.Salaries Rates Dates'!$F$30)&amp;" / "&amp;H15*(ROUND(YEARFRAC(F$10,K$10),2)*'1.Salaries Rates Dates'!$E$30)))</f>
        <v>0 / 0</v>
      </c>
      <c r="J15" s="51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Dates'!$B$49))))+
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Dates'!$B$49)))))</f>
        <v>0</v>
      </c>
      <c r="K15" s="128">
        <f>IF($C15="FT",J15*'1.Salaries Rates Dates'!$B$44,
IF($C15="PT",J15*'1.Salaries Rates Dates'!$B$45,
IF($C15="Clinical",J15*'1.Salaries Rates Dates'!$B$44,
IF($C15="ANSFT",J15*'1.Salaries Rates Dates'!$B$46,
IF($C15="ANSPT",J15*'1.Salaries Rates Dates'!$B$47)))))</f>
        <v>0</v>
      </c>
      <c r="L15" s="28">
        <f>J15+K15</f>
        <v>0</v>
      </c>
      <c r="M15" s="250"/>
      <c r="N15" s="25">
        <f>E15*(1+'1.Salaries Rates Dates'!B49)</f>
        <v>0</v>
      </c>
      <c r="O15" s="47"/>
      <c r="P15" s="47"/>
      <c r="Q15" s="47"/>
      <c r="R15" s="48" t="str">
        <f>IF(O15&gt;0,('1.Salaries Rates Dates'!$D$31*O15),(P15*(ROUND(YEARFRAC(O$10,T$10),2)*'1.Salaries Rates Dates'!$F$31)&amp;" / "&amp;Q15*(ROUND(YEARFRAC(O$10,T$10),2)*'1.Salaries Rates Dates'!$E$31)))</f>
        <v>0 / 0</v>
      </c>
      <c r="S15" s="51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Dates'!$B$49))))+
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Dates'!$B$49)))))</f>
        <v>0</v>
      </c>
      <c r="T15" s="128">
        <f>IF($C15="FT",S15*'1.Salaries Rates Dates'!$B$44,
IF($C15="PT",S15*'1.Salaries Rates Dates'!$B$45,
IF($C15="Clinical",S15*'1.Salaries Rates Dates'!$B$44,
IF($C15="ANSFT",S15*'1.Salaries Rates Dates'!$B$46,
IF($C15="ANSPT",S15*'1.Salaries Rates Dates'!$B$47)))))</f>
        <v>0</v>
      </c>
      <c r="U15" s="28">
        <f t="shared" ref="U15:U24" si="0">S15+T15</f>
        <v>0</v>
      </c>
      <c r="V15" s="252"/>
      <c r="W15" s="25">
        <f>N15*(1+'1.Salaries Rates Dates'!B49)</f>
        <v>0</v>
      </c>
      <c r="X15" s="47"/>
      <c r="Y15" s="47"/>
      <c r="Z15" s="47"/>
      <c r="AA15" s="48" t="str">
        <f>IF(X15&gt;0,('1.Salaries Rates Dates'!$D$32*X15),(Y15*(ROUND(YEARFRAC(X$10,AC$10),2)*'1.Salaries Rates Dates'!$F$32)&amp;" / "&amp;Z15*(ROUND(YEARFRAC(X$10,AC$10),2)*'1.Salaries Rates Dates'!$E$32)))</f>
        <v>0 / 0</v>
      </c>
      <c r="AB15" s="51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Dates'!$B$49))))+
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Dates'!$B$49)))))</f>
        <v>0</v>
      </c>
      <c r="AC15" s="128">
        <f>IF($C15="FT",AB15*'1.Salaries Rates Dates'!$B$44,
IF($C15="PT",AB15*'1.Salaries Rates Dates'!$B$45,
IF($C15="Clinical",AB15*'1.Salaries Rates Dates'!$B$44,
IF($C15="ANSFT",AB15*'1.Salaries Rates Dates'!$B$46,
IF($C15="ANSPT",AB15*'1.Salaries Rates Dates'!$B$47)))))</f>
        <v>0</v>
      </c>
      <c r="AD15" s="28">
        <f t="shared" ref="AD15:AD24" si="1">AB15+AC15</f>
        <v>0</v>
      </c>
      <c r="AE15" s="252"/>
      <c r="AF15" s="25">
        <f>W15*(1+'1.Salaries Rates Dates'!B49)</f>
        <v>0</v>
      </c>
      <c r="AG15" s="47"/>
      <c r="AH15" s="47"/>
      <c r="AI15" s="47"/>
      <c r="AJ15" s="48" t="str">
        <f>IF(AG15&gt;0,('1.Salaries Rates Dates'!$D$33*AG15),(AH15*(ROUND(YEARFRAC(AG$10,AL$10),2)*'1.Salaries Rates Dates'!$F$33)&amp;" / "&amp;AI15*(ROUND(YEARFRAC(AG$10,AL$10),2)*'1.Salaries Rates Dates'!$E$33)))</f>
        <v>0 / 0</v>
      </c>
      <c r="AK15" s="51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Dates'!$B$49))))+
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Dates'!$B$49)))))</f>
        <v>0</v>
      </c>
      <c r="AL15" s="128">
        <f>IF($C15="FT",AK15*'1.Salaries Rates Dates'!$B$44,
IF($C15="PT",AK15*'1.Salaries Rates Dates'!$B$45,
IF($C15="Clinical",AK15*'1.Salaries Rates Dates'!$B$44,
IF($C15="ANSFT",AK15*'1.Salaries Rates Dates'!$B$46,
IF($C15="ANSPT",AK15*'1.Salaries Rates Dates'!$B$47)))))</f>
        <v>0</v>
      </c>
      <c r="AM15" s="28">
        <f t="shared" ref="AM15:AM24" si="2">AK15+AL15</f>
        <v>0</v>
      </c>
      <c r="AN15" s="252"/>
      <c r="AO15" s="25">
        <f>AF15*(1+'1.Salaries Rates Dates'!B49)</f>
        <v>0</v>
      </c>
      <c r="AP15" s="47"/>
      <c r="AQ15" s="47"/>
      <c r="AR15" s="47"/>
      <c r="AS15" s="48" t="str">
        <f>IF(AP15&gt;0,('1.Salaries Rates Dates'!$D$34*AP15),(AQ15*(ROUND(YEARFRAC(AP$10,AU$10),2)*'1.Salaries Rates Dates'!$F$34)&amp;" / "&amp;AR15*(ROUND(YEARFRAC(AP$10,AU$10),2)*'1.Salaries Rates Dates'!$E$34)))</f>
        <v>0 / 0</v>
      </c>
      <c r="AT15" s="51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Dates'!$B$49))))+
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Dates'!$B$49)))))</f>
        <v>0</v>
      </c>
      <c r="AU15" s="128">
        <f>IF($C15="FT",AT15*'1.Salaries Rates Dates'!$B$44,
IF($C15="PT",AT15*'1.Salaries Rates Dates'!$B$45,
IF($C15="Clinical",AT15*'1.Salaries Rates Dates'!$B$44,
IF($C15="ANSFT",AT15*'1.Salaries Rates Dates'!$B$46,
IF($C15="ANSPT",AT15*'1.Salaries Rates Dates'!$B$47)))))</f>
        <v>0</v>
      </c>
      <c r="AV15" s="28">
        <f t="shared" ref="AV15:AV24" si="3">AT15+AU15</f>
        <v>0</v>
      </c>
      <c r="AW15" s="252"/>
      <c r="AX15" s="25">
        <f>AO15*(1+'1.Salaries Rates Dates'!K52)</f>
        <v>0</v>
      </c>
      <c r="AY15" s="47"/>
      <c r="AZ15" s="47"/>
      <c r="BA15" s="47"/>
      <c r="BB15" s="48" t="str">
        <f>IF(AY15&gt;0,('1.Salaries Rates Dates'!$D$35*AY15),(AZ15*(ROUND(YEARFRAC(AY$10,BD$10),2)*'1.Salaries Rates Dates'!$F$35)&amp;" / "&amp;BA15*(ROUND(YEARFRAC(AY$10,BD$10),2)*'1.Salaries Rates Dates'!$E$35)))</f>
        <v>0 / 0</v>
      </c>
      <c r="BC15" s="51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Dates'!$B$49))))+
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Dates'!$B$49)))))</f>
        <v>0</v>
      </c>
      <c r="BD15" s="128">
        <f>IF($C15="FT",BC15*'1.Salaries Rates Dates'!$B$44,
IF($C15="PT",BC15*'1.Salaries Rates Dates'!$B$45,
IF($C15="Clinical",BC15*'1.Salaries Rates Dates'!$B$44,
IF($C15="ANSFT",BC15*'1.Salaries Rates Dates'!$B$46,
IF($C15="ANSPT",BC15*'1.Salaries Rates Dates'!$B$47)))))</f>
        <v>0</v>
      </c>
      <c r="BE15" s="28">
        <f t="shared" ref="BE15:BE24" si="4">BC15+BD15</f>
        <v>0</v>
      </c>
      <c r="BF15" s="252"/>
      <c r="BG15" s="25">
        <f>AX15*(1+'1.Salaries Rates Dates'!T52)</f>
        <v>0</v>
      </c>
      <c r="BH15" s="47"/>
      <c r="BI15" s="47"/>
      <c r="BJ15" s="47"/>
      <c r="BK15" s="48" t="str">
        <f>IF(BH15&gt;0,('1.Salaries Rates Dates'!$D$36*BH15),(BI15*(ROUND(YEARFRAC(BH$10,BM$10),2)*'1.Salaries Rates Dates'!$F$36)&amp;" / "&amp;BJ15*(ROUND(YEARFRAC(BH$10,BM$10),2)*'1.Salaries Rates Dates'!$E$36)))</f>
        <v>0 / 0</v>
      </c>
      <c r="BL15" s="51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Dates'!$B$49))))+
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Dates'!$B$49)))))</f>
        <v>0</v>
      </c>
      <c r="BM15" s="128">
        <f>IF($C15="FT",BL15*'1.Salaries Rates Dates'!$B$44,
IF($C15="PT",BL15*'1.Salaries Rates Dates'!$B$45,
IF($C15="Clinical",BL15*'1.Salaries Rates Dates'!$B$44,
IF($C15="ANSFT",BL15*'1.Salaries Rates Dates'!$B$46,
IF($C15="ANSPT",BL15*'1.Salaries Rates Dates'!$B$47)))))</f>
        <v>0</v>
      </c>
      <c r="BN15" s="28">
        <f t="shared" ref="BN15:BN24" si="5">BL15+BM15</f>
        <v>0</v>
      </c>
      <c r="BO15" s="14">
        <f>J15+S15+AB15+AK15+AT15+BC15+BL15</f>
        <v>0</v>
      </c>
      <c r="BP15" s="14">
        <f>K15+T15+AC15+AL15+AU15+BD15+BM15</f>
        <v>0</v>
      </c>
      <c r="BQ15" s="14">
        <f>L15+U15+AD15+AM15+AV15+BE15+BN15</f>
        <v>0</v>
      </c>
      <c r="BR15" s="82"/>
      <c r="BS15" s="55">
        <f>'1.Salaries Rates Dates'!$D$4</f>
        <v>0</v>
      </c>
      <c r="BT15" s="187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Dates'!$B$49)))))</f>
        <v>0</v>
      </c>
      <c r="BU15" s="187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Dates'!$B$49)))))</f>
        <v>0</v>
      </c>
      <c r="BV15" s="187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Dates'!$B$49)))))</f>
        <v>0</v>
      </c>
      <c r="BW15" s="187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Dates'!$B$49)))))</f>
        <v>0</v>
      </c>
      <c r="BX15" s="187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Dates'!$B$49)))))</f>
        <v>0</v>
      </c>
      <c r="BY15" s="187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Dates'!$B$49)))))</f>
        <v>0</v>
      </c>
      <c r="BZ15" s="187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Dates'!$B$49)))))</f>
        <v>0</v>
      </c>
      <c r="CA15" s="188">
        <f>SUM(BT15:BZ15)</f>
        <v>0</v>
      </c>
    </row>
    <row r="16" spans="1:79" hidden="1" x14ac:dyDescent="0.25">
      <c r="A16" s="15">
        <v>2</v>
      </c>
      <c r="B16" s="71">
        <f>'1.Salaries Rates Dates'!C5</f>
        <v>0</v>
      </c>
      <c r="C16" s="30" t="s">
        <v>31</v>
      </c>
      <c r="D16" s="226"/>
      <c r="E16" s="25">
        <f>'1.Salaries Rates Dates'!Z5</f>
        <v>0</v>
      </c>
      <c r="F16" s="47"/>
      <c r="G16" s="47"/>
      <c r="H16" s="47"/>
      <c r="I16" s="48" t="str">
        <f>IF(F16&gt;0,('1.Salaries Rates Dates'!$D$30*F16),(G16*(ROUND(YEARFRAC(F$10,K$10),2)*'1.Salaries Rates Dates'!$F$30)&amp;" / "&amp;H16*(ROUND(YEARFRAC(F$10,K$10),2)*'1.Salaries Rates Dates'!$E$30)))</f>
        <v>0 / 0</v>
      </c>
      <c r="J16" s="51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Dates'!$B$49)))))</f>
        <v>0</v>
      </c>
      <c r="K16" s="128">
        <f>IF($C16="FT",J16*'1.Salaries Rates Dates'!$B$44,
IF($C16="PT",J16*'1.Salaries Rates Dates'!$B$45,
IF($C16="Clinical",J16*'1.Salaries Rates Dates'!$B$44,
IF($C16="ANSFT",J16*'1.Salaries Rates Dates'!$B$46,
IF($C16="ANSPT",J16*'1.Salaries Rates Dates'!$B$47)))))</f>
        <v>0</v>
      </c>
      <c r="L16" s="28">
        <f t="shared" ref="L16:L23" si="6">J16+K16</f>
        <v>0</v>
      </c>
      <c r="M16" s="250"/>
      <c r="N16" s="25">
        <f>E16*(1+'1.Salaries Rates Dates'!B49)</f>
        <v>0</v>
      </c>
      <c r="O16" s="47"/>
      <c r="P16" s="47"/>
      <c r="Q16" s="47"/>
      <c r="R16" s="48" t="str">
        <f>IF(O16&gt;0,('1.Salaries Rates Dates'!$D$31*O16),(P16*(ROUND(YEARFRAC(O$10,T$10),2)*'1.Salaries Rates Dates'!$F$31)&amp;" / "&amp;Q16*(ROUND(YEARFRAC(O$10,T$10),2)*'1.Salaries Rates Dates'!$E$31)))</f>
        <v>0 / 0</v>
      </c>
      <c r="S16" s="51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Dates'!$B$49)))))</f>
        <v>0</v>
      </c>
      <c r="T16" s="128">
        <f>IF($C16="FT",S16*'1.Salaries Rates Dates'!$B$44,
IF($C16="PT",S16*'1.Salaries Rates Dates'!$B$45,
IF($C16="Clinical",S16*'1.Salaries Rates Dates'!$B$44,
IF($C16="ANSFT",S16*'1.Salaries Rates Dates'!$B$46,
IF($C16="ANSPT",S16*'1.Salaries Rates Dates'!$B$47)))))</f>
        <v>0</v>
      </c>
      <c r="U16" s="28">
        <f t="shared" si="0"/>
        <v>0</v>
      </c>
      <c r="V16" s="252"/>
      <c r="W16" s="25">
        <f>N16*(1+'1.Salaries Rates Dates'!B49)</f>
        <v>0</v>
      </c>
      <c r="X16" s="47"/>
      <c r="Y16" s="47"/>
      <c r="Z16" s="47"/>
      <c r="AA16" s="48" t="str">
        <f>IF(X16&gt;0,('1.Salaries Rates Dates'!$D$32*X16),(Y16*(ROUND(YEARFRAC(X$10,AC$10),2)*'1.Salaries Rates Dates'!$F$32)&amp;" / "&amp;Z16*(ROUND(YEARFRAC(X$10,AC$10),2)*'1.Salaries Rates Dates'!$E$32)))</f>
        <v>0 / 0</v>
      </c>
      <c r="AB16" s="51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Dates'!$B$49)))))</f>
        <v>0</v>
      </c>
      <c r="AC16" s="128">
        <f>IF($C16="FT",AB16*'1.Salaries Rates Dates'!$B$44,
IF($C16="PT",AB16*'1.Salaries Rates Dates'!$B$45,
IF($C16="Clinical",AB16*'1.Salaries Rates Dates'!$B$44,
IF($C16="ANSFT",AB16*'1.Salaries Rates Dates'!$B$46,
IF($C16="ANSPT",AB16*'1.Salaries Rates Dates'!$B$47)))))</f>
        <v>0</v>
      </c>
      <c r="AD16" s="28">
        <f t="shared" si="1"/>
        <v>0</v>
      </c>
      <c r="AE16" s="252"/>
      <c r="AF16" s="25">
        <f>W16*(1+'1.Salaries Rates Dates'!B49)</f>
        <v>0</v>
      </c>
      <c r="AG16" s="47"/>
      <c r="AH16" s="47"/>
      <c r="AI16" s="47"/>
      <c r="AJ16" s="48" t="str">
        <f>IF(AG16&gt;0,('1.Salaries Rates Dates'!$D$33*AG16),(AH16*(ROUND(YEARFRAC(AG$10,AL$10),2)*'1.Salaries Rates Dates'!$F$33)&amp;" / "&amp;AI16*(ROUND(YEARFRAC(AG$10,AL$10),2)*'1.Salaries Rates Dates'!$E$33)))</f>
        <v>0 / 0</v>
      </c>
      <c r="AK16" s="51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Dates'!$B$49)))))</f>
        <v>0</v>
      </c>
      <c r="AL16" s="128">
        <f>IF($C16="FT",AK16*'1.Salaries Rates Dates'!$B$44,
IF($C16="PT",AK16*'1.Salaries Rates Dates'!$B$45,
IF($C16="Clinical",AK16*'1.Salaries Rates Dates'!$B$44,
IF($C16="ANSFT",AK16*'1.Salaries Rates Dates'!$B$46,
IF($C16="ANSPT",AK16*'1.Salaries Rates Dates'!$B$47)))))</f>
        <v>0</v>
      </c>
      <c r="AM16" s="28">
        <f t="shared" si="2"/>
        <v>0</v>
      </c>
      <c r="AN16" s="252"/>
      <c r="AO16" s="25">
        <f>AF16*(1+'1.Salaries Rates Dates'!B49)</f>
        <v>0</v>
      </c>
      <c r="AP16" s="47"/>
      <c r="AQ16" s="47"/>
      <c r="AR16" s="47"/>
      <c r="AS16" s="48" t="str">
        <f>IF(AP16&gt;0,('1.Salaries Rates Dates'!$D$34*AP16),(AQ16*(ROUND(YEARFRAC(AP$10,AU$10),2)*'1.Salaries Rates Dates'!$F$34)&amp;" / "&amp;AR16*(ROUND(YEARFRAC(AP$10,AU$10),2)*'1.Salaries Rates Dates'!$E$34)))</f>
        <v>0 / 0</v>
      </c>
      <c r="AT16" s="51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Dates'!$B$49)))))</f>
        <v>0</v>
      </c>
      <c r="AU16" s="128">
        <f>IF($C16="FT",AT16*'1.Salaries Rates Dates'!$B$44,
IF($C16="PT",AT16*'1.Salaries Rates Dates'!$B$45,
IF($C16="Clinical",AT16*'1.Salaries Rates Dates'!$B$44,
IF($C16="ANSFT",AT16*'1.Salaries Rates Dates'!$B$46,
IF($C16="ANSPT",AT16*'1.Salaries Rates Dates'!$B$47)))))</f>
        <v>0</v>
      </c>
      <c r="AV16" s="28">
        <f t="shared" si="3"/>
        <v>0</v>
      </c>
      <c r="AW16" s="252"/>
      <c r="AX16" s="25">
        <f>AO16*(1+'1.Salaries Rates Dates'!K52)</f>
        <v>0</v>
      </c>
      <c r="AY16" s="47"/>
      <c r="AZ16" s="47"/>
      <c r="BA16" s="47"/>
      <c r="BB16" s="48" t="str">
        <f>IF(AY16&gt;0,('1.Salaries Rates Dates'!$D$35*AY16),(AZ16*(ROUND(YEARFRAC(AY$10,BD$10),2)*'1.Salaries Rates Dates'!$F$35)&amp;" / "&amp;BA16*(ROUND(YEARFRAC(AY$10,BD$10),2)*'1.Salaries Rates Dates'!$E$35)))</f>
        <v>0 / 0</v>
      </c>
      <c r="BC16" s="51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Dates'!$B$49)))))</f>
        <v>0</v>
      </c>
      <c r="BD16" s="128">
        <f>IF($C16="FT",BC16*'1.Salaries Rates Dates'!$B$44,
IF($C16="PT",BC16*'1.Salaries Rates Dates'!$B$45,
IF($C16="Clinical",BC16*'1.Salaries Rates Dates'!$B$44,
IF($C16="ANSFT",BC16*'1.Salaries Rates Dates'!$B$46,
IF($C16="ANSPT",BC16*'1.Salaries Rates Dates'!$B$47)))))</f>
        <v>0</v>
      </c>
      <c r="BE16" s="28">
        <f t="shared" si="4"/>
        <v>0</v>
      </c>
      <c r="BF16" s="252"/>
      <c r="BG16" s="25">
        <f>AX16*(1+'1.Salaries Rates Dates'!T52)</f>
        <v>0</v>
      </c>
      <c r="BH16" s="47"/>
      <c r="BI16" s="47"/>
      <c r="BJ16" s="47"/>
      <c r="BK16" s="48" t="str">
        <f>IF(BH16&gt;0,('1.Salaries Rates Dates'!$D$36*BH16),(BI16*(ROUND(YEARFRAC(BH$10,BM$10),2)*'1.Salaries Rates Dates'!$F$36)&amp;" / "&amp;BJ16*(ROUND(YEARFRAC(BH$10,BM$10),2)*'1.Salaries Rates Dates'!$E$36)))</f>
        <v>0 / 0</v>
      </c>
      <c r="BL16" s="51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Dates'!$B$49)))))</f>
        <v>0</v>
      </c>
      <c r="BM16" s="128">
        <f>IF($C16="FT",BL16*'1.Salaries Rates Dates'!$B$44,
IF($C16="PT",BL16*'1.Salaries Rates Dates'!$B$45,
IF($C16="Clinical",BL16*'1.Salaries Rates Dates'!$B$44,
IF($C16="ANSFT",BL16*'1.Salaries Rates Dates'!$B$46,
IF($C16="ANSPT",BL16*'1.Salaries Rates Dates'!$B$47)))))</f>
        <v>0</v>
      </c>
      <c r="BN16" s="28">
        <f t="shared" si="5"/>
        <v>0</v>
      </c>
      <c r="BO16" s="14">
        <f t="shared" ref="BO16:BQ24" si="7">J16+S16+AB16+AK16+AT16+BC16+BL16</f>
        <v>0</v>
      </c>
      <c r="BP16" s="14">
        <f t="shared" si="7"/>
        <v>0</v>
      </c>
      <c r="BQ16" s="14">
        <f t="shared" si="7"/>
        <v>0</v>
      </c>
      <c r="BR16" s="82"/>
      <c r="BS16" s="55">
        <f>'1.Salaries Rates Dates'!$D$5</f>
        <v>0</v>
      </c>
      <c r="BT16" s="187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Dates'!$B$49)))))</f>
        <v>0</v>
      </c>
      <c r="BU16" s="187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Dates'!$B$49)))))</f>
        <v>0</v>
      </c>
      <c r="BV16" s="187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Dates'!$B$49)))))</f>
        <v>0</v>
      </c>
      <c r="BW16" s="187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Dates'!$B$49)))))</f>
        <v>0</v>
      </c>
      <c r="BX16" s="187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Dates'!$B$49)))))</f>
        <v>0</v>
      </c>
      <c r="BY16" s="187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Dates'!$B$49)))))</f>
        <v>0</v>
      </c>
      <c r="BZ16" s="187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Dates'!$B$49)))))</f>
        <v>0</v>
      </c>
      <c r="CA16" s="188">
        <f t="shared" ref="CA16:CA24" si="8">SUM(BT16:BZ16)</f>
        <v>0</v>
      </c>
    </row>
    <row r="17" spans="1:79" hidden="1" x14ac:dyDescent="0.25">
      <c r="A17" s="15">
        <v>3</v>
      </c>
      <c r="B17" s="71">
        <f>'1.Salaries Rates Dates'!C6</f>
        <v>0</v>
      </c>
      <c r="C17" s="30" t="s">
        <v>31</v>
      </c>
      <c r="D17" s="226"/>
      <c r="E17" s="25">
        <f>'1.Salaries Rates Dates'!Z6</f>
        <v>0</v>
      </c>
      <c r="F17" s="47"/>
      <c r="G17" s="47"/>
      <c r="H17" s="47"/>
      <c r="I17" s="48" t="str">
        <f>IF(F17&gt;0,('1.Salaries Rates Dates'!$D$30*F17),(G17*(ROUND(YEARFRAC(F$10,K$10),2)*'1.Salaries Rates Dates'!$F$30)&amp;" / "&amp;H17*(ROUND(YEARFRAC(F$10,K$10),2)*'1.Salaries Rates Dates'!$E$30)))</f>
        <v>0 / 0</v>
      </c>
      <c r="J17" s="51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Dates'!$B$49)))))</f>
        <v>0</v>
      </c>
      <c r="K17" s="128">
        <f>IF($C17="FT",J17*'1.Salaries Rates Dates'!$B$44,
IF($C17="PT",J17*'1.Salaries Rates Dates'!$B$45,
IF($C17="Clinical",J17*'1.Salaries Rates Dates'!$B$44,
IF($C17="ANSFT",J17*'1.Salaries Rates Dates'!$B$46,
IF($C17="ANSPT",J17*'1.Salaries Rates Dates'!$B$47)))))</f>
        <v>0</v>
      </c>
      <c r="L17" s="28">
        <f t="shared" si="6"/>
        <v>0</v>
      </c>
      <c r="M17" s="250"/>
      <c r="N17" s="25">
        <f>E17*(1+'1.Salaries Rates Dates'!B49)</f>
        <v>0</v>
      </c>
      <c r="O17" s="47"/>
      <c r="P17" s="47"/>
      <c r="Q17" s="47"/>
      <c r="R17" s="48" t="str">
        <f>IF(O17&gt;0,('1.Salaries Rates Dates'!$D$31*O17),(P17*(ROUND(YEARFRAC(O$10,T$10),2)*'1.Salaries Rates Dates'!$F$31)&amp;" / "&amp;Q17*(ROUND(YEARFRAC(O$10,T$10),2)*'1.Salaries Rates Dates'!$E$31)))</f>
        <v>0 / 0</v>
      </c>
      <c r="S17" s="51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Dates'!$B$49)))))</f>
        <v>0</v>
      </c>
      <c r="T17" s="128">
        <f>IF($C17="FT",S17*'1.Salaries Rates Dates'!$B$44,
IF($C17="PT",S17*'1.Salaries Rates Dates'!$B$45,
IF($C17="Clinical",S17*'1.Salaries Rates Dates'!$B$44,
IF($C17="ANSFT",S17*'1.Salaries Rates Dates'!$B$46,
IF($C17="ANSPT",S17*'1.Salaries Rates Dates'!$B$47)))))</f>
        <v>0</v>
      </c>
      <c r="U17" s="28">
        <f t="shared" si="0"/>
        <v>0</v>
      </c>
      <c r="V17" s="252"/>
      <c r="W17" s="25">
        <f>N17*(1+'1.Salaries Rates Dates'!B49)</f>
        <v>0</v>
      </c>
      <c r="X17" s="47"/>
      <c r="Y17" s="47"/>
      <c r="Z17" s="47"/>
      <c r="AA17" s="48" t="str">
        <f>IF(X17&gt;0,('1.Salaries Rates Dates'!$D$32*X17),(Y17*(ROUND(YEARFRAC(X$10,AC$10),2)*'1.Salaries Rates Dates'!$F$32)&amp;" / "&amp;Z17*(ROUND(YEARFRAC(X$10,AC$10),2)*'1.Salaries Rates Dates'!$E$32)))</f>
        <v>0 / 0</v>
      </c>
      <c r="AB17" s="51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Dates'!$B$49)))))</f>
        <v>0</v>
      </c>
      <c r="AC17" s="128">
        <f>IF($C17="FT",AB17*'1.Salaries Rates Dates'!$B$44,
IF($C17="PT",AB17*'1.Salaries Rates Dates'!$B$45,
IF($C17="Clinical",AB17*'1.Salaries Rates Dates'!$B$44,
IF($C17="ANSFT",AB17*'1.Salaries Rates Dates'!$B$46,
IF($C17="ANSPT",AB17*'1.Salaries Rates Dates'!$B$47)))))</f>
        <v>0</v>
      </c>
      <c r="AD17" s="28">
        <f t="shared" si="1"/>
        <v>0</v>
      </c>
      <c r="AE17" s="252"/>
      <c r="AF17" s="25">
        <f>W17*(1+'1.Salaries Rates Dates'!B49)</f>
        <v>0</v>
      </c>
      <c r="AG17" s="47"/>
      <c r="AH17" s="47"/>
      <c r="AI17" s="47"/>
      <c r="AJ17" s="48" t="str">
        <f>IF(AG17&gt;0,('1.Salaries Rates Dates'!$D$33*AG17),(AH17*(ROUND(YEARFRAC(AG$10,AL$10),2)*'1.Salaries Rates Dates'!$F$33)&amp;" / "&amp;AI17*(ROUND(YEARFRAC(AG$10,AL$10),2)*'1.Salaries Rates Dates'!$E$33)))</f>
        <v>0 / 0</v>
      </c>
      <c r="AK17" s="51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Dates'!$B$49)))))</f>
        <v>0</v>
      </c>
      <c r="AL17" s="128">
        <f>IF($C17="FT",AK17*'1.Salaries Rates Dates'!$B$44,
IF($C17="PT",AK17*'1.Salaries Rates Dates'!$B$45,
IF($C17="Clinical",AK17*'1.Salaries Rates Dates'!$B$44,
IF($C17="ANSFT",AK17*'1.Salaries Rates Dates'!$B$46,
IF($C17="ANSPT",AK17*'1.Salaries Rates Dates'!$B$47)))))</f>
        <v>0</v>
      </c>
      <c r="AM17" s="28">
        <f t="shared" si="2"/>
        <v>0</v>
      </c>
      <c r="AN17" s="252"/>
      <c r="AO17" s="25">
        <f>AF17*(1+'1.Salaries Rates Dates'!B49)</f>
        <v>0</v>
      </c>
      <c r="AP17" s="47"/>
      <c r="AQ17" s="47"/>
      <c r="AR17" s="47"/>
      <c r="AS17" s="48" t="str">
        <f>IF(AP17&gt;0,('1.Salaries Rates Dates'!$D$34*AP17),(AQ17*(ROUND(YEARFRAC(AP$10,AU$10),2)*'1.Salaries Rates Dates'!$F$34)&amp;" / "&amp;AR17*(ROUND(YEARFRAC(AP$10,AU$10),2)*'1.Salaries Rates Dates'!$E$34)))</f>
        <v>0 / 0</v>
      </c>
      <c r="AT17" s="51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Dates'!$B$49)))))</f>
        <v>0</v>
      </c>
      <c r="AU17" s="128">
        <f>IF($C17="FT",AT17*'1.Salaries Rates Dates'!$B$44,
IF($C17="PT",AT17*'1.Salaries Rates Dates'!$B$45,
IF($C17="Clinical",AT17*'1.Salaries Rates Dates'!$B$44,
IF($C17="ANSFT",AT17*'1.Salaries Rates Dates'!$B$46,
IF($C17="ANSPT",AT17*'1.Salaries Rates Dates'!$B$47)))))</f>
        <v>0</v>
      </c>
      <c r="AV17" s="28">
        <f t="shared" si="3"/>
        <v>0</v>
      </c>
      <c r="AW17" s="252"/>
      <c r="AX17" s="25">
        <f>AO17*(1+'1.Salaries Rates Dates'!K52)</f>
        <v>0</v>
      </c>
      <c r="AY17" s="47"/>
      <c r="AZ17" s="47"/>
      <c r="BA17" s="47"/>
      <c r="BB17" s="48" t="str">
        <f>IF(AY17&gt;0,('1.Salaries Rates Dates'!$D$35*AY17),(AZ17*(ROUND(YEARFRAC(AY$10,BD$10),2)*'1.Salaries Rates Dates'!$F$35)&amp;" / "&amp;BA17*(ROUND(YEARFRAC(AY$10,BD$10),2)*'1.Salaries Rates Dates'!$E$35)))</f>
        <v>0 / 0</v>
      </c>
      <c r="BC17" s="51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Dates'!$B$49)))))</f>
        <v>0</v>
      </c>
      <c r="BD17" s="128">
        <f>IF($C17="FT",BC17*'1.Salaries Rates Dates'!$B$44,
IF($C17="PT",BC17*'1.Salaries Rates Dates'!$B$45,
IF($C17="Clinical",BC17*'1.Salaries Rates Dates'!$B$44,
IF($C17="ANSFT",BC17*'1.Salaries Rates Dates'!$B$46,
IF($C17="ANSPT",BC17*'1.Salaries Rates Dates'!$B$47)))))</f>
        <v>0</v>
      </c>
      <c r="BE17" s="28">
        <f t="shared" si="4"/>
        <v>0</v>
      </c>
      <c r="BF17" s="252"/>
      <c r="BG17" s="25">
        <f>AX17*(1+'1.Salaries Rates Dates'!T52)</f>
        <v>0</v>
      </c>
      <c r="BH17" s="47"/>
      <c r="BI17" s="47"/>
      <c r="BJ17" s="47"/>
      <c r="BK17" s="48" t="str">
        <f>IF(BH17&gt;0,('1.Salaries Rates Dates'!$D$36*BH17),(BI17*(ROUND(YEARFRAC(BH$10,BM$10),2)*'1.Salaries Rates Dates'!$F$36)&amp;" / "&amp;BJ17*(ROUND(YEARFRAC(BH$10,BM$10),2)*'1.Salaries Rates Dates'!$E$36)))</f>
        <v>0 / 0</v>
      </c>
      <c r="BL17" s="51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Dates'!$B$49)))))</f>
        <v>0</v>
      </c>
      <c r="BM17" s="128">
        <f>IF($C17="FT",BL17*'1.Salaries Rates Dates'!$B$44,
IF($C17="PT",BL17*'1.Salaries Rates Dates'!$B$45,
IF($C17="Clinical",BL17*'1.Salaries Rates Dates'!$B$44,
IF($C17="ANSFT",BL17*'1.Salaries Rates Dates'!$B$46,
IF($C17="ANSPT",BL17*'1.Salaries Rates Dates'!$B$47)))))</f>
        <v>0</v>
      </c>
      <c r="BN17" s="28">
        <f t="shared" si="5"/>
        <v>0</v>
      </c>
      <c r="BO17" s="14">
        <f t="shared" si="7"/>
        <v>0</v>
      </c>
      <c r="BP17" s="14">
        <f t="shared" si="7"/>
        <v>0</v>
      </c>
      <c r="BQ17" s="14">
        <f t="shared" si="7"/>
        <v>0</v>
      </c>
      <c r="BR17" s="82"/>
      <c r="BS17" s="55">
        <f>'1.Salaries Rates Dates'!$D$6</f>
        <v>0</v>
      </c>
      <c r="BT17" s="187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Dates'!$B$49)))))</f>
        <v>0</v>
      </c>
      <c r="BU17" s="187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Dates'!$B$49)))))</f>
        <v>0</v>
      </c>
      <c r="BV17" s="187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Dates'!$B$49)))))</f>
        <v>0</v>
      </c>
      <c r="BW17" s="187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Dates'!$B$49)))))</f>
        <v>0</v>
      </c>
      <c r="BX17" s="187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Dates'!$B$49)))))</f>
        <v>0</v>
      </c>
      <c r="BY17" s="187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Dates'!$B$49)))))</f>
        <v>0</v>
      </c>
      <c r="BZ17" s="187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Dates'!$B$49)))))</f>
        <v>0</v>
      </c>
      <c r="CA17" s="188">
        <f t="shared" si="8"/>
        <v>0</v>
      </c>
    </row>
    <row r="18" spans="1:79" x14ac:dyDescent="0.25">
      <c r="A18" s="15">
        <v>4</v>
      </c>
      <c r="B18" s="71">
        <f>'1.Salaries Rates Dates'!C7</f>
        <v>0</v>
      </c>
      <c r="C18" s="30" t="s">
        <v>31</v>
      </c>
      <c r="D18" s="226"/>
      <c r="E18" s="25">
        <f>'1.Salaries Rates Dates'!Z7</f>
        <v>0</v>
      </c>
      <c r="F18" s="47"/>
      <c r="G18" s="47"/>
      <c r="H18" s="47"/>
      <c r="I18" s="48" t="str">
        <f>IF(F18&gt;0,('1.Salaries Rates Dates'!$D$30*F18),(G18*(ROUND(YEARFRAC(F$10,K$10),2)*'1.Salaries Rates Dates'!$F$30)&amp;" / "&amp;H18*(ROUND(YEARFRAC(F$10,K$10),2)*'1.Salaries Rates Dates'!$E$30)))</f>
        <v>0 / 0</v>
      </c>
      <c r="J18" s="51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Dates'!$B$49)))))</f>
        <v>0</v>
      </c>
      <c r="K18" s="128">
        <f>IF($C18="FT",J18*'1.Salaries Rates Dates'!$B$44,
IF($C18="PT",J18*'1.Salaries Rates Dates'!$B$45,
IF($C18="Clinical",J18*'1.Salaries Rates Dates'!$B$44,
IF($C18="ANSFT",J18*'1.Salaries Rates Dates'!$B$46,
IF($C18="ANSPT",J18*'1.Salaries Rates Dates'!$B$47)))))</f>
        <v>0</v>
      </c>
      <c r="L18" s="28">
        <f t="shared" si="6"/>
        <v>0</v>
      </c>
      <c r="M18" s="250"/>
      <c r="N18" s="25">
        <f>E18*(1+'1.Salaries Rates Dates'!$B$49)</f>
        <v>0</v>
      </c>
      <c r="O18" s="47"/>
      <c r="P18" s="47"/>
      <c r="Q18" s="47"/>
      <c r="R18" s="48" t="str">
        <f>IF(O18&gt;0,('1.Salaries Rates Dates'!$D$31*O18),(P18*(ROUND(YEARFRAC(O$10,T$10),2)*'1.Salaries Rates Dates'!$F$31)&amp;" / "&amp;Q18*(ROUND(YEARFRAC(O$10,T$10),2)*'1.Salaries Rates Dates'!$E$31)))</f>
        <v>0 / 0</v>
      </c>
      <c r="S18" s="51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Dates'!$B$49)))))</f>
        <v>0</v>
      </c>
      <c r="T18" s="128">
        <f>IF($C18="FT",S18*'1.Salaries Rates Dates'!$B$44,
IF($C18="PT",S18*'1.Salaries Rates Dates'!$B$45,
IF($C18="Clinical",S18*'1.Salaries Rates Dates'!$B$44,
IF($C18="ANSFT",S18*'1.Salaries Rates Dates'!$B$46,
IF($C18="ANSPT",S18*'1.Salaries Rates Dates'!$B$47)))))</f>
        <v>0</v>
      </c>
      <c r="U18" s="28">
        <f t="shared" si="0"/>
        <v>0</v>
      </c>
      <c r="V18" s="252"/>
      <c r="W18" s="25">
        <f>N18*(1+'1.Salaries Rates Dates'!$B$49)</f>
        <v>0</v>
      </c>
      <c r="X18" s="47"/>
      <c r="Y18" s="47"/>
      <c r="Z18" s="47"/>
      <c r="AA18" s="48" t="str">
        <f>IF(X18&gt;0,('1.Salaries Rates Dates'!$D$32*X18),(Y18*(ROUND(YEARFRAC(X$10,AC$10),2)*'1.Salaries Rates Dates'!$F$32)&amp;" / "&amp;Z18*(ROUND(YEARFRAC(X$10,AC$10),2)*'1.Salaries Rates Dates'!$E$32)))</f>
        <v>0 / 0</v>
      </c>
      <c r="AB18" s="51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Dates'!$B$49)))))</f>
        <v>0</v>
      </c>
      <c r="AC18" s="128">
        <f>IF($C18="FT",AB18*'1.Salaries Rates Dates'!$B$44,
IF($C18="PT",AB18*'1.Salaries Rates Dates'!$B$45,
IF($C18="Clinical",AB18*'1.Salaries Rates Dates'!$B$44,
IF($C18="ANSFT",AB18*'1.Salaries Rates Dates'!$B$46,
IF($C18="ANSPT",AB18*'1.Salaries Rates Dates'!$B$47)))))</f>
        <v>0</v>
      </c>
      <c r="AD18" s="28">
        <f t="shared" si="1"/>
        <v>0</v>
      </c>
      <c r="AE18" s="252"/>
      <c r="AF18" s="25">
        <f>W18*(1+'1.Salaries Rates Dates'!$B$49)</f>
        <v>0</v>
      </c>
      <c r="AG18" s="47"/>
      <c r="AH18" s="47"/>
      <c r="AI18" s="47"/>
      <c r="AJ18" s="48" t="str">
        <f>IF(AG18&gt;0,('1.Salaries Rates Dates'!$D$33*AG18),(AH18*(ROUND(YEARFRAC(AG$10,AL$10),2)*'1.Salaries Rates Dates'!$F$33)&amp;" / "&amp;AI18*(ROUND(YEARFRAC(AG$10,AL$10),2)*'1.Salaries Rates Dates'!$E$33)))</f>
        <v>0 / 0</v>
      </c>
      <c r="AK18" s="51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Dates'!$B$49)))))</f>
        <v>0</v>
      </c>
      <c r="AL18" s="128">
        <f>IF($C18="FT",AK18*'1.Salaries Rates Dates'!$B$44,
IF($C18="PT",AK18*'1.Salaries Rates Dates'!$B$45,
IF($C18="Clinical",AK18*'1.Salaries Rates Dates'!$B$44,
IF($C18="ANSFT",AK18*'1.Salaries Rates Dates'!$B$46,
IF($C18="ANSPT",AK18*'1.Salaries Rates Dates'!$B$47)))))</f>
        <v>0</v>
      </c>
      <c r="AM18" s="28">
        <f t="shared" si="2"/>
        <v>0</v>
      </c>
      <c r="AN18" s="252"/>
      <c r="AO18" s="25">
        <f>AF18*(1+'1.Salaries Rates Dates'!$B$49)</f>
        <v>0</v>
      </c>
      <c r="AP18" s="47"/>
      <c r="AQ18" s="47"/>
      <c r="AR18" s="47"/>
      <c r="AS18" s="48" t="str">
        <f>IF(AP18&gt;0,('1.Salaries Rates Dates'!$D$34*AP18),(AQ18*(ROUND(YEARFRAC(AP$10,AU$10),2)*'1.Salaries Rates Dates'!$F$34)&amp;" / "&amp;AR18*(ROUND(YEARFRAC(AP$10,AU$10),2)*'1.Salaries Rates Dates'!$E$34)))</f>
        <v>0 / 0</v>
      </c>
      <c r="AT18" s="51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Dates'!$B$49)))))</f>
        <v>0</v>
      </c>
      <c r="AU18" s="128">
        <f>IF($C18="FT",AT18*'1.Salaries Rates Dates'!$B$44,
IF($C18="PT",AT18*'1.Salaries Rates Dates'!$B$45,
IF($C18="Clinical",AT18*'1.Salaries Rates Dates'!$B$44,
IF($C18="ANSFT",AT18*'1.Salaries Rates Dates'!$B$46,
IF($C18="ANSPT",AT18*'1.Salaries Rates Dates'!$B$47)))))</f>
        <v>0</v>
      </c>
      <c r="AV18" s="28">
        <f t="shared" si="3"/>
        <v>0</v>
      </c>
      <c r="AW18" s="252"/>
      <c r="AX18" s="25">
        <f>AO18*(1+'1.Salaries Rates Dates'!$B$49)</f>
        <v>0</v>
      </c>
      <c r="AY18" s="47"/>
      <c r="AZ18" s="47"/>
      <c r="BA18" s="47"/>
      <c r="BB18" s="48" t="str">
        <f>IF(AY18&gt;0,('1.Salaries Rates Dates'!$D$35*AY18),(AZ18*(ROUND(YEARFRAC(AY$10,BD$10),2)*'1.Salaries Rates Dates'!$F$35)&amp;" / "&amp;BA18*(ROUND(YEARFRAC(AY$10,BD$10),2)*'1.Salaries Rates Dates'!$E$35)))</f>
        <v>0 / 0</v>
      </c>
      <c r="BC18" s="51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Dates'!$B$49)))))</f>
        <v>0</v>
      </c>
      <c r="BD18" s="128">
        <f>IF($C18="FT",BC18*'1.Salaries Rates Dates'!$B$44,
IF($C18="PT",BC18*'1.Salaries Rates Dates'!$B$45,
IF($C18="Clinical",BC18*'1.Salaries Rates Dates'!$B$44,
IF($C18="ANSFT",BC18*'1.Salaries Rates Dates'!$B$46,
IF($C18="ANSPT",BC18*'1.Salaries Rates Dates'!$B$47)))))</f>
        <v>0</v>
      </c>
      <c r="BE18" s="28">
        <f t="shared" si="4"/>
        <v>0</v>
      </c>
      <c r="BF18" s="252"/>
      <c r="BG18" s="25">
        <f>AX18*(1+'1.Salaries Rates Dates'!$B$49)</f>
        <v>0</v>
      </c>
      <c r="BH18" s="47"/>
      <c r="BI18" s="47"/>
      <c r="BJ18" s="47"/>
      <c r="BK18" s="48" t="str">
        <f>IF(BH18&gt;0,('1.Salaries Rates Dates'!$D$36*BH18),(BI18*(ROUND(YEARFRAC(BH$10,BM$10),2)*'1.Salaries Rates Dates'!$F$36)&amp;" / "&amp;BJ18*(ROUND(YEARFRAC(BH$10,BM$10),2)*'1.Salaries Rates Dates'!$E$36)))</f>
        <v>0 / 0</v>
      </c>
      <c r="BL18" s="51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Dates'!$B$49)))))</f>
        <v>0</v>
      </c>
      <c r="BM18" s="128">
        <f>IF($C18="FT",BL18*'1.Salaries Rates Dates'!$B$44,
IF($C18="PT",BL18*'1.Salaries Rates Dates'!$B$45,
IF($C18="Clinical",BL18*'1.Salaries Rates Dates'!$B$44,
IF($C18="ANSFT",BL18*'1.Salaries Rates Dates'!$B$46,
IF($C18="ANSPT",BL18*'1.Salaries Rates Dates'!$B$47)))))</f>
        <v>0</v>
      </c>
      <c r="BN18" s="28">
        <f t="shared" si="5"/>
        <v>0</v>
      </c>
      <c r="BO18" s="14">
        <f t="shared" si="7"/>
        <v>0</v>
      </c>
      <c r="BP18" s="14">
        <f t="shared" si="7"/>
        <v>0</v>
      </c>
      <c r="BQ18" s="14">
        <f t="shared" si="7"/>
        <v>0</v>
      </c>
      <c r="BR18" s="82"/>
      <c r="BS18" s="55">
        <f>'1.Salaries Rates Dates'!$D$7</f>
        <v>0</v>
      </c>
      <c r="BT18" s="187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Dates'!$B$49)))))</f>
        <v>0</v>
      </c>
      <c r="BU18" s="187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Dates'!$B$49)))))</f>
        <v>0</v>
      </c>
      <c r="BV18" s="187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Dates'!$B$49)))))</f>
        <v>0</v>
      </c>
      <c r="BW18" s="187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Dates'!$B$49)))))</f>
        <v>0</v>
      </c>
      <c r="BX18" s="187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Dates'!$B$49)))))</f>
        <v>0</v>
      </c>
      <c r="BY18" s="187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Dates'!$B$49)))))</f>
        <v>0</v>
      </c>
      <c r="BZ18" s="187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Dates'!$B$49)))))</f>
        <v>0</v>
      </c>
      <c r="CA18" s="188">
        <f t="shared" si="8"/>
        <v>0</v>
      </c>
    </row>
    <row r="19" spans="1:79" hidden="1" x14ac:dyDescent="0.25">
      <c r="A19" s="15">
        <v>5</v>
      </c>
      <c r="B19" s="71">
        <f>'1.Salaries Rates Dates'!C8</f>
        <v>0</v>
      </c>
      <c r="C19" s="30" t="s">
        <v>31</v>
      </c>
      <c r="D19" s="226"/>
      <c r="E19" s="25">
        <f>'1.Salaries Rates Dates'!Z8</f>
        <v>0</v>
      </c>
      <c r="F19" s="47"/>
      <c r="G19" s="47"/>
      <c r="H19" s="47"/>
      <c r="I19" s="48" t="str">
        <f>IF(F19&gt;0,('1.Salaries Rates Dates'!$D$30*F19),(G19*(ROUND(YEARFRAC(F$10,K$10),2)*'1.Salaries Rates Dates'!$F$30)&amp;" / "&amp;H19*(ROUND(YEARFRAC(F$10,K$10),2)*'1.Salaries Rates Dates'!$E$30)))</f>
        <v>0 / 0</v>
      </c>
      <c r="J19" s="51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Dates'!$B$49)))))</f>
        <v>0</v>
      </c>
      <c r="K19" s="128">
        <f>IF($C19="FT",J19*'1.Salaries Rates Dates'!$B$44,
IF($C19="PT",J19*'1.Salaries Rates Dates'!$B$45,
IF($C19="Clinical",J19*'1.Salaries Rates Dates'!$B$44,
IF($C19="ANSFT",J19*'1.Salaries Rates Dates'!$B$46,
IF($C19="ANSPT",J19*'1.Salaries Rates Dates'!$B$47)))))</f>
        <v>0</v>
      </c>
      <c r="L19" s="28">
        <f t="shared" si="6"/>
        <v>0</v>
      </c>
      <c r="M19" s="250"/>
      <c r="N19" s="25">
        <f>E19*(1+'1.Salaries Rates Dates'!B49)</f>
        <v>0</v>
      </c>
      <c r="O19" s="47"/>
      <c r="P19" s="47"/>
      <c r="Q19" s="47"/>
      <c r="R19" s="48" t="str">
        <f>IF(O19&gt;0,('1.Salaries Rates Dates'!$D$31*O19),(P19*(ROUND(YEARFRAC(O$10,T$10),2)*'1.Salaries Rates Dates'!$F$31)&amp;" / "&amp;Q19*(ROUND(YEARFRAC(O$10,T$10),2)*'1.Salaries Rates Dates'!$E$31)))</f>
        <v>0 / 0</v>
      </c>
      <c r="S19" s="51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Dates'!$B$49)))))</f>
        <v>0</v>
      </c>
      <c r="T19" s="128">
        <f>IF($C19="FT",S19*'1.Salaries Rates Dates'!$B$44,
IF($C19="PT",S19*'1.Salaries Rates Dates'!$B$45,
IF($C19="Clinical",S19*'1.Salaries Rates Dates'!$B$44,
IF($C19="ANSFT",S19*'1.Salaries Rates Dates'!$B$46,
IF($C19="ANSPT",S19*'1.Salaries Rates Dates'!$B$47)))))</f>
        <v>0</v>
      </c>
      <c r="U19" s="28">
        <f t="shared" si="0"/>
        <v>0</v>
      </c>
      <c r="V19" s="252"/>
      <c r="W19" s="25">
        <f>N19*(1+'1.Salaries Rates Dates'!B49)</f>
        <v>0</v>
      </c>
      <c r="X19" s="47"/>
      <c r="Y19" s="47"/>
      <c r="Z19" s="47"/>
      <c r="AA19" s="48" t="str">
        <f>IF(X19&gt;0,('1.Salaries Rates Dates'!$D$32*X19),(Y19*(ROUND(YEARFRAC(X$10,AC$10),2)*'1.Salaries Rates Dates'!$F$32)&amp;" / "&amp;Z19*(ROUND(YEARFRAC(X$10,AC$10),2)*'1.Salaries Rates Dates'!$E$32)))</f>
        <v>0 / 0</v>
      </c>
      <c r="AB19" s="51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Dates'!$B$49)))))</f>
        <v>0</v>
      </c>
      <c r="AC19" s="128">
        <f>IF($C19="FT",AB19*'1.Salaries Rates Dates'!$B$44,
IF($C19="PT",AB19*'1.Salaries Rates Dates'!$B$45,
IF($C19="Clinical",AB19*'1.Salaries Rates Dates'!$B$44,
IF($C19="ANSFT",AB19*'1.Salaries Rates Dates'!$B$46,
IF($C19="ANSPT",AB19*'1.Salaries Rates Dates'!$B$47)))))</f>
        <v>0</v>
      </c>
      <c r="AD19" s="28">
        <f t="shared" si="1"/>
        <v>0</v>
      </c>
      <c r="AE19" s="252"/>
      <c r="AF19" s="25">
        <f>W19*(1+'1.Salaries Rates Dates'!B49)</f>
        <v>0</v>
      </c>
      <c r="AG19" s="47"/>
      <c r="AH19" s="47"/>
      <c r="AI19" s="47"/>
      <c r="AJ19" s="48" t="str">
        <f>IF(AG19&gt;0,('1.Salaries Rates Dates'!$D$33*AG19),(AH19*(ROUND(YEARFRAC(AG$10,AL$10),2)*'1.Salaries Rates Dates'!$F$33)&amp;" / "&amp;AI19*(ROUND(YEARFRAC(AG$10,AL$10),2)*'1.Salaries Rates Dates'!$E$33)))</f>
        <v>0 / 0</v>
      </c>
      <c r="AK19" s="51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Dates'!$B$49)))))</f>
        <v>0</v>
      </c>
      <c r="AL19" s="128">
        <f>IF($C19="FT",AK19*'1.Salaries Rates Dates'!$B$44,
IF($C19="PT",AK19*'1.Salaries Rates Dates'!$B$45,
IF($C19="Clinical",AK19*'1.Salaries Rates Dates'!$B$44,
IF($C19="ANSFT",AK19*'1.Salaries Rates Dates'!$B$46,
IF($C19="ANSPT",AK19*'1.Salaries Rates Dates'!$B$47)))))</f>
        <v>0</v>
      </c>
      <c r="AM19" s="28">
        <f t="shared" si="2"/>
        <v>0</v>
      </c>
      <c r="AN19" s="252"/>
      <c r="AO19" s="25">
        <f>AF19*(1+'1.Salaries Rates Dates'!B49)</f>
        <v>0</v>
      </c>
      <c r="AP19" s="47"/>
      <c r="AQ19" s="47"/>
      <c r="AR19" s="47"/>
      <c r="AS19" s="48" t="str">
        <f>IF(AP19&gt;0,('1.Salaries Rates Dates'!$D$34*AP19),(AQ19*(ROUND(YEARFRAC(AP$10,AU$10),2)*'1.Salaries Rates Dates'!$F$34)&amp;" / "&amp;AR19*(ROUND(YEARFRAC(AP$10,AU$10),2)*'1.Salaries Rates Dates'!$E$34)))</f>
        <v>0 / 0</v>
      </c>
      <c r="AT19" s="51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Dates'!$B$49)))))</f>
        <v>0</v>
      </c>
      <c r="AU19" s="128">
        <f>IF($C19="FT",AT19*'1.Salaries Rates Dates'!$B$44,
IF($C19="PT",AT19*'1.Salaries Rates Dates'!$B$45,
IF($C19="Clinical",AT19*'1.Salaries Rates Dates'!$B$44,
IF($C19="ANSFT",AT19*'1.Salaries Rates Dates'!$B$46,
IF($C19="ANSPT",AT19*'1.Salaries Rates Dates'!$B$47)))))</f>
        <v>0</v>
      </c>
      <c r="AV19" s="28">
        <f t="shared" si="3"/>
        <v>0</v>
      </c>
      <c r="AW19" s="252"/>
      <c r="AX19" s="25">
        <f>AO19*(1+'1.Salaries Rates Dates'!K52)</f>
        <v>0</v>
      </c>
      <c r="AY19" s="47"/>
      <c r="AZ19" s="47"/>
      <c r="BA19" s="47"/>
      <c r="BB19" s="48" t="str">
        <f>IF(AY19&gt;0,('1.Salaries Rates Dates'!$D$35*AY19),(AZ19*(ROUND(YEARFRAC(AY$10,BD$10),2)*'1.Salaries Rates Dates'!$F$35)&amp;" / "&amp;BA19*(ROUND(YEARFRAC(AY$10,BD$10),2)*'1.Salaries Rates Dates'!$E$35)))</f>
        <v>0 / 0</v>
      </c>
      <c r="BC19" s="51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Dates'!$B$49)))))</f>
        <v>0</v>
      </c>
      <c r="BD19" s="128">
        <f>IF($C19="FT",BC19*'1.Salaries Rates Dates'!$B$44,
IF($C19="PT",BC19*'1.Salaries Rates Dates'!$B$45,
IF($C19="Clinical",BC19*'1.Salaries Rates Dates'!$B$44,
IF($C19="ANSFT",BC19*'1.Salaries Rates Dates'!$B$46,
IF($C19="ANSPT",BC19*'1.Salaries Rates Dates'!$B$47)))))</f>
        <v>0</v>
      </c>
      <c r="BE19" s="28">
        <f t="shared" si="4"/>
        <v>0</v>
      </c>
      <c r="BF19" s="252"/>
      <c r="BG19" s="25">
        <f>AX19*(1+'1.Salaries Rates Dates'!T52)</f>
        <v>0</v>
      </c>
      <c r="BH19" s="47"/>
      <c r="BI19" s="47"/>
      <c r="BJ19" s="47"/>
      <c r="BK19" s="48" t="str">
        <f>IF(BH19&gt;0,('1.Salaries Rates Dates'!$D$36*BH19),(BI19*(ROUND(YEARFRAC(BH$10,BM$10),2)*'1.Salaries Rates Dates'!$F$36)&amp;" / "&amp;BJ19*(ROUND(YEARFRAC(BH$10,BM$10),2)*'1.Salaries Rates Dates'!$E$36)))</f>
        <v>0 / 0</v>
      </c>
      <c r="BL19" s="51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Dates'!$B$49)))))</f>
        <v>0</v>
      </c>
      <c r="BM19" s="128">
        <f>IF($C19="FT",BL19*'1.Salaries Rates Dates'!$B$44,
IF($C19="PT",BL19*'1.Salaries Rates Dates'!$B$45,
IF($C19="Clinical",BL19*'1.Salaries Rates Dates'!$B$44,
IF($C19="ANSFT",BL19*'1.Salaries Rates Dates'!$B$46,
IF($C19="ANSPT",BL19*'1.Salaries Rates Dates'!$B$47)))))</f>
        <v>0</v>
      </c>
      <c r="BN19" s="28">
        <f t="shared" si="5"/>
        <v>0</v>
      </c>
      <c r="BO19" s="14">
        <f t="shared" si="7"/>
        <v>0</v>
      </c>
      <c r="BP19" s="14">
        <f t="shared" si="7"/>
        <v>0</v>
      </c>
      <c r="BQ19" s="14">
        <f t="shared" si="7"/>
        <v>0</v>
      </c>
      <c r="BR19" s="82"/>
      <c r="BS19" s="55">
        <f>'1.Salaries Rates Dates'!$D$8</f>
        <v>0</v>
      </c>
      <c r="BT19" s="187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Dates'!$B$49)))))</f>
        <v>0</v>
      </c>
      <c r="BU19" s="187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Dates'!$B$49)))))</f>
        <v>0</v>
      </c>
      <c r="BV19" s="187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Dates'!$B$49)))))</f>
        <v>0</v>
      </c>
      <c r="BW19" s="187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Dates'!$B$49)))))</f>
        <v>0</v>
      </c>
      <c r="BX19" s="187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Dates'!$B$49)))))</f>
        <v>0</v>
      </c>
      <c r="BY19" s="187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Dates'!$B$49)))))</f>
        <v>0</v>
      </c>
      <c r="BZ19" s="187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Dates'!$B$49)))))</f>
        <v>0</v>
      </c>
      <c r="CA19" s="188">
        <f t="shared" si="8"/>
        <v>0</v>
      </c>
    </row>
    <row r="20" spans="1:79" hidden="1" x14ac:dyDescent="0.25">
      <c r="A20" s="15">
        <v>6</v>
      </c>
      <c r="B20" s="71">
        <f>'1.Salaries Rates Dates'!C9</f>
        <v>0</v>
      </c>
      <c r="C20" s="30" t="s">
        <v>31</v>
      </c>
      <c r="D20" s="226"/>
      <c r="E20" s="25">
        <f>'1.Salaries Rates Dates'!Z9</f>
        <v>0</v>
      </c>
      <c r="F20" s="47"/>
      <c r="G20" s="47"/>
      <c r="H20" s="47"/>
      <c r="I20" s="48" t="str">
        <f>IF(F20&gt;0,('1.Salaries Rates Dates'!$D$30*F20),(G20*(ROUND(YEARFRAC(F$10,K$10),2)*'1.Salaries Rates Dates'!$F$30)&amp;" / "&amp;H20*(ROUND(YEARFRAC(F$10,K$10),2)*'1.Salaries Rates Dates'!$E$30)))</f>
        <v>0 / 0</v>
      </c>
      <c r="J20" s="51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Dates'!$B$49)))))</f>
        <v>0</v>
      </c>
      <c r="K20" s="128">
        <f>IF($C20="FT",J20*'1.Salaries Rates Dates'!$B$44,
IF($C20="PT",J20*'1.Salaries Rates Dates'!$B$45,
IF($C20="Clinical",J20*'1.Salaries Rates Dates'!$B$44,
IF($C20="ANSFT",J20*'1.Salaries Rates Dates'!$B$46,
IF($C20="ANSPT",J20*'1.Salaries Rates Dates'!$B$47)))))</f>
        <v>0</v>
      </c>
      <c r="L20" s="28">
        <f t="shared" si="6"/>
        <v>0</v>
      </c>
      <c r="M20" s="250"/>
      <c r="N20" s="25">
        <f>E20*(1+'1.Salaries Rates Dates'!B49)</f>
        <v>0</v>
      </c>
      <c r="O20" s="47"/>
      <c r="P20" s="47"/>
      <c r="Q20" s="47"/>
      <c r="R20" s="48" t="str">
        <f>IF(O20&gt;0,('1.Salaries Rates Dates'!$D$31*O20),(P20*(ROUND(YEARFRAC(O$10,T$10),2)*'1.Salaries Rates Dates'!$F$31)&amp;" / "&amp;Q20*(ROUND(YEARFRAC(O$10,T$10),2)*'1.Salaries Rates Dates'!$E$31)))</f>
        <v>0 / 0</v>
      </c>
      <c r="S20" s="51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Dates'!$B$49)))))</f>
        <v>0</v>
      </c>
      <c r="T20" s="128">
        <f>IF($C20="FT",S20*'1.Salaries Rates Dates'!$B$44,
IF($C20="PT",S20*'1.Salaries Rates Dates'!$B$45,
IF($C20="Clinical",S20*'1.Salaries Rates Dates'!$B$44,
IF($C20="ANSFT",S20*'1.Salaries Rates Dates'!$B$46,
IF($C20="ANSPT",S20*'1.Salaries Rates Dates'!$B$47)))))</f>
        <v>0</v>
      </c>
      <c r="U20" s="28">
        <f t="shared" si="0"/>
        <v>0</v>
      </c>
      <c r="V20" s="252"/>
      <c r="W20" s="25">
        <f>N20*(1+'1.Salaries Rates Dates'!B49)</f>
        <v>0</v>
      </c>
      <c r="X20" s="47"/>
      <c r="Y20" s="47"/>
      <c r="Z20" s="47"/>
      <c r="AA20" s="48" t="str">
        <f>IF(X20&gt;0,('1.Salaries Rates Dates'!$D$32*X20),(Y20*(ROUND(YEARFRAC(X$10,AC$10),2)*'1.Salaries Rates Dates'!$F$32)&amp;" / "&amp;Z20*(ROUND(YEARFRAC(X$10,AC$10),2)*'1.Salaries Rates Dates'!$E$32)))</f>
        <v>0 / 0</v>
      </c>
      <c r="AB20" s="51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Dates'!$B$49)))))</f>
        <v>0</v>
      </c>
      <c r="AC20" s="128">
        <f>IF($C20="FT",AB20*'1.Salaries Rates Dates'!$B$44,
IF($C20="PT",AB20*'1.Salaries Rates Dates'!$B$45,
IF($C20="Clinical",AB20*'1.Salaries Rates Dates'!$B$44,
IF($C20="ANSFT",AB20*'1.Salaries Rates Dates'!$B$46,
IF($C20="ANSPT",AB20*'1.Salaries Rates Dates'!$B$47)))))</f>
        <v>0</v>
      </c>
      <c r="AD20" s="28">
        <f t="shared" si="1"/>
        <v>0</v>
      </c>
      <c r="AE20" s="252"/>
      <c r="AF20" s="25">
        <f>W20*(1+'1.Salaries Rates Dates'!B49)</f>
        <v>0</v>
      </c>
      <c r="AG20" s="47"/>
      <c r="AH20" s="47"/>
      <c r="AI20" s="47"/>
      <c r="AJ20" s="48" t="str">
        <f>IF(AG20&gt;0,('1.Salaries Rates Dates'!$D$33*AG20),(AH20*(ROUND(YEARFRAC(AG$10,AL$10),2)*'1.Salaries Rates Dates'!$F$33)&amp;" / "&amp;AI20*(ROUND(YEARFRAC(AG$10,AL$10),2)*'1.Salaries Rates Dates'!$E$33)))</f>
        <v>0 / 0</v>
      </c>
      <c r="AK20" s="51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Dates'!$B$49)))))</f>
        <v>0</v>
      </c>
      <c r="AL20" s="128">
        <f>IF($C20="FT",AK20*'1.Salaries Rates Dates'!$B$44,
IF($C20="PT",AK20*'1.Salaries Rates Dates'!$B$45,
IF($C20="Clinical",AK20*'1.Salaries Rates Dates'!$B$44,
IF($C20="ANSFT",AK20*'1.Salaries Rates Dates'!$B$46,
IF($C20="ANSPT",AK20*'1.Salaries Rates Dates'!$B$47)))))</f>
        <v>0</v>
      </c>
      <c r="AM20" s="28">
        <f t="shared" si="2"/>
        <v>0</v>
      </c>
      <c r="AN20" s="252"/>
      <c r="AO20" s="25">
        <f>AF20*(1+'1.Salaries Rates Dates'!B49)</f>
        <v>0</v>
      </c>
      <c r="AP20" s="47"/>
      <c r="AQ20" s="47"/>
      <c r="AR20" s="47"/>
      <c r="AS20" s="48" t="str">
        <f>IF(AP20&gt;0,('1.Salaries Rates Dates'!$D$34*AP20),(AQ20*(ROUND(YEARFRAC(AP$10,AU$10),2)*'1.Salaries Rates Dates'!$F$34)&amp;" / "&amp;AR20*(ROUND(YEARFRAC(AP$10,AU$10),2)*'1.Salaries Rates Dates'!$E$34)))</f>
        <v>0 / 0</v>
      </c>
      <c r="AT20" s="51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Dates'!$B$49)))))</f>
        <v>0</v>
      </c>
      <c r="AU20" s="128">
        <f>IF($C20="FT",AT20*'1.Salaries Rates Dates'!$B$44,
IF($C20="PT",AT20*'1.Salaries Rates Dates'!$B$45,
IF($C20="Clinical",AT20*'1.Salaries Rates Dates'!$B$44,
IF($C20="ANSFT",AT20*'1.Salaries Rates Dates'!$B$46,
IF($C20="ANSPT",AT20*'1.Salaries Rates Dates'!$B$47)))))</f>
        <v>0</v>
      </c>
      <c r="AV20" s="28">
        <f t="shared" si="3"/>
        <v>0</v>
      </c>
      <c r="AW20" s="252"/>
      <c r="AX20" s="25">
        <f>AO20*(1+'1.Salaries Rates Dates'!K52)</f>
        <v>0</v>
      </c>
      <c r="AY20" s="47"/>
      <c r="AZ20" s="47"/>
      <c r="BA20" s="47"/>
      <c r="BB20" s="48" t="str">
        <f>IF(AY20&gt;0,('1.Salaries Rates Dates'!$D$35*AY20),(AZ20*(ROUND(YEARFRAC(AY$10,BD$10),2)*'1.Salaries Rates Dates'!$F$35)&amp;" / "&amp;BA20*(ROUND(YEARFRAC(AY$10,BD$10),2)*'1.Salaries Rates Dates'!$E$35)))</f>
        <v>0 / 0</v>
      </c>
      <c r="BC20" s="51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Dates'!$B$49)))))</f>
        <v>0</v>
      </c>
      <c r="BD20" s="128">
        <f>IF($C20="FT",BC20*'1.Salaries Rates Dates'!$B$44,
IF($C20="PT",BC20*'1.Salaries Rates Dates'!$B$45,
IF($C20="Clinical",BC20*'1.Salaries Rates Dates'!$B$44,
IF($C20="ANSFT",BC20*'1.Salaries Rates Dates'!$B$46,
IF($C20="ANSPT",BC20*'1.Salaries Rates Dates'!$B$47)))))</f>
        <v>0</v>
      </c>
      <c r="BE20" s="28">
        <f t="shared" si="4"/>
        <v>0</v>
      </c>
      <c r="BF20" s="252"/>
      <c r="BG20" s="25">
        <f>AX20*(1+'1.Salaries Rates Dates'!T52)</f>
        <v>0</v>
      </c>
      <c r="BH20" s="47"/>
      <c r="BI20" s="47"/>
      <c r="BJ20" s="47"/>
      <c r="BK20" s="48" t="str">
        <f>IF(BH20&gt;0,('1.Salaries Rates Dates'!$D$36*BH20),(BI20*(ROUND(YEARFRAC(BH$10,BM$10),2)*'1.Salaries Rates Dates'!$F$36)&amp;" / "&amp;BJ20*(ROUND(YEARFRAC(BH$10,BM$10),2)*'1.Salaries Rates Dates'!$E$36)))</f>
        <v>0 / 0</v>
      </c>
      <c r="BL20" s="51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Dates'!$B$49)))))</f>
        <v>0</v>
      </c>
      <c r="BM20" s="128">
        <f>IF($C20="FT",BL20*'1.Salaries Rates Dates'!$B$44,
IF($C20="PT",BL20*'1.Salaries Rates Dates'!$B$45,
IF($C20="Clinical",BL20*'1.Salaries Rates Dates'!$B$44,
IF($C20="ANSFT",BL20*'1.Salaries Rates Dates'!$B$46,
IF($C20="ANSPT",BL20*'1.Salaries Rates Dates'!$B$47)))))</f>
        <v>0</v>
      </c>
      <c r="BN20" s="28">
        <f t="shared" si="5"/>
        <v>0</v>
      </c>
      <c r="BO20" s="14">
        <f t="shared" si="7"/>
        <v>0</v>
      </c>
      <c r="BP20" s="14">
        <f t="shared" si="7"/>
        <v>0</v>
      </c>
      <c r="BQ20" s="14">
        <f t="shared" si="7"/>
        <v>0</v>
      </c>
      <c r="BR20" s="82"/>
      <c r="BS20" s="55">
        <f>'1.Salaries Rates Dates'!$D$9</f>
        <v>0</v>
      </c>
      <c r="BT20" s="187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Dates'!$B$49)))))</f>
        <v>0</v>
      </c>
      <c r="BU20" s="187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Dates'!$B$49)))))</f>
        <v>0</v>
      </c>
      <c r="BV20" s="187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Dates'!$B$49)))))</f>
        <v>0</v>
      </c>
      <c r="BW20" s="187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Dates'!$B$49)))))</f>
        <v>0</v>
      </c>
      <c r="BX20" s="187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Dates'!$B$49)))))</f>
        <v>0</v>
      </c>
      <c r="BY20" s="187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Dates'!$B$49)))))</f>
        <v>0</v>
      </c>
      <c r="BZ20" s="187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Dates'!$B$49)))))</f>
        <v>0</v>
      </c>
      <c r="CA20" s="188">
        <f t="shared" si="8"/>
        <v>0</v>
      </c>
    </row>
    <row r="21" spans="1:79" hidden="1" x14ac:dyDescent="0.25">
      <c r="A21" s="15">
        <v>7</v>
      </c>
      <c r="B21" s="71">
        <f>'1.Salaries Rates Dates'!C10</f>
        <v>0</v>
      </c>
      <c r="C21" s="30" t="s">
        <v>31</v>
      </c>
      <c r="D21" s="226"/>
      <c r="E21" s="25">
        <f>'1.Salaries Rates Dates'!Z10</f>
        <v>0</v>
      </c>
      <c r="F21" s="47"/>
      <c r="G21" s="47"/>
      <c r="H21" s="47"/>
      <c r="I21" s="48" t="str">
        <f>IF(F21&gt;0,('1.Salaries Rates Dates'!$D$30*F21),(G21*(ROUND(YEARFRAC(F$10,K$10),2)*'1.Salaries Rates Dates'!$F$30)&amp;" / "&amp;H21*(ROUND(YEARFRAC(F$10,K$10),2)*'1.Salaries Rates Dates'!$E$30)))</f>
        <v>0 / 0</v>
      </c>
      <c r="J21" s="51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Dates'!$B$49)))))</f>
        <v>0</v>
      </c>
      <c r="K21" s="128">
        <f>IF($C21="FT",J21*'1.Salaries Rates Dates'!$B$44,
IF($C21="PT",J21*'1.Salaries Rates Dates'!$B$45,
IF($C21="Clinical",J21*'1.Salaries Rates Dates'!$B$44,
IF($C21="ANSFT",J21*'1.Salaries Rates Dates'!$B$46,
IF($C21="ANSPT",J21*'1.Salaries Rates Dates'!$B$47)))))</f>
        <v>0</v>
      </c>
      <c r="L21" s="28">
        <f t="shared" si="6"/>
        <v>0</v>
      </c>
      <c r="M21" s="250"/>
      <c r="N21" s="25">
        <f>E21*(1+'1.Salaries Rates Dates'!B49)</f>
        <v>0</v>
      </c>
      <c r="O21" s="47"/>
      <c r="P21" s="47"/>
      <c r="Q21" s="47"/>
      <c r="R21" s="48" t="str">
        <f>IF(O21&gt;0,('1.Salaries Rates Dates'!$D$31*O21),(P21*(ROUND(YEARFRAC(O$10,T$10),2)*'1.Salaries Rates Dates'!$F$31)&amp;" / "&amp;Q21*(ROUND(YEARFRAC(O$10,T$10),2)*'1.Salaries Rates Dates'!$E$31)))</f>
        <v>0 / 0</v>
      </c>
      <c r="S21" s="51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Dates'!$B$49)))))</f>
        <v>0</v>
      </c>
      <c r="T21" s="128">
        <f>IF($C21="FT",S21*'1.Salaries Rates Dates'!$B$44,
IF($C21="PT",S21*'1.Salaries Rates Dates'!$B$45,
IF($C21="Clinical",S21*'1.Salaries Rates Dates'!$B$44,
IF($C21="ANSFT",S21*'1.Salaries Rates Dates'!$B$46,
IF($C21="ANSPT",S21*'1.Salaries Rates Dates'!$B$47)))))</f>
        <v>0</v>
      </c>
      <c r="U21" s="28">
        <f t="shared" si="0"/>
        <v>0</v>
      </c>
      <c r="V21" s="252"/>
      <c r="W21" s="25">
        <f>N21*(1+'1.Salaries Rates Dates'!B49)</f>
        <v>0</v>
      </c>
      <c r="X21" s="47"/>
      <c r="Y21" s="47"/>
      <c r="Z21" s="47"/>
      <c r="AA21" s="48" t="str">
        <f>IF(X21&gt;0,('1.Salaries Rates Dates'!$D$32*X21),(Y21*(ROUND(YEARFRAC(X$10,AC$10),2)*'1.Salaries Rates Dates'!$F$32)&amp;" / "&amp;Z21*(ROUND(YEARFRAC(X$10,AC$10),2)*'1.Salaries Rates Dates'!$E$32)))</f>
        <v>0 / 0</v>
      </c>
      <c r="AB21" s="51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Dates'!$B$49)))))</f>
        <v>0</v>
      </c>
      <c r="AC21" s="128">
        <f>IF($C21="FT",AB21*'1.Salaries Rates Dates'!$B$44,
IF($C21="PT",AB21*'1.Salaries Rates Dates'!$B$45,
IF($C21="Clinical",AB21*'1.Salaries Rates Dates'!$B$44,
IF($C21="ANSFT",AB21*'1.Salaries Rates Dates'!$B$46,
IF($C21="ANSPT",AB21*'1.Salaries Rates Dates'!$B$47)))))</f>
        <v>0</v>
      </c>
      <c r="AD21" s="28">
        <f t="shared" si="1"/>
        <v>0</v>
      </c>
      <c r="AE21" s="252"/>
      <c r="AF21" s="25">
        <f>W21*(1+'1.Salaries Rates Dates'!B49)</f>
        <v>0</v>
      </c>
      <c r="AG21" s="47"/>
      <c r="AH21" s="47"/>
      <c r="AI21" s="47"/>
      <c r="AJ21" s="48" t="str">
        <f>IF(AG21&gt;0,('1.Salaries Rates Dates'!$D$33*AG21),(AH21*(ROUND(YEARFRAC(AG$10,AL$10),2)*'1.Salaries Rates Dates'!$F$33)&amp;" / "&amp;AI21*(ROUND(YEARFRAC(AG$10,AL$10),2)*'1.Salaries Rates Dates'!$E$33)))</f>
        <v>0 / 0</v>
      </c>
      <c r="AK21" s="51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Dates'!$B$49)))))</f>
        <v>0</v>
      </c>
      <c r="AL21" s="128">
        <f>IF($C21="FT",AK21*'1.Salaries Rates Dates'!$B$44,
IF($C21="PT",AK21*'1.Salaries Rates Dates'!$B$45,
IF($C21="Clinical",AK21*'1.Salaries Rates Dates'!$B$44,
IF($C21="ANSFT",AK21*'1.Salaries Rates Dates'!$B$46,
IF($C21="ANSPT",AK21*'1.Salaries Rates Dates'!$B$47)))))</f>
        <v>0</v>
      </c>
      <c r="AM21" s="28">
        <f t="shared" si="2"/>
        <v>0</v>
      </c>
      <c r="AN21" s="252"/>
      <c r="AO21" s="25">
        <f>AF21*(1+'1.Salaries Rates Dates'!B49)</f>
        <v>0</v>
      </c>
      <c r="AP21" s="47"/>
      <c r="AQ21" s="47"/>
      <c r="AR21" s="47"/>
      <c r="AS21" s="48" t="str">
        <f>IF(AP21&gt;0,('1.Salaries Rates Dates'!$D$34*AP21),(AQ21*(ROUND(YEARFRAC(AP$10,AU$10),2)*'1.Salaries Rates Dates'!$F$34)&amp;" / "&amp;AR21*(ROUND(YEARFRAC(AP$10,AU$10),2)*'1.Salaries Rates Dates'!$E$34)))</f>
        <v>0 / 0</v>
      </c>
      <c r="AT21" s="51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Dates'!$B$49)))))</f>
        <v>0</v>
      </c>
      <c r="AU21" s="128">
        <f>IF($C21="FT",AT21*'1.Salaries Rates Dates'!$B$44,
IF($C21="PT",AT21*'1.Salaries Rates Dates'!$B$45,
IF($C21="Clinical",AT21*'1.Salaries Rates Dates'!$B$44,
IF($C21="ANSFT",AT21*'1.Salaries Rates Dates'!$B$46,
IF($C21="ANSPT",AT21*'1.Salaries Rates Dates'!$B$47)))))</f>
        <v>0</v>
      </c>
      <c r="AV21" s="28">
        <f t="shared" si="3"/>
        <v>0</v>
      </c>
      <c r="AW21" s="252"/>
      <c r="AX21" s="25">
        <f>AO21*(1+'1.Salaries Rates Dates'!K52)</f>
        <v>0</v>
      </c>
      <c r="AY21" s="47"/>
      <c r="AZ21" s="47"/>
      <c r="BA21" s="47"/>
      <c r="BB21" s="48" t="str">
        <f>IF(AY21&gt;0,('1.Salaries Rates Dates'!$D$35*AY21),(AZ21*(ROUND(YEARFRAC(AY$10,BD$10),2)*'1.Salaries Rates Dates'!$F$35)&amp;" / "&amp;BA21*(ROUND(YEARFRAC(AY$10,BD$10),2)*'1.Salaries Rates Dates'!$E$35)))</f>
        <v>0 / 0</v>
      </c>
      <c r="BC21" s="51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Dates'!$B$49)))))</f>
        <v>0</v>
      </c>
      <c r="BD21" s="128">
        <f>IF($C21="FT",BC21*'1.Salaries Rates Dates'!$B$44,
IF($C21="PT",BC21*'1.Salaries Rates Dates'!$B$45,
IF($C21="Clinical",BC21*'1.Salaries Rates Dates'!$B$44,
IF($C21="ANSFT",BC21*'1.Salaries Rates Dates'!$B$46,
IF($C21="ANSPT",BC21*'1.Salaries Rates Dates'!$B$47)))))</f>
        <v>0</v>
      </c>
      <c r="BE21" s="28">
        <f t="shared" si="4"/>
        <v>0</v>
      </c>
      <c r="BF21" s="252"/>
      <c r="BG21" s="25">
        <f>AX21*(1+'1.Salaries Rates Dates'!T52)</f>
        <v>0</v>
      </c>
      <c r="BH21" s="47"/>
      <c r="BI21" s="47"/>
      <c r="BJ21" s="47"/>
      <c r="BK21" s="48" t="str">
        <f>IF(BH21&gt;0,('1.Salaries Rates Dates'!$D$36*BH21),(BI21*(ROUND(YEARFRAC(BH$10,BM$10),2)*'1.Salaries Rates Dates'!$F$36)&amp;" / "&amp;BJ21*(ROUND(YEARFRAC(BH$10,BM$10),2)*'1.Salaries Rates Dates'!$E$36)))</f>
        <v>0 / 0</v>
      </c>
      <c r="BL21" s="51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Dates'!$B$49)))))</f>
        <v>0</v>
      </c>
      <c r="BM21" s="128">
        <f>IF($C21="FT",BL21*'1.Salaries Rates Dates'!$B$44,
IF($C21="PT",BL21*'1.Salaries Rates Dates'!$B$45,
IF($C21="Clinical",BL21*'1.Salaries Rates Dates'!$B$44,
IF($C21="ANSFT",BL21*'1.Salaries Rates Dates'!$B$46,
IF($C21="ANSPT",BL21*'1.Salaries Rates Dates'!$B$47)))))</f>
        <v>0</v>
      </c>
      <c r="BN21" s="28">
        <f t="shared" si="5"/>
        <v>0</v>
      </c>
      <c r="BO21" s="14">
        <f t="shared" si="7"/>
        <v>0</v>
      </c>
      <c r="BP21" s="14">
        <f t="shared" si="7"/>
        <v>0</v>
      </c>
      <c r="BQ21" s="14">
        <f t="shared" si="7"/>
        <v>0</v>
      </c>
      <c r="BR21" s="82"/>
      <c r="BS21" s="55">
        <f>'1.Salaries Rates Dates'!$D$10</f>
        <v>0</v>
      </c>
      <c r="BT21" s="187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Dates'!$B$49)))))</f>
        <v>0</v>
      </c>
      <c r="BU21" s="187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Dates'!$B$49)))))</f>
        <v>0</v>
      </c>
      <c r="BV21" s="187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Dates'!$B$49)))))</f>
        <v>0</v>
      </c>
      <c r="BW21" s="187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Dates'!$B$49)))))</f>
        <v>0</v>
      </c>
      <c r="BX21" s="187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Dates'!$B$49)))))</f>
        <v>0</v>
      </c>
      <c r="BY21" s="187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Dates'!$B$49)))))</f>
        <v>0</v>
      </c>
      <c r="BZ21" s="187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Dates'!$B$49)))))</f>
        <v>0</v>
      </c>
      <c r="CA21" s="188">
        <f t="shared" si="8"/>
        <v>0</v>
      </c>
    </row>
    <row r="22" spans="1:79" hidden="1" x14ac:dyDescent="0.25">
      <c r="A22" s="15">
        <v>8</v>
      </c>
      <c r="B22" s="71">
        <f>'1.Salaries Rates Dates'!C11</f>
        <v>0</v>
      </c>
      <c r="C22" s="30" t="s">
        <v>31</v>
      </c>
      <c r="D22" s="226"/>
      <c r="E22" s="25">
        <f>'1.Salaries Rates Dates'!Z11</f>
        <v>0</v>
      </c>
      <c r="F22" s="47"/>
      <c r="G22" s="47"/>
      <c r="H22" s="47"/>
      <c r="I22" s="48" t="str">
        <f>IF(F22&gt;0,('1.Salaries Rates Dates'!$D$30*F22),(G22*(ROUND(YEARFRAC(F$10,K$10),2)*'1.Salaries Rates Dates'!$F$30)&amp;" / "&amp;H22*(ROUND(YEARFRAC(F$10,K$10),2)*'1.Salaries Rates Dates'!$E$30)))</f>
        <v>0 / 0</v>
      </c>
      <c r="J22" s="51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Dates'!$B$49)))))</f>
        <v>0</v>
      </c>
      <c r="K22" s="128">
        <f>IF($C22="FT",J22*'1.Salaries Rates Dates'!$B$44,
IF($C22="PT",J22*'1.Salaries Rates Dates'!$B$45,
IF($C22="Clinical",J22*'1.Salaries Rates Dates'!$B$44,
IF($C22="ANSFT",J22*'1.Salaries Rates Dates'!$B$46,
IF($C22="ANSPT",J22*'1.Salaries Rates Dates'!$B$47)))))</f>
        <v>0</v>
      </c>
      <c r="L22" s="28">
        <f t="shared" si="6"/>
        <v>0</v>
      </c>
      <c r="M22" s="250"/>
      <c r="N22" s="25">
        <f>E22*(1+'1.Salaries Rates Dates'!B49)</f>
        <v>0</v>
      </c>
      <c r="O22" s="47"/>
      <c r="P22" s="47"/>
      <c r="Q22" s="47"/>
      <c r="R22" s="48" t="str">
        <f>IF(O22&gt;0,('1.Salaries Rates Dates'!$D$31*O22),(P22*(ROUND(YEARFRAC(O$10,T$10),2)*'1.Salaries Rates Dates'!$F$31)&amp;" / "&amp;Q22*(ROUND(YEARFRAC(O$10,T$10),2)*'1.Salaries Rates Dates'!$E$31)))</f>
        <v>0 / 0</v>
      </c>
      <c r="S22" s="51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Dates'!$B$49)))))</f>
        <v>0</v>
      </c>
      <c r="T22" s="128">
        <f>IF($C22="FT",S22*'1.Salaries Rates Dates'!$B$44,
IF($C22="PT",S22*'1.Salaries Rates Dates'!$B$45,
IF($C22="Clinical",S22*'1.Salaries Rates Dates'!$B$44,
IF($C22="ANSFT",S22*'1.Salaries Rates Dates'!$B$46,
IF($C22="ANSPT",S22*'1.Salaries Rates Dates'!$B$47)))))</f>
        <v>0</v>
      </c>
      <c r="U22" s="28">
        <f t="shared" si="0"/>
        <v>0</v>
      </c>
      <c r="V22" s="252"/>
      <c r="W22" s="25">
        <f>N22*(1+'1.Salaries Rates Dates'!B49)</f>
        <v>0</v>
      </c>
      <c r="X22" s="47"/>
      <c r="Y22" s="47"/>
      <c r="Z22" s="47"/>
      <c r="AA22" s="48" t="str">
        <f>IF(X22&gt;0,('1.Salaries Rates Dates'!$D$32*X22),(Y22*(ROUND(YEARFRAC(X$10,AC$10),2)*'1.Salaries Rates Dates'!$F$32)&amp;" / "&amp;Z22*(ROUND(YEARFRAC(X$10,AC$10),2)*'1.Salaries Rates Dates'!$E$32)))</f>
        <v>0 / 0</v>
      </c>
      <c r="AB22" s="51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Dates'!$B$49)))))</f>
        <v>0</v>
      </c>
      <c r="AC22" s="128">
        <f>IF($C22="FT",AB22*'1.Salaries Rates Dates'!$B$44,
IF($C22="PT",AB22*'1.Salaries Rates Dates'!$B$45,
IF($C22="Clinical",AB22*'1.Salaries Rates Dates'!$B$44,
IF($C22="ANSFT",AB22*'1.Salaries Rates Dates'!$B$46,
IF($C22="ANSPT",AB22*'1.Salaries Rates Dates'!$B$47)))))</f>
        <v>0</v>
      </c>
      <c r="AD22" s="28">
        <f t="shared" si="1"/>
        <v>0</v>
      </c>
      <c r="AE22" s="252"/>
      <c r="AF22" s="25">
        <f>W22*(1+'1.Salaries Rates Dates'!B49)</f>
        <v>0</v>
      </c>
      <c r="AG22" s="47"/>
      <c r="AH22" s="47"/>
      <c r="AI22" s="47"/>
      <c r="AJ22" s="48" t="str">
        <f>IF(AG22&gt;0,('1.Salaries Rates Dates'!$D$33*AG22),(AH22*(ROUND(YEARFRAC(AG$10,AL$10),2)*'1.Salaries Rates Dates'!$F$33)&amp;" / "&amp;AI22*(ROUND(YEARFRAC(AG$10,AL$10),2)*'1.Salaries Rates Dates'!$E$33)))</f>
        <v>0 / 0</v>
      </c>
      <c r="AK22" s="51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Dates'!$B$49)))))</f>
        <v>0</v>
      </c>
      <c r="AL22" s="128">
        <f>IF($C22="FT",AK22*'1.Salaries Rates Dates'!$B$44,
IF($C22="PT",AK22*'1.Salaries Rates Dates'!$B$45,
IF($C22="Clinical",AK22*'1.Salaries Rates Dates'!$B$44,
IF($C22="ANSFT",AK22*'1.Salaries Rates Dates'!$B$46,
IF($C22="ANSPT",AK22*'1.Salaries Rates Dates'!$B$47)))))</f>
        <v>0</v>
      </c>
      <c r="AM22" s="28">
        <f t="shared" si="2"/>
        <v>0</v>
      </c>
      <c r="AN22" s="252"/>
      <c r="AO22" s="25">
        <f>AF22*(1+'1.Salaries Rates Dates'!B49)</f>
        <v>0</v>
      </c>
      <c r="AP22" s="47"/>
      <c r="AQ22" s="47"/>
      <c r="AR22" s="47"/>
      <c r="AS22" s="48" t="str">
        <f>IF(AP22&gt;0,('1.Salaries Rates Dates'!$D$34*AP22),(AQ22*(ROUND(YEARFRAC(AP$10,AU$10),2)*'1.Salaries Rates Dates'!$F$34)&amp;" / "&amp;AR22*(ROUND(YEARFRAC(AP$10,AU$10),2)*'1.Salaries Rates Dates'!$E$34)))</f>
        <v>0 / 0</v>
      </c>
      <c r="AT22" s="51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Dates'!$B$49)))))</f>
        <v>0</v>
      </c>
      <c r="AU22" s="128">
        <f>IF($C22="FT",AT22*'1.Salaries Rates Dates'!$B$44,
IF($C22="PT",AT22*'1.Salaries Rates Dates'!$B$45,
IF($C22="Clinical",AT22*'1.Salaries Rates Dates'!$B$44,
IF($C22="ANSFT",AT22*'1.Salaries Rates Dates'!$B$46,
IF($C22="ANSPT",AT22*'1.Salaries Rates Dates'!$B$47)))))</f>
        <v>0</v>
      </c>
      <c r="AV22" s="28">
        <f t="shared" si="3"/>
        <v>0</v>
      </c>
      <c r="AW22" s="252"/>
      <c r="AX22" s="25">
        <f>AO22*(1+'1.Salaries Rates Dates'!K52)</f>
        <v>0</v>
      </c>
      <c r="AY22" s="47"/>
      <c r="AZ22" s="47"/>
      <c r="BA22" s="47"/>
      <c r="BB22" s="48" t="str">
        <f>IF(AY22&gt;0,('1.Salaries Rates Dates'!$D$35*AY22),(AZ22*(ROUND(YEARFRAC(AY$10,BD$10),2)*'1.Salaries Rates Dates'!$F$35)&amp;" / "&amp;BA22*(ROUND(YEARFRAC(AY$10,BD$10),2)*'1.Salaries Rates Dates'!$E$35)))</f>
        <v>0 / 0</v>
      </c>
      <c r="BC22" s="51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Dates'!$B$49)))))</f>
        <v>0</v>
      </c>
      <c r="BD22" s="128">
        <f>IF($C22="FT",BC22*'1.Salaries Rates Dates'!$B$44,
IF($C22="PT",BC22*'1.Salaries Rates Dates'!$B$45,
IF($C22="Clinical",BC22*'1.Salaries Rates Dates'!$B$44,
IF($C22="ANSFT",BC22*'1.Salaries Rates Dates'!$B$46,
IF($C22="ANSPT",BC22*'1.Salaries Rates Dates'!$B$47)))))</f>
        <v>0</v>
      </c>
      <c r="BE22" s="28">
        <f t="shared" si="4"/>
        <v>0</v>
      </c>
      <c r="BF22" s="252"/>
      <c r="BG22" s="25">
        <f>AX22*(1+'1.Salaries Rates Dates'!T52)</f>
        <v>0</v>
      </c>
      <c r="BH22" s="47"/>
      <c r="BI22" s="47"/>
      <c r="BJ22" s="47"/>
      <c r="BK22" s="48" t="str">
        <f>IF(BH22&gt;0,('1.Salaries Rates Dates'!$D$36*BH22),(BI22*(ROUND(YEARFRAC(BH$10,BM$10),2)*'1.Salaries Rates Dates'!$F$36)&amp;" / "&amp;BJ22*(ROUND(YEARFRAC(BH$10,BM$10),2)*'1.Salaries Rates Dates'!$E$36)))</f>
        <v>0 / 0</v>
      </c>
      <c r="BL22" s="51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Dates'!$B$49)))))</f>
        <v>0</v>
      </c>
      <c r="BM22" s="128">
        <f>IF($C22="FT",BL22*'1.Salaries Rates Dates'!$B$44,
IF($C22="PT",BL22*'1.Salaries Rates Dates'!$B$45,
IF($C22="Clinical",BL22*'1.Salaries Rates Dates'!$B$44,
IF($C22="ANSFT",BL22*'1.Salaries Rates Dates'!$B$46,
IF($C22="ANSPT",BL22*'1.Salaries Rates Dates'!$B$47)))))</f>
        <v>0</v>
      </c>
      <c r="BN22" s="28">
        <f t="shared" si="5"/>
        <v>0</v>
      </c>
      <c r="BO22" s="14">
        <f t="shared" si="7"/>
        <v>0</v>
      </c>
      <c r="BP22" s="14">
        <f t="shared" si="7"/>
        <v>0</v>
      </c>
      <c r="BQ22" s="14">
        <f t="shared" si="7"/>
        <v>0</v>
      </c>
      <c r="BR22" s="82"/>
      <c r="BS22" s="55">
        <f>'1.Salaries Rates Dates'!$D$11</f>
        <v>0</v>
      </c>
      <c r="BT22" s="187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Dates'!$B$49)))))</f>
        <v>0</v>
      </c>
      <c r="BU22" s="187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Dates'!$B$49)))))</f>
        <v>0</v>
      </c>
      <c r="BV22" s="187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Dates'!$B$49)))))</f>
        <v>0</v>
      </c>
      <c r="BW22" s="187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Dates'!$B$49)))))</f>
        <v>0</v>
      </c>
      <c r="BX22" s="187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Dates'!$B$49)))))</f>
        <v>0</v>
      </c>
      <c r="BY22" s="187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Dates'!$B$49)))))</f>
        <v>0</v>
      </c>
      <c r="BZ22" s="187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Dates'!$B$49)))))</f>
        <v>0</v>
      </c>
      <c r="CA22" s="188">
        <f t="shared" si="8"/>
        <v>0</v>
      </c>
    </row>
    <row r="23" spans="1:79" hidden="1" x14ac:dyDescent="0.25">
      <c r="A23" s="15">
        <v>9</v>
      </c>
      <c r="B23" s="71">
        <f>'1.Salaries Rates Dates'!C12</f>
        <v>0</v>
      </c>
      <c r="C23" s="30" t="s">
        <v>31</v>
      </c>
      <c r="D23" s="226"/>
      <c r="E23" s="25">
        <f>'1.Salaries Rates Dates'!Z12</f>
        <v>0</v>
      </c>
      <c r="F23" s="47"/>
      <c r="G23" s="47"/>
      <c r="H23" s="47"/>
      <c r="I23" s="48" t="str">
        <f>IF(F23&gt;0,('1.Salaries Rates Dates'!$D$30*F23),(G23*(ROUND(YEARFRAC(F$10,K$10),2)*'1.Salaries Rates Dates'!$F$30)&amp;" / "&amp;H23*(ROUND(YEARFRAC(F$10,K$10),2)*'1.Salaries Rates Dates'!$E$30)))</f>
        <v>0 / 0</v>
      </c>
      <c r="J23" s="51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Dates'!$B$49)))))</f>
        <v>0</v>
      </c>
      <c r="K23" s="128">
        <f>IF($C23="FT",J23*'1.Salaries Rates Dates'!$B$44,
IF($C23="PT",J23*'1.Salaries Rates Dates'!$B$45,
IF($C23="Clinical",J23*'1.Salaries Rates Dates'!$B$44,
IF($C23="ANSFT",J23*'1.Salaries Rates Dates'!$B$46,
IF($C23="ANSPT",J23*'1.Salaries Rates Dates'!$B$47)))))</f>
        <v>0</v>
      </c>
      <c r="L23" s="28">
        <f t="shared" si="6"/>
        <v>0</v>
      </c>
      <c r="M23" s="250"/>
      <c r="N23" s="25">
        <f>E23*(1+'1.Salaries Rates Dates'!B49)</f>
        <v>0</v>
      </c>
      <c r="O23" s="47"/>
      <c r="P23" s="47"/>
      <c r="Q23" s="47"/>
      <c r="R23" s="48" t="str">
        <f>IF(O23&gt;0,('1.Salaries Rates Dates'!$D$31*O23),(P23*(ROUND(YEARFRAC(O$10,T$10),2)*'1.Salaries Rates Dates'!$F$31)&amp;" / "&amp;Q23*(ROUND(YEARFRAC(O$10,T$10),2)*'1.Salaries Rates Dates'!$E$31)))</f>
        <v>0 / 0</v>
      </c>
      <c r="S23" s="51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Dates'!$B$49)))))</f>
        <v>0</v>
      </c>
      <c r="T23" s="128">
        <f>IF($C23="FT",S23*'1.Salaries Rates Dates'!$B$44,
IF($C23="PT",S23*'1.Salaries Rates Dates'!$B$45,
IF($C23="Clinical",S23*'1.Salaries Rates Dates'!$B$44,
IF($C23="ANSFT",S23*'1.Salaries Rates Dates'!$B$46,
IF($C23="ANSPT",S23*'1.Salaries Rates Dates'!$B$47)))))</f>
        <v>0</v>
      </c>
      <c r="U23" s="28">
        <f t="shared" si="0"/>
        <v>0</v>
      </c>
      <c r="V23" s="252"/>
      <c r="W23" s="25">
        <f>N23*(1+'1.Salaries Rates Dates'!B49)</f>
        <v>0</v>
      </c>
      <c r="X23" s="47"/>
      <c r="Y23" s="47"/>
      <c r="Z23" s="47"/>
      <c r="AA23" s="48" t="str">
        <f>IF(X23&gt;0,('1.Salaries Rates Dates'!$D$32*X23),(Y23*(ROUND(YEARFRAC(X$10,AC$10),2)*'1.Salaries Rates Dates'!$F$32)&amp;" / "&amp;Z23*(ROUND(YEARFRAC(X$10,AC$10),2)*'1.Salaries Rates Dates'!$E$32)))</f>
        <v>0 / 0</v>
      </c>
      <c r="AB23" s="51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Dates'!$B$49)))))</f>
        <v>0</v>
      </c>
      <c r="AC23" s="128">
        <f>IF($C23="FT",AB23*'1.Salaries Rates Dates'!$B$44,
IF($C23="PT",AB23*'1.Salaries Rates Dates'!$B$45,
IF($C23="Clinical",AB23*'1.Salaries Rates Dates'!$B$44,
IF($C23="ANSFT",AB23*'1.Salaries Rates Dates'!$B$46,
IF($C23="ANSPT",AB23*'1.Salaries Rates Dates'!$B$47)))))</f>
        <v>0</v>
      </c>
      <c r="AD23" s="28">
        <f t="shared" si="1"/>
        <v>0</v>
      </c>
      <c r="AE23" s="252"/>
      <c r="AF23" s="25">
        <f>W23*(1+'1.Salaries Rates Dates'!B49)</f>
        <v>0</v>
      </c>
      <c r="AG23" s="47"/>
      <c r="AH23" s="47"/>
      <c r="AI23" s="47"/>
      <c r="AJ23" s="48" t="str">
        <f>IF(AG23&gt;0,('1.Salaries Rates Dates'!$D$33*AG23),(AH23*(ROUND(YEARFRAC(AG$10,AL$10),2)*'1.Salaries Rates Dates'!$F$33)&amp;" / "&amp;AI23*(ROUND(YEARFRAC(AG$10,AL$10),2)*'1.Salaries Rates Dates'!$E$33)))</f>
        <v>0 / 0</v>
      </c>
      <c r="AK23" s="51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Dates'!$B$49)))))</f>
        <v>0</v>
      </c>
      <c r="AL23" s="128">
        <f>IF($C23="FT",AK23*'1.Salaries Rates Dates'!$B$44,
IF($C23="PT",AK23*'1.Salaries Rates Dates'!$B$45,
IF($C23="Clinical",AK23*'1.Salaries Rates Dates'!$B$44,
IF($C23="ANSFT",AK23*'1.Salaries Rates Dates'!$B$46,
IF($C23="ANSPT",AK23*'1.Salaries Rates Dates'!$B$47)))))</f>
        <v>0</v>
      </c>
      <c r="AM23" s="28">
        <f t="shared" si="2"/>
        <v>0</v>
      </c>
      <c r="AN23" s="252"/>
      <c r="AO23" s="25">
        <f>AF23*(1+'1.Salaries Rates Dates'!B49)</f>
        <v>0</v>
      </c>
      <c r="AP23" s="47"/>
      <c r="AQ23" s="47"/>
      <c r="AR23" s="47"/>
      <c r="AS23" s="48" t="str">
        <f>IF(AP23&gt;0,('1.Salaries Rates Dates'!$D$34*AP23),(AQ23*(ROUND(YEARFRAC(AP$10,AU$10),2)*'1.Salaries Rates Dates'!$F$34)&amp;" / "&amp;AR23*(ROUND(YEARFRAC(AP$10,AU$10),2)*'1.Salaries Rates Dates'!$E$34)))</f>
        <v>0 / 0</v>
      </c>
      <c r="AT23" s="51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Dates'!$B$49)))))</f>
        <v>0</v>
      </c>
      <c r="AU23" s="128">
        <f>IF($C23="FT",AT23*'1.Salaries Rates Dates'!$B$44,
IF($C23="PT",AT23*'1.Salaries Rates Dates'!$B$45,
IF($C23="Clinical",AT23*'1.Salaries Rates Dates'!$B$44,
IF($C23="ANSFT",AT23*'1.Salaries Rates Dates'!$B$46,
IF($C23="ANSPT",AT23*'1.Salaries Rates Dates'!$B$47)))))</f>
        <v>0</v>
      </c>
      <c r="AV23" s="28">
        <f t="shared" si="3"/>
        <v>0</v>
      </c>
      <c r="AW23" s="252"/>
      <c r="AX23" s="25">
        <f>AO23*(1+'1.Salaries Rates Dates'!K52)</f>
        <v>0</v>
      </c>
      <c r="AY23" s="47"/>
      <c r="AZ23" s="47"/>
      <c r="BA23" s="47"/>
      <c r="BB23" s="48" t="str">
        <f>IF(AY23&gt;0,('1.Salaries Rates Dates'!$D$35*AY23),(AZ23*(ROUND(YEARFRAC(AY$10,BD$10),2)*'1.Salaries Rates Dates'!$F$35)&amp;" / "&amp;BA23*(ROUND(YEARFRAC(AY$10,BD$10),2)*'1.Salaries Rates Dates'!$E$35)))</f>
        <v>0 / 0</v>
      </c>
      <c r="BC23" s="51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Dates'!$B$49)))))</f>
        <v>0</v>
      </c>
      <c r="BD23" s="128">
        <f>IF($C23="FT",BC23*'1.Salaries Rates Dates'!$B$44,
IF($C23="PT",BC23*'1.Salaries Rates Dates'!$B$45,
IF($C23="Clinical",BC23*'1.Salaries Rates Dates'!$B$44,
IF($C23="ANSFT",BC23*'1.Salaries Rates Dates'!$B$46,
IF($C23="ANSPT",BC23*'1.Salaries Rates Dates'!$B$47)))))</f>
        <v>0</v>
      </c>
      <c r="BE23" s="28">
        <f t="shared" si="4"/>
        <v>0</v>
      </c>
      <c r="BF23" s="252"/>
      <c r="BG23" s="25">
        <f>AX23*(1+'1.Salaries Rates Dates'!T52)</f>
        <v>0</v>
      </c>
      <c r="BH23" s="47"/>
      <c r="BI23" s="47"/>
      <c r="BJ23" s="47"/>
      <c r="BK23" s="48" t="str">
        <f>IF(BH23&gt;0,('1.Salaries Rates Dates'!$D$36*BH23),(BI23*(ROUND(YEARFRAC(BH$10,BM$10),2)*'1.Salaries Rates Dates'!$F$36)&amp;" / "&amp;BJ23*(ROUND(YEARFRAC(BH$10,BM$10),2)*'1.Salaries Rates Dates'!$E$36)))</f>
        <v>0 / 0</v>
      </c>
      <c r="BL23" s="51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Dates'!$B$49)))))</f>
        <v>0</v>
      </c>
      <c r="BM23" s="128">
        <f>IF($C23="FT",BL23*'1.Salaries Rates Dates'!$B$44,
IF($C23="PT",BL23*'1.Salaries Rates Dates'!$B$45,
IF($C23="Clinical",BL23*'1.Salaries Rates Dates'!$B$44,
IF($C23="ANSFT",BL23*'1.Salaries Rates Dates'!$B$46,
IF($C23="ANSPT",BL23*'1.Salaries Rates Dates'!$B$47)))))</f>
        <v>0</v>
      </c>
      <c r="BN23" s="28">
        <f t="shared" si="5"/>
        <v>0</v>
      </c>
      <c r="BO23" s="14">
        <f t="shared" si="7"/>
        <v>0</v>
      </c>
      <c r="BP23" s="14">
        <f t="shared" si="7"/>
        <v>0</v>
      </c>
      <c r="BQ23" s="14">
        <f t="shared" si="7"/>
        <v>0</v>
      </c>
      <c r="BR23" s="82"/>
      <c r="BS23" s="55">
        <f>'1.Salaries Rates Dates'!$D$12</f>
        <v>0</v>
      </c>
      <c r="BT23" s="187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Dates'!$B$49)))))</f>
        <v>0</v>
      </c>
      <c r="BU23" s="187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Dates'!$B$49)))))</f>
        <v>0</v>
      </c>
      <c r="BV23" s="187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Dates'!$B$49)))))</f>
        <v>0</v>
      </c>
      <c r="BW23" s="187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Dates'!$B$49)))))</f>
        <v>0</v>
      </c>
      <c r="BX23" s="187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Dates'!$B$49)))))</f>
        <v>0</v>
      </c>
      <c r="BY23" s="187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Dates'!$B$49)))))</f>
        <v>0</v>
      </c>
      <c r="BZ23" s="187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Dates'!$B$49)))))</f>
        <v>0</v>
      </c>
      <c r="CA23" s="188">
        <f t="shared" si="8"/>
        <v>0</v>
      </c>
    </row>
    <row r="24" spans="1:79" hidden="1" x14ac:dyDescent="0.25">
      <c r="A24" s="15">
        <v>10</v>
      </c>
      <c r="B24" s="71">
        <f>'1.Salaries Rates Dates'!C13</f>
        <v>0</v>
      </c>
      <c r="C24" s="30" t="s">
        <v>31</v>
      </c>
      <c r="D24" s="226"/>
      <c r="E24" s="25">
        <f>'1.Salaries Rates Dates'!Z13</f>
        <v>0</v>
      </c>
      <c r="F24" s="47"/>
      <c r="G24" s="47"/>
      <c r="H24" s="47"/>
      <c r="I24" s="48" t="str">
        <f>IF(F24&gt;0,('1.Salaries Rates Dates'!$D$30*F24),(G24*(ROUND(YEARFRAC(F$10,K$10),2)*'1.Salaries Rates Dates'!$F$30)&amp;" / "&amp;H24*(ROUND(YEARFRAC(F$10,K$10),2)*'1.Salaries Rates Dates'!$E$30)))</f>
        <v>0 / 0</v>
      </c>
      <c r="J24" s="51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Dates'!$B$49)))))</f>
        <v>0</v>
      </c>
      <c r="K24" s="128">
        <f>IF($C24="FT",J24*'1.Salaries Rates Dates'!$B$44,
IF($C24="PT",J24*'1.Salaries Rates Dates'!$B$45,
IF($C24="Clinical",J24*'1.Salaries Rates Dates'!$B$44,
IF($C24="ANSFT",J24*'1.Salaries Rates Dates'!$B$46,
IF($C24="ANSPT",J24*'1.Salaries Rates Dates'!$B$47)))))</f>
        <v>0</v>
      </c>
      <c r="L24" s="28">
        <f>J24+K24</f>
        <v>0</v>
      </c>
      <c r="M24" s="250"/>
      <c r="N24" s="25">
        <f>E24*(1+'1.Salaries Rates Dates'!B49)</f>
        <v>0</v>
      </c>
      <c r="O24" s="47"/>
      <c r="P24" s="47"/>
      <c r="Q24" s="47"/>
      <c r="R24" s="48" t="str">
        <f>IF(O24&gt;0,('1.Salaries Rates Dates'!$D$31*O24),(P24*(ROUND(YEARFRAC(O$10,T$10),2)*'1.Salaries Rates Dates'!$F$31)&amp;" / "&amp;Q24*(ROUND(YEARFRAC(O$10,T$10),2)*'1.Salaries Rates Dates'!$E$31)))</f>
        <v>0 / 0</v>
      </c>
      <c r="S24" s="51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Dates'!$B$49)))))</f>
        <v>0</v>
      </c>
      <c r="T24" s="128">
        <f>IF($C24="FT",S24*'1.Salaries Rates Dates'!$B$44,
IF($C24="PT",S24*'1.Salaries Rates Dates'!$B$45,
IF($C24="Clinical",S24*'1.Salaries Rates Dates'!$B$44,
IF($C24="ANSFT",S24*'1.Salaries Rates Dates'!$B$46,
IF($C24="ANSPT",S24*'1.Salaries Rates Dates'!$B$47)))))</f>
        <v>0</v>
      </c>
      <c r="U24" s="28">
        <f t="shared" si="0"/>
        <v>0</v>
      </c>
      <c r="V24" s="252"/>
      <c r="W24" s="25">
        <f>N24*(1+'1.Salaries Rates Dates'!B49)</f>
        <v>0</v>
      </c>
      <c r="X24" s="47"/>
      <c r="Y24" s="47"/>
      <c r="Z24" s="47"/>
      <c r="AA24" s="48" t="str">
        <f>IF(X24&gt;0,('1.Salaries Rates Dates'!$D$32*X24),(Y24*(ROUND(YEARFRAC(X$10,AC$10),2)*'1.Salaries Rates Dates'!$F$32)&amp;" / "&amp;Z24*(ROUND(YEARFRAC(X$10,AC$10),2)*'1.Salaries Rates Dates'!$E$32)))</f>
        <v>0 / 0</v>
      </c>
      <c r="AB24" s="51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Dates'!$B$49)))))</f>
        <v>0</v>
      </c>
      <c r="AC24" s="128">
        <f>IF($C24="FT",AB24*'1.Salaries Rates Dates'!$B$44,
IF($C24="PT",AB24*'1.Salaries Rates Dates'!$B$45,
IF($C24="Clinical",AB24*'1.Salaries Rates Dates'!$B$44,
IF($C24="ANSFT",AB24*'1.Salaries Rates Dates'!$B$46,
IF($C24="ANSPT",AB24*'1.Salaries Rates Dates'!$B$47)))))</f>
        <v>0</v>
      </c>
      <c r="AD24" s="28">
        <f t="shared" si="1"/>
        <v>0</v>
      </c>
      <c r="AE24" s="252"/>
      <c r="AF24" s="25">
        <f>W24*(1+'1.Salaries Rates Dates'!B49)</f>
        <v>0</v>
      </c>
      <c r="AG24" s="47"/>
      <c r="AH24" s="47"/>
      <c r="AI24" s="47"/>
      <c r="AJ24" s="48" t="str">
        <f>IF(AG24&gt;0,('1.Salaries Rates Dates'!$D$33*AG24),(AH24*(ROUND(YEARFRAC(AG$10,AL$10),2)*'1.Salaries Rates Dates'!$F$33)&amp;" / "&amp;AI24*(ROUND(YEARFRAC(AG$10,AL$10),2)*'1.Salaries Rates Dates'!$E$33)))</f>
        <v>0 / 0</v>
      </c>
      <c r="AK24" s="51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Dates'!$B$49)))))</f>
        <v>0</v>
      </c>
      <c r="AL24" s="128">
        <f>IF($C24="FT",AK24*'1.Salaries Rates Dates'!$B$44,
IF($C24="PT",AK24*'1.Salaries Rates Dates'!$B$45,
IF($C24="Clinical",AK24*'1.Salaries Rates Dates'!$B$44,
IF($C24="ANSFT",AK24*'1.Salaries Rates Dates'!$B$46,
IF($C24="ANSPT",AK24*'1.Salaries Rates Dates'!$B$47)))))</f>
        <v>0</v>
      </c>
      <c r="AM24" s="28">
        <f t="shared" si="2"/>
        <v>0</v>
      </c>
      <c r="AN24" s="252"/>
      <c r="AO24" s="25">
        <f>AF24*(1+'1.Salaries Rates Dates'!B49)</f>
        <v>0</v>
      </c>
      <c r="AP24" s="47"/>
      <c r="AQ24" s="47"/>
      <c r="AR24" s="47"/>
      <c r="AS24" s="48" t="str">
        <f>IF(AP24&gt;0,('1.Salaries Rates Dates'!$D$34*AP24),(AQ24*(ROUND(YEARFRAC(AP$10,AU$10),2)*'1.Salaries Rates Dates'!$F$34)&amp;" / "&amp;AR24*(ROUND(YEARFRAC(AP$10,AU$10),2)*'1.Salaries Rates Dates'!$E$34)))</f>
        <v>0 / 0</v>
      </c>
      <c r="AT24" s="51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Dates'!$B$49)))))</f>
        <v>0</v>
      </c>
      <c r="AU24" s="128">
        <f>IF($C24="FT",AT24*'1.Salaries Rates Dates'!$B$44,
IF($C24="PT",AT24*'1.Salaries Rates Dates'!$B$45,
IF($C24="Clinical",AT24*'1.Salaries Rates Dates'!$B$44,
IF($C24="ANSFT",AT24*'1.Salaries Rates Dates'!$B$46,
IF($C24="ANSPT",AT24*'1.Salaries Rates Dates'!$B$47)))))</f>
        <v>0</v>
      </c>
      <c r="AV24" s="28">
        <f t="shared" si="3"/>
        <v>0</v>
      </c>
      <c r="AW24" s="252"/>
      <c r="AX24" s="25">
        <f>AO24*(1+'1.Salaries Rates Dates'!K52)</f>
        <v>0</v>
      </c>
      <c r="AY24" s="47"/>
      <c r="AZ24" s="47"/>
      <c r="BA24" s="47"/>
      <c r="BB24" s="48" t="str">
        <f>IF(AY24&gt;0,('1.Salaries Rates Dates'!$D$35*AY24),(AZ24*(ROUND(YEARFRAC(AY$10,BD$10),2)*'1.Salaries Rates Dates'!$F$35)&amp;" / "&amp;BA24*(ROUND(YEARFRAC(AY$10,BD$10),2)*'1.Salaries Rates Dates'!$E$35)))</f>
        <v>0 / 0</v>
      </c>
      <c r="BC24" s="51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Dates'!$B$49)))))</f>
        <v>0</v>
      </c>
      <c r="BD24" s="128">
        <f>IF($C24="FT",BC24*'1.Salaries Rates Dates'!$B$44,
IF($C24="PT",BC24*'1.Salaries Rates Dates'!$B$45,
IF($C24="Clinical",BC24*'1.Salaries Rates Dates'!$B$44,
IF($C24="ANSFT",BC24*'1.Salaries Rates Dates'!$B$46,
IF($C24="ANSPT",BC24*'1.Salaries Rates Dates'!$B$47)))))</f>
        <v>0</v>
      </c>
      <c r="BE24" s="28">
        <f t="shared" si="4"/>
        <v>0</v>
      </c>
      <c r="BF24" s="252"/>
      <c r="BG24" s="25">
        <f>AX24*(1+'1.Salaries Rates Dates'!T52)</f>
        <v>0</v>
      </c>
      <c r="BH24" s="47"/>
      <c r="BI24" s="47"/>
      <c r="BJ24" s="47"/>
      <c r="BK24" s="48" t="str">
        <f>IF(BH24&gt;0,('1.Salaries Rates Dates'!$D$36*BH24),(BI24*(ROUND(YEARFRAC(BH$10,BM$10),2)*'1.Salaries Rates Dates'!$F$36)&amp;" / "&amp;BJ24*(ROUND(YEARFRAC(BH$10,BM$10),2)*'1.Salaries Rates Dates'!$E$36)))</f>
        <v>0 / 0</v>
      </c>
      <c r="BL24" s="51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Dates'!$B$49)))))</f>
        <v>0</v>
      </c>
      <c r="BM24" s="128">
        <f>IF($C24="FT",BL24*'1.Salaries Rates Dates'!$B$44,
IF($C24="PT",BL24*'1.Salaries Rates Dates'!$B$45,
IF($C24="Clinical",BL24*'1.Salaries Rates Dates'!$B$44,
IF($C24="ANSFT",BL24*'1.Salaries Rates Dates'!$B$46,
IF($C24="ANSPT",BL24*'1.Salaries Rates Dates'!$B$47)))))</f>
        <v>0</v>
      </c>
      <c r="BN24" s="28">
        <f t="shared" si="5"/>
        <v>0</v>
      </c>
      <c r="BO24" s="14">
        <f>J24+S24+AB24+AK24+AT24+BC24+BL24</f>
        <v>0</v>
      </c>
      <c r="BP24" s="14">
        <f t="shared" si="7"/>
        <v>0</v>
      </c>
      <c r="BQ24" s="14">
        <f t="shared" si="7"/>
        <v>0</v>
      </c>
      <c r="BR24" s="82"/>
      <c r="BS24" s="55">
        <f>'1.Salaries Rates Dates'!$D$13</f>
        <v>0</v>
      </c>
      <c r="BT24" s="187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Dates'!$B$49)))))</f>
        <v>0</v>
      </c>
      <c r="BU24" s="187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Dates'!$B$49)))))</f>
        <v>0</v>
      </c>
      <c r="BV24" s="187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Dates'!$B$49)))))</f>
        <v>0</v>
      </c>
      <c r="BW24" s="187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Dates'!$B$49)))))</f>
        <v>0</v>
      </c>
      <c r="BX24" s="187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Dates'!$B$49)))))</f>
        <v>0</v>
      </c>
      <c r="BY24" s="187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Dates'!$B$49)))))</f>
        <v>0</v>
      </c>
      <c r="BZ24" s="187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Dates'!$B$49)))))</f>
        <v>0</v>
      </c>
      <c r="CA24" s="188">
        <f t="shared" si="8"/>
        <v>0</v>
      </c>
    </row>
    <row r="25" spans="1:79" x14ac:dyDescent="0.25">
      <c r="A25" s="376" t="s">
        <v>97</v>
      </c>
      <c r="B25" s="386"/>
      <c r="C25" s="377"/>
      <c r="D25" s="226"/>
      <c r="E25" s="7"/>
      <c r="F25" s="7"/>
      <c r="G25" s="7"/>
      <c r="H25" s="7"/>
      <c r="I25" s="7"/>
      <c r="J25" s="7"/>
      <c r="K25" s="7"/>
      <c r="L25" s="7"/>
      <c r="M25" s="250"/>
      <c r="N25" s="7"/>
      <c r="O25" s="7"/>
      <c r="P25" s="7"/>
      <c r="Q25" s="7"/>
      <c r="R25" s="7"/>
      <c r="S25" s="7"/>
      <c r="T25" s="7"/>
      <c r="U25" s="7"/>
      <c r="V25" s="252"/>
      <c r="W25" s="7"/>
      <c r="X25" s="7"/>
      <c r="Y25" s="7"/>
      <c r="Z25" s="7"/>
      <c r="AA25" s="7"/>
      <c r="AB25" s="7"/>
      <c r="AC25" s="7"/>
      <c r="AD25" s="7"/>
      <c r="AE25" s="252"/>
      <c r="AF25" s="7"/>
      <c r="AG25" s="7"/>
      <c r="AH25" s="7"/>
      <c r="AI25" s="7"/>
      <c r="AJ25" s="7"/>
      <c r="AK25" s="7"/>
      <c r="AL25" s="7"/>
      <c r="AM25" s="7"/>
      <c r="AN25" s="252"/>
      <c r="AO25" s="7"/>
      <c r="AP25" s="7"/>
      <c r="AQ25" s="7"/>
      <c r="AR25" s="7"/>
      <c r="AS25" s="7"/>
      <c r="AT25" s="7"/>
      <c r="AU25" s="7"/>
      <c r="AV25" s="7"/>
      <c r="AW25" s="252"/>
      <c r="AX25" s="7"/>
      <c r="AY25" s="7"/>
      <c r="AZ25" s="7"/>
      <c r="BA25" s="7"/>
      <c r="BB25" s="7"/>
      <c r="BC25" s="7"/>
      <c r="BD25" s="7"/>
      <c r="BE25" s="7"/>
      <c r="BF25" s="252"/>
      <c r="BG25" s="7"/>
      <c r="BH25" s="7"/>
      <c r="BI25" s="7"/>
      <c r="BJ25" s="7"/>
      <c r="BK25" s="7"/>
      <c r="BL25" s="7"/>
      <c r="BM25" s="7"/>
      <c r="BN25" s="7"/>
      <c r="BO25" s="203"/>
      <c r="BP25" s="327"/>
      <c r="BQ25" s="204"/>
      <c r="BR25" s="1"/>
      <c r="BS25" s="55">
        <v>2070</v>
      </c>
      <c r="BT25" s="187">
        <f>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</f>
        <v>0</v>
      </c>
      <c r="BU25" s="187">
        <f>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</f>
        <v>0</v>
      </c>
      <c r="BV25" s="187">
        <f>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</f>
        <v>0</v>
      </c>
      <c r="BW25" s="187">
        <f>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</f>
        <v>0</v>
      </c>
      <c r="BX25" s="187">
        <f>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</f>
        <v>0</v>
      </c>
      <c r="BY25" s="187">
        <f>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</f>
        <v>0</v>
      </c>
      <c r="BZ25" s="187">
        <f>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</f>
        <v>0</v>
      </c>
      <c r="CA25" s="188">
        <f>SUM(BT25:BZ25)</f>
        <v>0</v>
      </c>
    </row>
    <row r="26" spans="1:79" x14ac:dyDescent="0.25">
      <c r="A26" s="3" t="s">
        <v>4</v>
      </c>
      <c r="B26" s="376" t="s">
        <v>5</v>
      </c>
      <c r="C26" s="377"/>
      <c r="D26" s="226"/>
      <c r="E26" s="7"/>
      <c r="F26" s="7"/>
      <c r="G26" s="7"/>
      <c r="H26" s="7"/>
      <c r="I26" s="7"/>
      <c r="J26" s="7"/>
      <c r="K26" s="7"/>
      <c r="L26" s="7"/>
      <c r="M26" s="250"/>
      <c r="N26" s="7"/>
      <c r="O26" s="7"/>
      <c r="P26" s="7"/>
      <c r="Q26" s="7"/>
      <c r="R26" s="7"/>
      <c r="S26" s="7"/>
      <c r="T26" s="7"/>
      <c r="U26" s="7"/>
      <c r="V26" s="252"/>
      <c r="W26" s="7"/>
      <c r="X26" s="7"/>
      <c r="Y26" s="7"/>
      <c r="Z26" s="7"/>
      <c r="AA26" s="7"/>
      <c r="AB26" s="7"/>
      <c r="AC26" s="7"/>
      <c r="AD26" s="7"/>
      <c r="AE26" s="252"/>
      <c r="AF26" s="7"/>
      <c r="AG26" s="7"/>
      <c r="AH26" s="7"/>
      <c r="AI26" s="7"/>
      <c r="AJ26" s="7"/>
      <c r="AK26" s="7"/>
      <c r="AL26" s="7"/>
      <c r="AM26" s="7"/>
      <c r="AN26" s="252"/>
      <c r="AO26" s="7"/>
      <c r="AP26" s="7"/>
      <c r="AQ26" s="7"/>
      <c r="AR26" s="7"/>
      <c r="AS26" s="7"/>
      <c r="AT26" s="7"/>
      <c r="AU26" s="7"/>
      <c r="AV26" s="7"/>
      <c r="AW26" s="252"/>
      <c r="AX26" s="7"/>
      <c r="AY26" s="7"/>
      <c r="AZ26" s="7"/>
      <c r="BA26" s="7"/>
      <c r="BB26" s="7"/>
      <c r="BC26" s="7"/>
      <c r="BD26" s="7"/>
      <c r="BE26" s="7"/>
      <c r="BF26" s="252"/>
      <c r="BG26" s="7"/>
      <c r="BH26" s="7"/>
      <c r="BI26" s="7"/>
      <c r="BJ26" s="7"/>
      <c r="BK26" s="7"/>
      <c r="BL26" s="7"/>
      <c r="BM26" s="7"/>
      <c r="BN26" s="7"/>
      <c r="BO26" s="203"/>
      <c r="BP26" s="327"/>
      <c r="BQ26" s="204"/>
      <c r="BR26" s="1"/>
      <c r="BS26" s="203"/>
      <c r="BT26" s="327"/>
      <c r="BU26" s="327"/>
      <c r="BV26" s="327"/>
      <c r="BW26" s="327"/>
      <c r="BX26" s="327"/>
      <c r="BY26" s="155"/>
      <c r="BZ26" s="155"/>
      <c r="CA26" s="8"/>
    </row>
    <row r="27" spans="1:79" x14ac:dyDescent="0.25">
      <c r="A27" s="15">
        <v>1</v>
      </c>
      <c r="B27" s="16">
        <f>'1.Salaries Rates Dates'!C16</f>
        <v>0</v>
      </c>
      <c r="C27" s="30" t="s">
        <v>31</v>
      </c>
      <c r="D27" s="226"/>
      <c r="E27" s="25">
        <f>'1.Salaries Rates Dates'!Z16</f>
        <v>0</v>
      </c>
      <c r="F27" s="47"/>
      <c r="G27" s="394"/>
      <c r="H27" s="395"/>
      <c r="I27" s="48">
        <f>IF(F27&gt;0,('1.Salaries Rates Dates'!$D$30*F27),0)</f>
        <v>0</v>
      </c>
      <c r="J27" s="51">
        <f>IF(F27&gt;0,((E27*F27*'1.Salaries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Dates'!$D$30))))+(E27*F27*'1.Salaries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7" s="128">
        <f>IF($C27="FT",J27*'1.Salaries Rates Dates'!$B$44,
IF($C27="PT",J27*'1.Salaries Rates Dates'!$B$45,
IF($C27="Clinical",J27*'1.Salaries Rates Dates'!$B$44,
IF($C27="ANSFT",J27*'1.Salaries Rates Dates'!$B$46,
IF($C27="ANSPT",J27*'1.Salaries Rates Dates'!$B$47)))))</f>
        <v>0</v>
      </c>
      <c r="L27" s="28">
        <f t="shared" ref="L27:L36" si="9">J27+K27</f>
        <v>0</v>
      </c>
      <c r="M27" s="250"/>
      <c r="N27" s="25">
        <f>E27*(1+'1.Salaries Rates Dates'!$B$49)</f>
        <v>0</v>
      </c>
      <c r="O27" s="47"/>
      <c r="P27" s="334"/>
      <c r="Q27" s="335"/>
      <c r="R27" s="48">
        <f>IF(O27&gt;0,('1.Salaries Rates Dates'!$D$31*O27),0)</f>
        <v>0</v>
      </c>
      <c r="S27" s="51">
        <f>IF(O27&gt;0,((N27*O27*'1.Salaries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Dates'!$D$31))))+(N27*O27*'1.Salaries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7" s="128">
        <f>IF($C27="FT",S27*'1.Salaries Rates Dates'!$B$44,
IF($C27="PT",S27*'1.Salaries Rates Dates'!$B$45,
IF($C27="Clinical",S27*'1.Salaries Rates Dates'!$B$44,
IF($C27="ANSFT",S27*'1.Salaries Rates Dates'!$B$46,
IF($C27="ANSPT",S27*'1.Salaries Rates Dates'!$B$47)))))</f>
        <v>0</v>
      </c>
      <c r="U27" s="28">
        <f t="shared" ref="U27:U36" si="10">S27+T27</f>
        <v>0</v>
      </c>
      <c r="V27" s="252"/>
      <c r="W27" s="25">
        <f>N27*(1+'1.Salaries Rates Dates'!$B$49)</f>
        <v>0</v>
      </c>
      <c r="X27" s="47"/>
      <c r="Y27" s="334"/>
      <c r="Z27" s="335"/>
      <c r="AA27" s="48">
        <f>IF(X27&gt;0,('1.Salaries Rates Dates'!$D$32*X27),0)</f>
        <v>0</v>
      </c>
      <c r="AB27" s="51">
        <f>IF(X27&gt;0,((W27*X27*'1.Salaries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Dates'!$D$32))))+(W27*X27*'1.Salaries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7" s="128">
        <f>IF($C27="FT",AB27*'1.Salaries Rates Dates'!$B$44,
IF($C27="PT",AB27*'1.Salaries Rates Dates'!$B$45,
IF($C27="Clinical",AB27*'1.Salaries Rates Dates'!$B$44,
IF($C27="ANSFT",AB27*'1.Salaries Rates Dates'!$B$46,
IF($C27="ANSPT",AB27*'1.Salaries Rates Dates'!$B$47)))))</f>
        <v>0</v>
      </c>
      <c r="AD27" s="28">
        <f t="shared" ref="AD27:AD36" si="11">AB27+AC27</f>
        <v>0</v>
      </c>
      <c r="AE27" s="252"/>
      <c r="AF27" s="25">
        <f>W27*(1+'1.Salaries Rates Dates'!$B$49)</f>
        <v>0</v>
      </c>
      <c r="AG27" s="47"/>
      <c r="AH27" s="334"/>
      <c r="AI27" s="335"/>
      <c r="AJ27" s="48">
        <f>IF(AG27&gt;0,('1.Salaries Rates Dates'!$D$33*AG27),0)</f>
        <v>0</v>
      </c>
      <c r="AK27" s="51">
        <f>IF(AG27&gt;0,((AF27*AG27*'1.Salaries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Dates'!$D$33))))+(AF27*AG27*'1.Salaries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7" s="128">
        <f>IF($C27="FT",AK27*'1.Salaries Rates Dates'!$B$44,
IF($C27="PT",AK27*'1.Salaries Rates Dates'!$B$45,
IF($C27="Clinical",AK27*'1.Salaries Rates Dates'!$B$44,
IF($C27="ANSFT",AK27*'1.Salaries Rates Dates'!$B$46,
IF($C27="ANSPT",AK27*'1.Salaries Rates Dates'!$B$47)))))</f>
        <v>0</v>
      </c>
      <c r="AM27" s="28">
        <f t="shared" ref="AM27:AM36" si="12">AK27+AL27</f>
        <v>0</v>
      </c>
      <c r="AN27" s="252"/>
      <c r="AO27" s="25">
        <f>AF27*(1+'1.Salaries Rates Dates'!$B$49)</f>
        <v>0</v>
      </c>
      <c r="AP27" s="47"/>
      <c r="AQ27" s="334"/>
      <c r="AR27" s="335"/>
      <c r="AS27" s="48">
        <f>IF(AP27&gt;0,('1.Salaries Rates Dates'!$D$34*AP27),0)</f>
        <v>0</v>
      </c>
      <c r="AT27" s="51">
        <f>IF(AP27&gt;0,((AO27*AP27*'1.Salaries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Dates'!$D$34))))+(AO27*AP27*'1.Salaries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7" s="128">
        <f>IF($C27="FT",AT27*'1.Salaries Rates Dates'!$B$44,
IF($C27="PT",AT27*'1.Salaries Rates Dates'!$B$45,
IF($C27="Clinical",AT27*'1.Salaries Rates Dates'!$B$44,
IF($C27="ANSFT",AT27*'1.Salaries Rates Dates'!$B$46,
IF($C27="ANSPT",AT27*'1.Salaries Rates Dates'!$B$47)))))</f>
        <v>0</v>
      </c>
      <c r="AV27" s="28">
        <f t="shared" ref="AV27:AV36" si="13">AT27+AU27</f>
        <v>0</v>
      </c>
      <c r="AW27" s="252"/>
      <c r="AX27" s="25">
        <f>AO27*(1+'1.Salaries Rates Dates'!$B$49)</f>
        <v>0</v>
      </c>
      <c r="AY27" s="47"/>
      <c r="AZ27" s="334"/>
      <c r="BA27" s="335"/>
      <c r="BB27" s="48">
        <f>IF(AY27&gt;0,('1.Salaries Rates Dates'!$D$35*AY27),0)</f>
        <v>0</v>
      </c>
      <c r="BC27" s="51">
        <f>IF(AY27&gt;0,((AX27*AY27*'1.Salaries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Dates'!$D$35))))+(AX27*AY27*'1.Salaries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7" s="128">
        <f>IF($C27="FT",BC27*'1.Salaries Rates Dates'!$B$44,
IF($C27="PT",BC27*'1.Salaries Rates Dates'!$B$45,
IF($C27="Clinical",BC27*'1.Salaries Rates Dates'!$B$44,
IF($C27="ANSFT",BC27*'1.Salaries Rates Dates'!$B$46,
IF($C27="ANSPT",BC27*'1.Salaries Rates Dates'!$B$47)))))</f>
        <v>0</v>
      </c>
      <c r="BE27" s="28">
        <f t="shared" ref="BE27:BE36" si="14">BC27+BD27</f>
        <v>0</v>
      </c>
      <c r="BF27" s="252"/>
      <c r="BG27" s="25">
        <f>AX27*(1+'1.Salaries Rates Dates'!$B$49)</f>
        <v>0</v>
      </c>
      <c r="BH27" s="47"/>
      <c r="BI27" s="334"/>
      <c r="BJ27" s="335"/>
      <c r="BK27" s="48">
        <f>IF(BH27&gt;0,('1.Salaries Rates Dates'!$D$36*BH27),0)</f>
        <v>0</v>
      </c>
      <c r="BL27" s="51">
        <f>IF(BH27&gt;0,((BG27*BH27*'1.Salaries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Dates'!$D$36))))+(BG27*BH27*'1.Salaries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7" s="128">
        <f>IF($C27="FT",BL27*'1.Salaries Rates Dates'!$B$44,
IF($C27="PT",BL27*'1.Salaries Rates Dates'!$B$45,
IF($C27="Clinical",BL27*'1.Salaries Rates Dates'!$B$44,
IF($C27="ANSFT",BL27*'1.Salaries Rates Dates'!$B$46,
IF($C27="ANSPT",BL27*'1.Salaries Rates Dates'!$B$47)))))</f>
        <v>0</v>
      </c>
      <c r="BN27" s="28">
        <f t="shared" ref="BN27:BN36" si="15">BL27+BM27</f>
        <v>0</v>
      </c>
      <c r="BO27" s="14">
        <f t="shared" ref="BO27:BQ36" si="16">J27+S27+AB27+AK27+AT27+BC27+BL27</f>
        <v>0</v>
      </c>
      <c r="BP27" s="14">
        <f t="shared" si="16"/>
        <v>0</v>
      </c>
      <c r="BQ27" s="14">
        <f t="shared" si="16"/>
        <v>0</v>
      </c>
      <c r="BR27" s="82"/>
      <c r="BS27" s="55">
        <f>'1.Salaries Rates Dates'!$D$16</f>
        <v>0</v>
      </c>
      <c r="BT27" s="187">
        <f t="shared" ref="BT27:BT36" si="17">$J27</f>
        <v>0</v>
      </c>
      <c r="BU27" s="187">
        <f t="shared" ref="BU27:BU36" si="18">$S27</f>
        <v>0</v>
      </c>
      <c r="BV27" s="187">
        <f t="shared" ref="BV27:BV36" si="19">$AB27</f>
        <v>0</v>
      </c>
      <c r="BW27" s="187">
        <f t="shared" ref="BW27:BW36" si="20">$AK27</f>
        <v>0</v>
      </c>
      <c r="BX27" s="187">
        <f t="shared" ref="BX27:BX36" si="21">$AT27</f>
        <v>0</v>
      </c>
      <c r="BY27" s="187">
        <f t="shared" ref="BY27:BY36" si="22">$BC27</f>
        <v>0</v>
      </c>
      <c r="BZ27" s="187">
        <f t="shared" ref="BZ27:BZ36" si="23">$BL27</f>
        <v>0</v>
      </c>
      <c r="CA27" s="188">
        <f>SUM(BT27:BZ27)</f>
        <v>0</v>
      </c>
    </row>
    <row r="28" spans="1:79" x14ac:dyDescent="0.25">
      <c r="A28" s="15">
        <v>2</v>
      </c>
      <c r="B28" s="16">
        <f>'1.Salaries Rates Dates'!C17</f>
        <v>0</v>
      </c>
      <c r="C28" s="30" t="s">
        <v>31</v>
      </c>
      <c r="D28" s="226"/>
      <c r="E28" s="25">
        <f>'1.Salaries Rates Dates'!Z17</f>
        <v>0</v>
      </c>
      <c r="F28" s="47"/>
      <c r="G28" s="396"/>
      <c r="H28" s="397"/>
      <c r="I28" s="48">
        <f>IF(F28&gt;0,('1.Salaries Rates Dates'!$D$30*F28),0)</f>
        <v>0</v>
      </c>
      <c r="J28" s="51">
        <f>IF(F28&gt;0,((E28*F28*'1.Salaries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Dates'!$D$30))))+(E28*F28*'1.Salaries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8" s="128">
        <f>IF($C28="FT",J28*'1.Salaries Rates Dates'!$B$44,
IF($C28="PT",J28*'1.Salaries Rates Dates'!$B$45,
IF($C28="Clinical",J28*'1.Salaries Rates Dates'!$B$44,
IF($C28="ANSFT",J28*'1.Salaries Rates Dates'!$B$46,
IF($C28="ANSPT",J28*'1.Salaries Rates Dates'!$B$47)))))</f>
        <v>0</v>
      </c>
      <c r="L28" s="28">
        <f t="shared" si="9"/>
        <v>0</v>
      </c>
      <c r="M28" s="250"/>
      <c r="N28" s="25">
        <f>E28*(1+'1.Salaries Rates Dates'!$B$49)</f>
        <v>0</v>
      </c>
      <c r="O28" s="47"/>
      <c r="P28" s="336"/>
      <c r="Q28" s="337"/>
      <c r="R28" s="48">
        <f>IF(O28&gt;0,('1.Salaries Rates Dates'!$D$31*O28),0)</f>
        <v>0</v>
      </c>
      <c r="S28" s="51">
        <f>IF(O28&gt;0,((N28*O28*'1.Salaries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Dates'!$D$31))))+(N28*O28*'1.Salaries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8" s="128">
        <f>IF($C28="FT",S28*'1.Salaries Rates Dates'!$B$44,
IF($C28="PT",S28*'1.Salaries Rates Dates'!$B$45,
IF($C28="Clinical",S28*'1.Salaries Rates Dates'!$B$44,
IF($C28="ANSFT",S28*'1.Salaries Rates Dates'!$B$46,
IF($C28="ANSPT",S28*'1.Salaries Rates Dates'!$B$47)))))</f>
        <v>0</v>
      </c>
      <c r="U28" s="28">
        <f t="shared" si="10"/>
        <v>0</v>
      </c>
      <c r="V28" s="252"/>
      <c r="W28" s="25">
        <f>N28*(1+'1.Salaries Rates Dates'!$B$49)</f>
        <v>0</v>
      </c>
      <c r="X28" s="47"/>
      <c r="Y28" s="336"/>
      <c r="Z28" s="337"/>
      <c r="AA28" s="48">
        <f>IF(X28&gt;0,('1.Salaries Rates Dates'!$D$32*X28),0)</f>
        <v>0</v>
      </c>
      <c r="AB28" s="51">
        <f>IF(X28&gt;0,((W28*X28*'1.Salaries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Dates'!$D$32))))+(W28*X28*'1.Salaries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8" s="128">
        <f>IF($C28="FT",AB28*'1.Salaries Rates Dates'!$B$44,
IF($C28="PT",AB28*'1.Salaries Rates Dates'!$B$45,
IF($C28="Clinical",AB28*'1.Salaries Rates Dates'!$B$44,
IF($C28="ANSFT",AB28*'1.Salaries Rates Dates'!$B$46,
IF($C28="ANSPT",AB28*'1.Salaries Rates Dates'!$B$47)))))</f>
        <v>0</v>
      </c>
      <c r="AD28" s="28">
        <f t="shared" si="11"/>
        <v>0</v>
      </c>
      <c r="AE28" s="252"/>
      <c r="AF28" s="25">
        <f>W28*(1+'1.Salaries Rates Dates'!$B$49)</f>
        <v>0</v>
      </c>
      <c r="AG28" s="47"/>
      <c r="AH28" s="336"/>
      <c r="AI28" s="337"/>
      <c r="AJ28" s="48">
        <f>IF(AG28&gt;0,('1.Salaries Rates Dates'!$D$33*AG28),0)</f>
        <v>0</v>
      </c>
      <c r="AK28" s="51">
        <f>IF(AG28&gt;0,((AF28*AG28*'1.Salaries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Dates'!$D$33))))+(AF28*AG28*'1.Salaries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8" s="128">
        <f>IF($C28="FT",AK28*'1.Salaries Rates Dates'!$B$44,
IF($C28="PT",AK28*'1.Salaries Rates Dates'!$B$45,
IF($C28="Clinical",AK28*'1.Salaries Rates Dates'!$B$44,
IF($C28="ANSFT",AK28*'1.Salaries Rates Dates'!$B$46,
IF($C28="ANSPT",AK28*'1.Salaries Rates Dates'!$B$47)))))</f>
        <v>0</v>
      </c>
      <c r="AM28" s="28">
        <f t="shared" si="12"/>
        <v>0</v>
      </c>
      <c r="AN28" s="252"/>
      <c r="AO28" s="25">
        <f>AF28*(1+'1.Salaries Rates Dates'!$B$49)</f>
        <v>0</v>
      </c>
      <c r="AP28" s="47"/>
      <c r="AQ28" s="336"/>
      <c r="AR28" s="337"/>
      <c r="AS28" s="48">
        <f>IF(AP28&gt;0,('1.Salaries Rates Dates'!$D$34*AP28),0)</f>
        <v>0</v>
      </c>
      <c r="AT28" s="51">
        <f>IF(AP28&gt;0,((AO28*AP28*'1.Salaries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Dates'!$D$34))))+(AO28*AP28*'1.Salaries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8" s="128">
        <f>IF($C28="FT",AT28*'1.Salaries Rates Dates'!$B$44,
IF($C28="PT",AT28*'1.Salaries Rates Dates'!$B$45,
IF($C28="Clinical",AT28*'1.Salaries Rates Dates'!$B$44,
IF($C28="ANSFT",AT28*'1.Salaries Rates Dates'!$B$46,
IF($C28="ANSPT",AT28*'1.Salaries Rates Dates'!$B$47)))))</f>
        <v>0</v>
      </c>
      <c r="AV28" s="28">
        <f t="shared" si="13"/>
        <v>0</v>
      </c>
      <c r="AW28" s="252"/>
      <c r="AX28" s="25">
        <f>AO28*(1+'1.Salaries Rates Dates'!$B$49)</f>
        <v>0</v>
      </c>
      <c r="AY28" s="47"/>
      <c r="AZ28" s="336"/>
      <c r="BA28" s="337"/>
      <c r="BB28" s="48">
        <f>IF(AY28&gt;0,('1.Salaries Rates Dates'!$D$35*AY28),0)</f>
        <v>0</v>
      </c>
      <c r="BC28" s="51">
        <f>IF(AY28&gt;0,((AX28*AY28*'1.Salaries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Dates'!$D$35))))+(AX28*AY28*'1.Salaries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8" s="128">
        <f>IF($C28="FT",BC28*'1.Salaries Rates Dates'!$B$44,
IF($C28="PT",BC28*'1.Salaries Rates Dates'!$B$45,
IF($C28="Clinical",BC28*'1.Salaries Rates Dates'!$B$44,
IF($C28="ANSFT",BC28*'1.Salaries Rates Dates'!$B$46,
IF($C28="ANSPT",BC28*'1.Salaries Rates Dates'!$B$47)))))</f>
        <v>0</v>
      </c>
      <c r="BE28" s="28">
        <f t="shared" si="14"/>
        <v>0</v>
      </c>
      <c r="BF28" s="252"/>
      <c r="BG28" s="25">
        <f>AX28*(1+'1.Salaries Rates Dates'!$B$49)</f>
        <v>0</v>
      </c>
      <c r="BH28" s="47"/>
      <c r="BI28" s="336"/>
      <c r="BJ28" s="337"/>
      <c r="BK28" s="48">
        <f>IF(BH28&gt;0,('1.Salaries Rates Dates'!$D$36*BH28),0)</f>
        <v>0</v>
      </c>
      <c r="BL28" s="51">
        <f>IF(BH28&gt;0,((BG28*BH28*'1.Salaries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Dates'!$D$36))))+(BG28*BH28*'1.Salaries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8" s="128">
        <f>IF($C28="FT",BL28*'1.Salaries Rates Dates'!$B$44,
IF($C28="PT",BL28*'1.Salaries Rates Dates'!$B$45,
IF($C28="Clinical",BL28*'1.Salaries Rates Dates'!$B$44,
IF($C28="ANSFT",BL28*'1.Salaries Rates Dates'!$B$46,
IF($C28="ANSPT",BL28*'1.Salaries Rates Dates'!$B$47)))))</f>
        <v>0</v>
      </c>
      <c r="BN28" s="28">
        <f t="shared" si="15"/>
        <v>0</v>
      </c>
      <c r="BO28" s="14">
        <f t="shared" si="16"/>
        <v>0</v>
      </c>
      <c r="BP28" s="14">
        <f t="shared" si="16"/>
        <v>0</v>
      </c>
      <c r="BQ28" s="14">
        <f t="shared" si="16"/>
        <v>0</v>
      </c>
      <c r="BR28" s="82"/>
      <c r="BS28" s="55">
        <f>'1.Salaries Rates Dates'!$D$17</f>
        <v>0</v>
      </c>
      <c r="BT28" s="187">
        <f t="shared" si="17"/>
        <v>0</v>
      </c>
      <c r="BU28" s="187">
        <f t="shared" si="18"/>
        <v>0</v>
      </c>
      <c r="BV28" s="187">
        <f t="shared" si="19"/>
        <v>0</v>
      </c>
      <c r="BW28" s="187">
        <f t="shared" si="20"/>
        <v>0</v>
      </c>
      <c r="BX28" s="187">
        <f t="shared" si="21"/>
        <v>0</v>
      </c>
      <c r="BY28" s="187">
        <f t="shared" si="22"/>
        <v>0</v>
      </c>
      <c r="BZ28" s="187">
        <f t="shared" si="23"/>
        <v>0</v>
      </c>
      <c r="CA28" s="188">
        <f t="shared" ref="CA28:CA36" si="24">SUM(BT28:BZ28)</f>
        <v>0</v>
      </c>
    </row>
    <row r="29" spans="1:79" x14ac:dyDescent="0.25">
      <c r="A29" s="15">
        <v>3</v>
      </c>
      <c r="B29" s="16">
        <f>'1.Salaries Rates Dates'!C18</f>
        <v>0</v>
      </c>
      <c r="C29" s="30" t="s">
        <v>31</v>
      </c>
      <c r="D29" s="226"/>
      <c r="E29" s="25">
        <f>'1.Salaries Rates Dates'!Z18</f>
        <v>0</v>
      </c>
      <c r="F29" s="47"/>
      <c r="G29" s="396"/>
      <c r="H29" s="397"/>
      <c r="I29" s="48">
        <f>IF(F29&gt;0,('1.Salaries Rates Dates'!$D$30*F29),0)</f>
        <v>0</v>
      </c>
      <c r="J29" s="51">
        <f>IF(F29&gt;0,((E29*F29*'1.Salaries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Dates'!$D$30))))+(E29*F29*'1.Salaries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9" s="128">
        <f>IF($C29="FT",J29*'1.Salaries Rates Dates'!$B$44,
IF($C29="PT",J29*'1.Salaries Rates Dates'!$B$45,
IF($C29="Clinical",J29*'1.Salaries Rates Dates'!$B$44,
IF($C29="ANSFT",J29*'1.Salaries Rates Dates'!$B$46,
IF($C29="ANSPT",J29*'1.Salaries Rates Dates'!$B$47)))))</f>
        <v>0</v>
      </c>
      <c r="L29" s="28">
        <f t="shared" si="9"/>
        <v>0</v>
      </c>
      <c r="M29" s="250"/>
      <c r="N29" s="25">
        <f>E29*(1+'1.Salaries Rates Dates'!$B$49)</f>
        <v>0</v>
      </c>
      <c r="O29" s="47"/>
      <c r="P29" s="336"/>
      <c r="Q29" s="337"/>
      <c r="R29" s="48">
        <f>IF(O29&gt;0,('1.Salaries Rates Dates'!$D$31*O29),0)</f>
        <v>0</v>
      </c>
      <c r="S29" s="51">
        <f>IF(O29&gt;0,((N29*O29*'1.Salaries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Dates'!$D$31))))+(N29*O29*'1.Salaries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9" s="128">
        <f>IF($C29="FT",S29*'1.Salaries Rates Dates'!$B$44,
IF($C29="PT",S29*'1.Salaries Rates Dates'!$B$45,
IF($C29="Clinical",S29*'1.Salaries Rates Dates'!$B$44,
IF($C29="ANSFT",S29*'1.Salaries Rates Dates'!$B$46,
IF($C29="ANSPT",S29*'1.Salaries Rates Dates'!$B$47)))))</f>
        <v>0</v>
      </c>
      <c r="U29" s="28">
        <f t="shared" si="10"/>
        <v>0</v>
      </c>
      <c r="V29" s="252"/>
      <c r="W29" s="25">
        <f>N29*(1+'1.Salaries Rates Dates'!$B$49)</f>
        <v>0</v>
      </c>
      <c r="X29" s="47"/>
      <c r="Y29" s="336"/>
      <c r="Z29" s="337"/>
      <c r="AA29" s="48">
        <f>IF(X29&gt;0,('1.Salaries Rates Dates'!$D$32*X29),0)</f>
        <v>0</v>
      </c>
      <c r="AB29" s="51">
        <f>IF(X29&gt;0,((W29*X29*'1.Salaries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Dates'!$D$32))))+(W29*X29*'1.Salaries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9" s="128">
        <f>IF($C29="FT",AB29*'1.Salaries Rates Dates'!$B$44,
IF($C29="PT",AB29*'1.Salaries Rates Dates'!$B$45,
IF($C29="Clinical",AB29*'1.Salaries Rates Dates'!$B$44,
IF($C29="ANSFT",AB29*'1.Salaries Rates Dates'!$B$46,
IF($C29="ANSPT",AB29*'1.Salaries Rates Dates'!$B$47)))))</f>
        <v>0</v>
      </c>
      <c r="AD29" s="28">
        <f t="shared" si="11"/>
        <v>0</v>
      </c>
      <c r="AE29" s="252"/>
      <c r="AF29" s="25">
        <f>W29*(1+'1.Salaries Rates Dates'!$B$49)</f>
        <v>0</v>
      </c>
      <c r="AG29" s="47"/>
      <c r="AH29" s="336"/>
      <c r="AI29" s="337"/>
      <c r="AJ29" s="48">
        <f>IF(AG29&gt;0,('1.Salaries Rates Dates'!$D$33*AG29),0)</f>
        <v>0</v>
      </c>
      <c r="AK29" s="51">
        <f>IF(AG29&gt;0,((AF29*AG29*'1.Salaries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Dates'!$D$33))))+(AF29*AG29*'1.Salaries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9" s="128">
        <f>IF($C29="FT",AK29*'1.Salaries Rates Dates'!$B$44,
IF($C29="PT",AK29*'1.Salaries Rates Dates'!$B$45,
IF($C29="Clinical",AK29*'1.Salaries Rates Dates'!$B$44,
IF($C29="ANSFT",AK29*'1.Salaries Rates Dates'!$B$46,
IF($C29="ANSPT",AK29*'1.Salaries Rates Dates'!$B$47)))))</f>
        <v>0</v>
      </c>
      <c r="AM29" s="28">
        <f t="shared" si="12"/>
        <v>0</v>
      </c>
      <c r="AN29" s="252"/>
      <c r="AO29" s="25">
        <f>AF29*(1+'1.Salaries Rates Dates'!$B$49)</f>
        <v>0</v>
      </c>
      <c r="AP29" s="47"/>
      <c r="AQ29" s="336"/>
      <c r="AR29" s="337"/>
      <c r="AS29" s="48">
        <f>IF(AP29&gt;0,('1.Salaries Rates Dates'!$D$34*AP29),0)</f>
        <v>0</v>
      </c>
      <c r="AT29" s="51">
        <f>IF(AP29&gt;0,((AO29*AP29*'1.Salaries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Dates'!$D$34))))+(AO29*AP29*'1.Salaries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9" s="128">
        <f>IF($C29="FT",AT29*'1.Salaries Rates Dates'!$B$44,
IF($C29="PT",AT29*'1.Salaries Rates Dates'!$B$45,
IF($C29="Clinical",AT29*'1.Salaries Rates Dates'!$B$44,
IF($C29="ANSFT",AT29*'1.Salaries Rates Dates'!$B$46,
IF($C29="ANSPT",AT29*'1.Salaries Rates Dates'!$B$47)))))</f>
        <v>0</v>
      </c>
      <c r="AV29" s="28">
        <f t="shared" si="13"/>
        <v>0</v>
      </c>
      <c r="AW29" s="252"/>
      <c r="AX29" s="25">
        <f>AO29*(1+'1.Salaries Rates Dates'!$B$49)</f>
        <v>0</v>
      </c>
      <c r="AY29" s="47"/>
      <c r="AZ29" s="336"/>
      <c r="BA29" s="337"/>
      <c r="BB29" s="48">
        <f>IF(AY29&gt;0,('1.Salaries Rates Dates'!$D$35*AY29),0)</f>
        <v>0</v>
      </c>
      <c r="BC29" s="51">
        <f>IF(AY29&gt;0,((AX29*AY29*'1.Salaries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Dates'!$D$35))))+(AX29*AY29*'1.Salaries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9" s="128">
        <f>IF($C29="FT",BC29*'1.Salaries Rates Dates'!$B$44,
IF($C29="PT",BC29*'1.Salaries Rates Dates'!$B$45,
IF($C29="Clinical",BC29*'1.Salaries Rates Dates'!$B$44,
IF($C29="ANSFT",BC29*'1.Salaries Rates Dates'!$B$46,
IF($C29="ANSPT",BC29*'1.Salaries Rates Dates'!$B$47)))))</f>
        <v>0</v>
      </c>
      <c r="BE29" s="28">
        <f t="shared" si="14"/>
        <v>0</v>
      </c>
      <c r="BF29" s="252"/>
      <c r="BG29" s="25">
        <f>AX29*(1+'1.Salaries Rates Dates'!$B$49)</f>
        <v>0</v>
      </c>
      <c r="BH29" s="47"/>
      <c r="BI29" s="336"/>
      <c r="BJ29" s="337"/>
      <c r="BK29" s="48">
        <f>IF(BH29&gt;0,('1.Salaries Rates Dates'!$D$36*BH29),0)</f>
        <v>0</v>
      </c>
      <c r="BL29" s="51">
        <f>IF(BH29&gt;0,((BG29*BH29*'1.Salaries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Dates'!$D$36))))+(BG29*BH29*'1.Salaries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9" s="128">
        <f>IF($C29="FT",BL29*'1.Salaries Rates Dates'!$B$44,
IF($C29="PT",BL29*'1.Salaries Rates Dates'!$B$45,
IF($C29="Clinical",BL29*'1.Salaries Rates Dates'!$B$44,
IF($C29="ANSFT",BL29*'1.Salaries Rates Dates'!$B$46,
IF($C29="ANSPT",BL29*'1.Salaries Rates Dates'!$B$47)))))</f>
        <v>0</v>
      </c>
      <c r="BN29" s="28">
        <f t="shared" si="15"/>
        <v>0</v>
      </c>
      <c r="BO29" s="14">
        <f t="shared" si="16"/>
        <v>0</v>
      </c>
      <c r="BP29" s="14">
        <f t="shared" si="16"/>
        <v>0</v>
      </c>
      <c r="BQ29" s="14">
        <f t="shared" si="16"/>
        <v>0</v>
      </c>
      <c r="BR29" s="82"/>
      <c r="BS29" s="55">
        <f>'1.Salaries Rates Dates'!$D$18</f>
        <v>0</v>
      </c>
      <c r="BT29" s="187">
        <f t="shared" si="17"/>
        <v>0</v>
      </c>
      <c r="BU29" s="187">
        <f t="shared" si="18"/>
        <v>0</v>
      </c>
      <c r="BV29" s="187">
        <f t="shared" si="19"/>
        <v>0</v>
      </c>
      <c r="BW29" s="187">
        <f t="shared" si="20"/>
        <v>0</v>
      </c>
      <c r="BX29" s="187">
        <f t="shared" si="21"/>
        <v>0</v>
      </c>
      <c r="BY29" s="187">
        <f t="shared" si="22"/>
        <v>0</v>
      </c>
      <c r="BZ29" s="187">
        <f t="shared" si="23"/>
        <v>0</v>
      </c>
      <c r="CA29" s="188">
        <f t="shared" si="24"/>
        <v>0</v>
      </c>
    </row>
    <row r="30" spans="1:79" x14ac:dyDescent="0.25">
      <c r="A30" s="15">
        <v>4</v>
      </c>
      <c r="B30" s="16">
        <f>'1.Salaries Rates Dates'!C19</f>
        <v>0</v>
      </c>
      <c r="C30" s="30" t="s">
        <v>31</v>
      </c>
      <c r="D30" s="226"/>
      <c r="E30" s="25">
        <f>'1.Salaries Rates Dates'!Z19</f>
        <v>0</v>
      </c>
      <c r="F30" s="47"/>
      <c r="G30" s="396"/>
      <c r="H30" s="397"/>
      <c r="I30" s="48">
        <f>IF(F30&gt;0,('1.Salaries Rates Dates'!$D$30*F30),0)</f>
        <v>0</v>
      </c>
      <c r="J30" s="51">
        <f>IF(F30&gt;0,((E30*F30*'1.Salaries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Dates'!$D$30))))+(E30*F30*'1.Salaries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0" s="128">
        <f>IF($C30="FT",J30*'1.Salaries Rates Dates'!$B$44,
IF($C30="PT",J30*'1.Salaries Rates Dates'!$B$45,
IF($C30="Clinical",J30*'1.Salaries Rates Dates'!$B$44,
IF($C30="ANSFT",J30*'1.Salaries Rates Dates'!$B$46,
IF($C30="ANSPT",J30*'1.Salaries Rates Dates'!$B$47)))))</f>
        <v>0</v>
      </c>
      <c r="L30" s="28">
        <f t="shared" si="9"/>
        <v>0</v>
      </c>
      <c r="M30" s="250"/>
      <c r="N30" s="25">
        <f>E30*(1+'1.Salaries Rates Dates'!$B$49)</f>
        <v>0</v>
      </c>
      <c r="O30" s="47"/>
      <c r="P30" s="336"/>
      <c r="Q30" s="337"/>
      <c r="R30" s="48">
        <f>IF(O30&gt;0,('1.Salaries Rates Dates'!$D$31*O30),0)</f>
        <v>0</v>
      </c>
      <c r="S30" s="51">
        <f>IF(O30&gt;0,((N30*O30*'1.Salaries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Dates'!$D$31))))+(N30*O30*'1.Salaries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0" s="128">
        <f>IF($C30="FT",S30*'1.Salaries Rates Dates'!$B$44,
IF($C30="PT",S30*'1.Salaries Rates Dates'!$B$45,
IF($C30="Clinical",S30*'1.Salaries Rates Dates'!$B$44,
IF($C30="ANSFT",S30*'1.Salaries Rates Dates'!$B$46,
IF($C30="ANSPT",S30*'1.Salaries Rates Dates'!$B$47)))))</f>
        <v>0</v>
      </c>
      <c r="U30" s="28">
        <f t="shared" si="10"/>
        <v>0</v>
      </c>
      <c r="V30" s="252"/>
      <c r="W30" s="25">
        <f>N30*(1+'1.Salaries Rates Dates'!$B$49)</f>
        <v>0</v>
      </c>
      <c r="X30" s="47"/>
      <c r="Y30" s="336"/>
      <c r="Z30" s="337"/>
      <c r="AA30" s="48">
        <f>IF(X30&gt;0,('1.Salaries Rates Dates'!$D$32*X30),0)</f>
        <v>0</v>
      </c>
      <c r="AB30" s="51">
        <f>IF(X30&gt;0,((W30*X30*'1.Salaries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Dates'!$D$32))))+(W30*X30*'1.Salaries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0" s="128">
        <f>IF($C30="FT",AB30*'1.Salaries Rates Dates'!$B$44,
IF($C30="PT",AB30*'1.Salaries Rates Dates'!$B$45,
IF($C30="Clinical",AB30*'1.Salaries Rates Dates'!$B$44,
IF($C30="ANSFT",AB30*'1.Salaries Rates Dates'!$B$46,
IF($C30="ANSPT",AB30*'1.Salaries Rates Dates'!$B$47)))))</f>
        <v>0</v>
      </c>
      <c r="AD30" s="28">
        <f t="shared" si="11"/>
        <v>0</v>
      </c>
      <c r="AE30" s="252"/>
      <c r="AF30" s="25">
        <f>W30*(1+'1.Salaries Rates Dates'!$B$49)</f>
        <v>0</v>
      </c>
      <c r="AG30" s="47"/>
      <c r="AH30" s="336"/>
      <c r="AI30" s="337"/>
      <c r="AJ30" s="48">
        <f>IF(AG30&gt;0,('1.Salaries Rates Dates'!$D$33*AG30),0)</f>
        <v>0</v>
      </c>
      <c r="AK30" s="51">
        <f>IF(AG30&gt;0,((AF30*AG30*'1.Salaries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Dates'!$D$33))))+(AF30*AG30*'1.Salaries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0" s="128">
        <f>IF($C30="FT",AK30*'1.Salaries Rates Dates'!$B$44,
IF($C30="PT",AK30*'1.Salaries Rates Dates'!$B$45,
IF($C30="Clinical",AK30*'1.Salaries Rates Dates'!$B$44,
IF($C30="ANSFT",AK30*'1.Salaries Rates Dates'!$B$46,
IF($C30="ANSPT",AK30*'1.Salaries Rates Dates'!$B$47)))))</f>
        <v>0</v>
      </c>
      <c r="AM30" s="28">
        <f t="shared" si="12"/>
        <v>0</v>
      </c>
      <c r="AN30" s="252"/>
      <c r="AO30" s="25">
        <f>AF30*(1+'1.Salaries Rates Dates'!$B$49)</f>
        <v>0</v>
      </c>
      <c r="AP30" s="47"/>
      <c r="AQ30" s="336"/>
      <c r="AR30" s="337"/>
      <c r="AS30" s="48">
        <f>IF(AP30&gt;0,('1.Salaries Rates Dates'!$D$34*AP30),0)</f>
        <v>0</v>
      </c>
      <c r="AT30" s="51">
        <f>IF(AP30&gt;0,((AO30*AP30*'1.Salaries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Dates'!$D$34))))+(AO30*AP30*'1.Salaries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0" s="128">
        <f>IF($C30="FT",AT30*'1.Salaries Rates Dates'!$B$44,
IF($C30="PT",AT30*'1.Salaries Rates Dates'!$B$45,
IF($C30="Clinical",AT30*'1.Salaries Rates Dates'!$B$44,
IF($C30="ANSFT",AT30*'1.Salaries Rates Dates'!$B$46,
IF($C30="ANSPT",AT30*'1.Salaries Rates Dates'!$B$47)))))</f>
        <v>0</v>
      </c>
      <c r="AV30" s="28">
        <f t="shared" si="13"/>
        <v>0</v>
      </c>
      <c r="AW30" s="252"/>
      <c r="AX30" s="25">
        <f>AO30*(1+'1.Salaries Rates Dates'!$B$49)</f>
        <v>0</v>
      </c>
      <c r="AY30" s="47"/>
      <c r="AZ30" s="336"/>
      <c r="BA30" s="337"/>
      <c r="BB30" s="48">
        <f>IF(AY30&gt;0,('1.Salaries Rates Dates'!$D$35*AY30),0)</f>
        <v>0</v>
      </c>
      <c r="BC30" s="51">
        <f>IF(AY30&gt;0,((AX30*AY30*'1.Salaries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Dates'!$D$35))))+(AX30*AY30*'1.Salaries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0" s="128">
        <f>IF($C30="FT",BC30*'1.Salaries Rates Dates'!$B$44,
IF($C30="PT",BC30*'1.Salaries Rates Dates'!$B$45,
IF($C30="Clinical",BC30*'1.Salaries Rates Dates'!$B$44,
IF($C30="ANSFT",BC30*'1.Salaries Rates Dates'!$B$46,
IF($C30="ANSPT",BC30*'1.Salaries Rates Dates'!$B$47)))))</f>
        <v>0</v>
      </c>
      <c r="BE30" s="28">
        <f t="shared" si="14"/>
        <v>0</v>
      </c>
      <c r="BF30" s="252"/>
      <c r="BG30" s="25">
        <f>AX30*(1+'1.Salaries Rates Dates'!$B$49)</f>
        <v>0</v>
      </c>
      <c r="BH30" s="47"/>
      <c r="BI30" s="336"/>
      <c r="BJ30" s="337"/>
      <c r="BK30" s="48">
        <f>IF(BH30&gt;0,('1.Salaries Rates Dates'!$D$36*BH30),0)</f>
        <v>0</v>
      </c>
      <c r="BL30" s="51">
        <f>IF(BH30&gt;0,((BG30*BH30*'1.Salaries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Dates'!$D$36))))+(BG30*BH30*'1.Salaries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0" s="128">
        <f>IF($C30="FT",BL30*'1.Salaries Rates Dates'!$B$44,
IF($C30="PT",BL30*'1.Salaries Rates Dates'!$B$45,
IF($C30="Clinical",BL30*'1.Salaries Rates Dates'!$B$44,
IF($C30="ANSFT",BL30*'1.Salaries Rates Dates'!$B$46,
IF($C30="ANSPT",BL30*'1.Salaries Rates Dates'!$B$47)))))</f>
        <v>0</v>
      </c>
      <c r="BN30" s="28">
        <f t="shared" si="15"/>
        <v>0</v>
      </c>
      <c r="BO30" s="14">
        <f t="shared" si="16"/>
        <v>0</v>
      </c>
      <c r="BP30" s="14">
        <f t="shared" si="16"/>
        <v>0</v>
      </c>
      <c r="BQ30" s="14">
        <f t="shared" si="16"/>
        <v>0</v>
      </c>
      <c r="BR30" s="82"/>
      <c r="BS30" s="55">
        <f>'1.Salaries Rates Dates'!$D$19</f>
        <v>0</v>
      </c>
      <c r="BT30" s="187">
        <f t="shared" si="17"/>
        <v>0</v>
      </c>
      <c r="BU30" s="187">
        <f t="shared" si="18"/>
        <v>0</v>
      </c>
      <c r="BV30" s="187">
        <f t="shared" si="19"/>
        <v>0</v>
      </c>
      <c r="BW30" s="187">
        <f t="shared" si="20"/>
        <v>0</v>
      </c>
      <c r="BX30" s="187">
        <f t="shared" si="21"/>
        <v>0</v>
      </c>
      <c r="BY30" s="187">
        <f t="shared" si="22"/>
        <v>0</v>
      </c>
      <c r="BZ30" s="187">
        <f t="shared" si="23"/>
        <v>0</v>
      </c>
      <c r="CA30" s="188">
        <f t="shared" si="24"/>
        <v>0</v>
      </c>
    </row>
    <row r="31" spans="1:79" x14ac:dyDescent="0.25">
      <c r="A31" s="15">
        <v>5</v>
      </c>
      <c r="B31" s="16">
        <f>'1.Salaries Rates Dates'!C20</f>
        <v>0</v>
      </c>
      <c r="C31" s="30" t="s">
        <v>31</v>
      </c>
      <c r="D31" s="226"/>
      <c r="E31" s="25">
        <f>'1.Salaries Rates Dates'!Z20</f>
        <v>0</v>
      </c>
      <c r="F31" s="47"/>
      <c r="G31" s="396"/>
      <c r="H31" s="397"/>
      <c r="I31" s="48">
        <f>IF(F31&gt;0,('1.Salaries Rates Dates'!$D$30*F31),0)</f>
        <v>0</v>
      </c>
      <c r="J31" s="51">
        <f>IF(F31&gt;0,((E31*F31*'1.Salaries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Dates'!$D$30))))+(E31*F31*'1.Salaries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1" s="128">
        <f>IF($C31="FT",J31*'1.Salaries Rates Dates'!$B$44,
IF($C31="PT",J31*'1.Salaries Rates Dates'!$B$45,
IF($C31="Clinical",J31*'1.Salaries Rates Dates'!$B$44,
IF($C31="ANSFT",J31*'1.Salaries Rates Dates'!$B$46,
IF($C31="ANSPT",J31*'1.Salaries Rates Dates'!$B$47)))))</f>
        <v>0</v>
      </c>
      <c r="L31" s="28">
        <f t="shared" si="9"/>
        <v>0</v>
      </c>
      <c r="M31" s="250"/>
      <c r="N31" s="25">
        <f>E31*(1+'1.Salaries Rates Dates'!$B$49)</f>
        <v>0</v>
      </c>
      <c r="O31" s="47"/>
      <c r="P31" s="336"/>
      <c r="Q31" s="337"/>
      <c r="R31" s="48">
        <f>IF(O31&gt;0,('1.Salaries Rates Dates'!$D$31*O31),0)</f>
        <v>0</v>
      </c>
      <c r="S31" s="51">
        <f>IF(O31&gt;0,((N31*O31*'1.Salaries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Dates'!$D$31))))+(N31*O31*'1.Salaries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1" s="128">
        <f>IF($C31="FT",S31*'1.Salaries Rates Dates'!$B$44,
IF($C31="PT",S31*'1.Salaries Rates Dates'!$B$45,
IF($C31="Clinical",S31*'1.Salaries Rates Dates'!$B$44,
IF($C31="ANSFT",S31*'1.Salaries Rates Dates'!$B$46,
IF($C31="ANSPT",S31*'1.Salaries Rates Dates'!$B$47)))))</f>
        <v>0</v>
      </c>
      <c r="U31" s="28">
        <f t="shared" si="10"/>
        <v>0</v>
      </c>
      <c r="V31" s="252"/>
      <c r="W31" s="25">
        <f>N31*(1+'1.Salaries Rates Dates'!$B$49)</f>
        <v>0</v>
      </c>
      <c r="X31" s="47"/>
      <c r="Y31" s="336"/>
      <c r="Z31" s="337"/>
      <c r="AA31" s="48">
        <f>IF(X31&gt;0,('1.Salaries Rates Dates'!$D$32*X31),0)</f>
        <v>0</v>
      </c>
      <c r="AB31" s="51">
        <f>IF(X31&gt;0,((W31*X31*'1.Salaries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Dates'!$D$32))))+(W31*X31*'1.Salaries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1" s="128">
        <f>IF($C31="FT",AB31*'1.Salaries Rates Dates'!$B$44,
IF($C31="PT",AB31*'1.Salaries Rates Dates'!$B$45,
IF($C31="Clinical",AB31*'1.Salaries Rates Dates'!$B$44,
IF($C31="ANSFT",AB31*'1.Salaries Rates Dates'!$B$46,
IF($C31="ANSPT",AB31*'1.Salaries Rates Dates'!$B$47)))))</f>
        <v>0</v>
      </c>
      <c r="AD31" s="28">
        <f t="shared" si="11"/>
        <v>0</v>
      </c>
      <c r="AE31" s="252"/>
      <c r="AF31" s="25">
        <f>W31*(1+'1.Salaries Rates Dates'!$B$49)</f>
        <v>0</v>
      </c>
      <c r="AG31" s="47"/>
      <c r="AH31" s="336"/>
      <c r="AI31" s="337"/>
      <c r="AJ31" s="48">
        <f>IF(AG31&gt;0,('1.Salaries Rates Dates'!$D$33*AG31),0)</f>
        <v>0</v>
      </c>
      <c r="AK31" s="51">
        <f>IF(AG31&gt;0,((AF31*AG31*'1.Salaries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Dates'!$D$33))))+(AF31*AG31*'1.Salaries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1" s="128">
        <f>IF($C31="FT",AK31*'1.Salaries Rates Dates'!$B$44,
IF($C31="PT",AK31*'1.Salaries Rates Dates'!$B$45,
IF($C31="Clinical",AK31*'1.Salaries Rates Dates'!$B$44,
IF($C31="ANSFT",AK31*'1.Salaries Rates Dates'!$B$46,
IF($C31="ANSPT",AK31*'1.Salaries Rates Dates'!$B$47)))))</f>
        <v>0</v>
      </c>
      <c r="AM31" s="28">
        <f t="shared" si="12"/>
        <v>0</v>
      </c>
      <c r="AN31" s="252"/>
      <c r="AO31" s="25">
        <f>AF31*(1+'1.Salaries Rates Dates'!$B$49)</f>
        <v>0</v>
      </c>
      <c r="AP31" s="47"/>
      <c r="AQ31" s="336"/>
      <c r="AR31" s="337"/>
      <c r="AS31" s="48">
        <f>IF(AP31&gt;0,('1.Salaries Rates Dates'!$D$34*AP31),0)</f>
        <v>0</v>
      </c>
      <c r="AT31" s="51">
        <f>IF(AP31&gt;0,((AO31*AP31*'1.Salaries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Dates'!$D$34))))+(AO31*AP31*'1.Salaries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1" s="128">
        <f>IF($C31="FT",AT31*'1.Salaries Rates Dates'!$B$44,
IF($C31="PT",AT31*'1.Salaries Rates Dates'!$B$45,
IF($C31="Clinical",AT31*'1.Salaries Rates Dates'!$B$44,
IF($C31="ANSFT",AT31*'1.Salaries Rates Dates'!$B$46,
IF($C31="ANSPT",AT31*'1.Salaries Rates Dates'!$B$47)))))</f>
        <v>0</v>
      </c>
      <c r="AV31" s="28">
        <f t="shared" si="13"/>
        <v>0</v>
      </c>
      <c r="AW31" s="252"/>
      <c r="AX31" s="25">
        <f>AO31*(1+'1.Salaries Rates Dates'!$B$49)</f>
        <v>0</v>
      </c>
      <c r="AY31" s="47"/>
      <c r="AZ31" s="336"/>
      <c r="BA31" s="337"/>
      <c r="BB31" s="48">
        <f>IF(AY31&gt;0,('1.Salaries Rates Dates'!$D$35*AY31),0)</f>
        <v>0</v>
      </c>
      <c r="BC31" s="51">
        <f>IF(AY31&gt;0,((AX31*AY31*'1.Salaries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Dates'!$D$35))))+(AX31*AY31*'1.Salaries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1" s="128">
        <f>IF($C31="FT",BC31*'1.Salaries Rates Dates'!$B$44,
IF($C31="PT",BC31*'1.Salaries Rates Dates'!$B$45,
IF($C31="Clinical",BC31*'1.Salaries Rates Dates'!$B$44,
IF($C31="ANSFT",BC31*'1.Salaries Rates Dates'!$B$46,
IF($C31="ANSPT",BC31*'1.Salaries Rates Dates'!$B$47)))))</f>
        <v>0</v>
      </c>
      <c r="BE31" s="28">
        <f t="shared" si="14"/>
        <v>0</v>
      </c>
      <c r="BF31" s="252"/>
      <c r="BG31" s="25">
        <f>AX31*(1+'1.Salaries Rates Dates'!$B$49)</f>
        <v>0</v>
      </c>
      <c r="BH31" s="47"/>
      <c r="BI31" s="336"/>
      <c r="BJ31" s="337"/>
      <c r="BK31" s="48">
        <f>IF(BH31&gt;0,('1.Salaries Rates Dates'!$D$36*BH31),0)</f>
        <v>0</v>
      </c>
      <c r="BL31" s="51">
        <f>IF(BH31&gt;0,((BG31*BH31*'1.Salaries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Dates'!$D$36))))+(BG31*BH31*'1.Salaries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1" s="128">
        <f>IF($C31="FT",BL31*'1.Salaries Rates Dates'!$B$44,
IF($C31="PT",BL31*'1.Salaries Rates Dates'!$B$45,
IF($C31="Clinical",BL31*'1.Salaries Rates Dates'!$B$44,
IF($C31="ANSFT",BL31*'1.Salaries Rates Dates'!$B$46,
IF($C31="ANSPT",BL31*'1.Salaries Rates Dates'!$B$47)))))</f>
        <v>0</v>
      </c>
      <c r="BN31" s="28">
        <f t="shared" si="15"/>
        <v>0</v>
      </c>
      <c r="BO31" s="14">
        <f t="shared" si="16"/>
        <v>0</v>
      </c>
      <c r="BP31" s="14">
        <f t="shared" si="16"/>
        <v>0</v>
      </c>
      <c r="BQ31" s="14">
        <f t="shared" si="16"/>
        <v>0</v>
      </c>
      <c r="BR31" s="82"/>
      <c r="BS31" s="55">
        <f>'1.Salaries Rates Dates'!$D$20</f>
        <v>0</v>
      </c>
      <c r="BT31" s="187">
        <f t="shared" si="17"/>
        <v>0</v>
      </c>
      <c r="BU31" s="187">
        <f t="shared" si="18"/>
        <v>0</v>
      </c>
      <c r="BV31" s="187">
        <f t="shared" si="19"/>
        <v>0</v>
      </c>
      <c r="BW31" s="187">
        <f t="shared" si="20"/>
        <v>0</v>
      </c>
      <c r="BX31" s="187">
        <f t="shared" si="21"/>
        <v>0</v>
      </c>
      <c r="BY31" s="187">
        <f t="shared" si="22"/>
        <v>0</v>
      </c>
      <c r="BZ31" s="187">
        <f t="shared" si="23"/>
        <v>0</v>
      </c>
      <c r="CA31" s="188">
        <f t="shared" si="24"/>
        <v>0</v>
      </c>
    </row>
    <row r="32" spans="1:79" x14ac:dyDescent="0.25">
      <c r="A32" s="15">
        <v>6</v>
      </c>
      <c r="B32" s="16">
        <f>'1.Salaries Rates Dates'!C21</f>
        <v>0</v>
      </c>
      <c r="C32" s="30" t="s">
        <v>31</v>
      </c>
      <c r="D32" s="226"/>
      <c r="E32" s="25">
        <f>'1.Salaries Rates Dates'!Z21</f>
        <v>0</v>
      </c>
      <c r="F32" s="47"/>
      <c r="G32" s="396"/>
      <c r="H32" s="397"/>
      <c r="I32" s="48">
        <f>IF(F32&gt;0,('1.Salaries Rates Dates'!$D$30*F32),0)</f>
        <v>0</v>
      </c>
      <c r="J32" s="51">
        <f>IF(F32&gt;0,((E32*F32*'1.Salaries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Dates'!$D$30))))+(E32*F32*'1.Salaries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2" s="128">
        <f>IF($C32="FT",J32*'1.Salaries Rates Dates'!$B$44,
IF($C32="PT",J32*'1.Salaries Rates Dates'!$B$45,
IF($C32="Clinical",J32*'1.Salaries Rates Dates'!$B$44,
IF($C32="ANSFT",J32*'1.Salaries Rates Dates'!$B$46,
IF($C32="ANSPT",J32*'1.Salaries Rates Dates'!$B$47)))))</f>
        <v>0</v>
      </c>
      <c r="L32" s="28">
        <f t="shared" si="9"/>
        <v>0</v>
      </c>
      <c r="M32" s="250"/>
      <c r="N32" s="25">
        <f>E32*(1+'1.Salaries Rates Dates'!$B$49)</f>
        <v>0</v>
      </c>
      <c r="O32" s="47"/>
      <c r="P32" s="336"/>
      <c r="Q32" s="337"/>
      <c r="R32" s="48">
        <f>IF(O32&gt;0,('1.Salaries Rates Dates'!$D$31*O32),0)</f>
        <v>0</v>
      </c>
      <c r="S32" s="51">
        <f>IF(O32&gt;0,((N32*O32*'1.Salaries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Dates'!$D$31))))+(N32*O32*'1.Salaries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2" s="128">
        <f>IF($C32="FT",S32*'1.Salaries Rates Dates'!$B$44,
IF($C32="PT",S32*'1.Salaries Rates Dates'!$B$45,
IF($C32="Clinical",S32*'1.Salaries Rates Dates'!$B$44,
IF($C32="ANSFT",S32*'1.Salaries Rates Dates'!$B$46,
IF($C32="ANSPT",S32*'1.Salaries Rates Dates'!$B$47)))))</f>
        <v>0</v>
      </c>
      <c r="U32" s="28">
        <f t="shared" si="10"/>
        <v>0</v>
      </c>
      <c r="V32" s="252"/>
      <c r="W32" s="25">
        <f>N32*(1+'1.Salaries Rates Dates'!$B$49)</f>
        <v>0</v>
      </c>
      <c r="X32" s="47"/>
      <c r="Y32" s="336"/>
      <c r="Z32" s="337"/>
      <c r="AA32" s="48">
        <f>IF(X32&gt;0,('1.Salaries Rates Dates'!$D$32*X32),0)</f>
        <v>0</v>
      </c>
      <c r="AB32" s="51">
        <f>IF(X32&gt;0,((W32*X32*'1.Salaries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Dates'!$D$32))))+(W32*X32*'1.Salaries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2" s="128">
        <f>IF($C32="FT",AB32*'1.Salaries Rates Dates'!$B$44,
IF($C32="PT",AB32*'1.Salaries Rates Dates'!$B$45,
IF($C32="Clinical",AB32*'1.Salaries Rates Dates'!$B$44,
IF($C32="ANSFT",AB32*'1.Salaries Rates Dates'!$B$46,
IF($C32="ANSPT",AB32*'1.Salaries Rates Dates'!$B$47)))))</f>
        <v>0</v>
      </c>
      <c r="AD32" s="28">
        <f t="shared" si="11"/>
        <v>0</v>
      </c>
      <c r="AE32" s="252"/>
      <c r="AF32" s="25">
        <f>W32*(1+'1.Salaries Rates Dates'!$B$49)</f>
        <v>0</v>
      </c>
      <c r="AG32" s="47"/>
      <c r="AH32" s="336"/>
      <c r="AI32" s="337"/>
      <c r="AJ32" s="48">
        <f>IF(AG32&gt;0,('1.Salaries Rates Dates'!$D$33*AG32),0)</f>
        <v>0</v>
      </c>
      <c r="AK32" s="51">
        <f>IF(AG32&gt;0,((AF32*AG32*'1.Salaries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Dates'!$D$33))))+(AF32*AG32*'1.Salaries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2" s="128">
        <f>IF($C32="FT",AK32*'1.Salaries Rates Dates'!$B$44,
IF($C32="PT",AK32*'1.Salaries Rates Dates'!$B$45,
IF($C32="Clinical",AK32*'1.Salaries Rates Dates'!$B$44,
IF($C32="ANSFT",AK32*'1.Salaries Rates Dates'!$B$46,
IF($C32="ANSPT",AK32*'1.Salaries Rates Dates'!$B$47)))))</f>
        <v>0</v>
      </c>
      <c r="AM32" s="28">
        <f t="shared" si="12"/>
        <v>0</v>
      </c>
      <c r="AN32" s="252"/>
      <c r="AO32" s="25">
        <f>AF32*(1+'1.Salaries Rates Dates'!$B$49)</f>
        <v>0</v>
      </c>
      <c r="AP32" s="47"/>
      <c r="AQ32" s="336"/>
      <c r="AR32" s="337"/>
      <c r="AS32" s="48">
        <f>IF(AP32&gt;0,('1.Salaries Rates Dates'!$D$34*AP32),0)</f>
        <v>0</v>
      </c>
      <c r="AT32" s="51">
        <f>IF(AP32&gt;0,((AO32*AP32*'1.Salaries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Dates'!$D$34))))+(AO32*AP32*'1.Salaries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2" s="128">
        <f>IF($C32="FT",AT32*'1.Salaries Rates Dates'!$B$44,
IF($C32="PT",AT32*'1.Salaries Rates Dates'!$B$45,
IF($C32="Clinical",AT32*'1.Salaries Rates Dates'!$B$44,
IF($C32="ANSFT",AT32*'1.Salaries Rates Dates'!$B$46,
IF($C32="ANSPT",AT32*'1.Salaries Rates Dates'!$B$47)))))</f>
        <v>0</v>
      </c>
      <c r="AV32" s="28">
        <f t="shared" si="13"/>
        <v>0</v>
      </c>
      <c r="AW32" s="252"/>
      <c r="AX32" s="25">
        <f>AO32*(1+'1.Salaries Rates Dates'!$B$49)</f>
        <v>0</v>
      </c>
      <c r="AY32" s="47"/>
      <c r="AZ32" s="336"/>
      <c r="BA32" s="337"/>
      <c r="BB32" s="48">
        <f>IF(AY32&gt;0,('1.Salaries Rates Dates'!$D$35*AY32),0)</f>
        <v>0</v>
      </c>
      <c r="BC32" s="51">
        <f>IF(AY32&gt;0,((AX32*AY32*'1.Salaries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Dates'!$D$35))))+(AX32*AY32*'1.Salaries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2" s="128">
        <f>IF($C32="FT",BC32*'1.Salaries Rates Dates'!$B$44,
IF($C32="PT",BC32*'1.Salaries Rates Dates'!$B$45,
IF($C32="Clinical",BC32*'1.Salaries Rates Dates'!$B$44,
IF($C32="ANSFT",BC32*'1.Salaries Rates Dates'!$B$46,
IF($C32="ANSPT",BC32*'1.Salaries Rates Dates'!$B$47)))))</f>
        <v>0</v>
      </c>
      <c r="BE32" s="28">
        <f t="shared" si="14"/>
        <v>0</v>
      </c>
      <c r="BF32" s="252"/>
      <c r="BG32" s="25">
        <f>AX32*(1+'1.Salaries Rates Dates'!$B$49)</f>
        <v>0</v>
      </c>
      <c r="BH32" s="47"/>
      <c r="BI32" s="336"/>
      <c r="BJ32" s="337"/>
      <c r="BK32" s="48">
        <f>IF(BH32&gt;0,('1.Salaries Rates Dates'!$D$36*BH32),0)</f>
        <v>0</v>
      </c>
      <c r="BL32" s="51">
        <f>IF(BH32&gt;0,((BG32*BH32*'1.Salaries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Dates'!$D$36))))+(BG32*BH32*'1.Salaries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2" s="128">
        <f>IF($C32="FT",BL32*'1.Salaries Rates Dates'!$B$44,
IF($C32="PT",BL32*'1.Salaries Rates Dates'!$B$45,
IF($C32="Clinical",BL32*'1.Salaries Rates Dates'!$B$44,
IF($C32="ANSFT",BL32*'1.Salaries Rates Dates'!$B$46,
IF($C32="ANSPT",BL32*'1.Salaries Rates Dates'!$B$47)))))</f>
        <v>0</v>
      </c>
      <c r="BN32" s="28">
        <f t="shared" si="15"/>
        <v>0</v>
      </c>
      <c r="BO32" s="14">
        <f t="shared" si="16"/>
        <v>0</v>
      </c>
      <c r="BP32" s="14">
        <f t="shared" si="16"/>
        <v>0</v>
      </c>
      <c r="BQ32" s="14">
        <f t="shared" si="16"/>
        <v>0</v>
      </c>
      <c r="BR32" s="82"/>
      <c r="BS32" s="55">
        <f>'1.Salaries Rates Dates'!$D$21</f>
        <v>0</v>
      </c>
      <c r="BT32" s="187">
        <f t="shared" si="17"/>
        <v>0</v>
      </c>
      <c r="BU32" s="187">
        <f t="shared" si="18"/>
        <v>0</v>
      </c>
      <c r="BV32" s="187">
        <f t="shared" si="19"/>
        <v>0</v>
      </c>
      <c r="BW32" s="187">
        <f t="shared" si="20"/>
        <v>0</v>
      </c>
      <c r="BX32" s="187">
        <f t="shared" si="21"/>
        <v>0</v>
      </c>
      <c r="BY32" s="187">
        <f t="shared" si="22"/>
        <v>0</v>
      </c>
      <c r="BZ32" s="187">
        <f t="shared" si="23"/>
        <v>0</v>
      </c>
      <c r="CA32" s="188">
        <f t="shared" si="24"/>
        <v>0</v>
      </c>
    </row>
    <row r="33" spans="1:79" x14ac:dyDescent="0.25">
      <c r="A33" s="15">
        <v>7</v>
      </c>
      <c r="B33" s="16">
        <f>'1.Salaries Rates Dates'!C22</f>
        <v>0</v>
      </c>
      <c r="C33" s="30" t="s">
        <v>31</v>
      </c>
      <c r="D33" s="226"/>
      <c r="E33" s="25">
        <f>'1.Salaries Rates Dates'!Z22</f>
        <v>0</v>
      </c>
      <c r="F33" s="47"/>
      <c r="G33" s="396"/>
      <c r="H33" s="397"/>
      <c r="I33" s="48">
        <f>IF(F33&gt;0,('1.Salaries Rates Dates'!$D$30*F33),0)</f>
        <v>0</v>
      </c>
      <c r="J33" s="51">
        <f>IF(F33&gt;0,((E33*F33*'1.Salaries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Dates'!$D$30))))+(E33*F33*'1.Salaries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3" s="128">
        <f>IF($C33="FT",J33*'1.Salaries Rates Dates'!$B$44,
IF($C33="PT",J33*'1.Salaries Rates Dates'!$B$45,
IF($C33="Clinical",J33*'1.Salaries Rates Dates'!$B$44,
IF($C33="ANSFT",J33*'1.Salaries Rates Dates'!$B$46,
IF($C33="ANSPT",J33*'1.Salaries Rates Dates'!$B$47)))))</f>
        <v>0</v>
      </c>
      <c r="L33" s="28">
        <f t="shared" si="9"/>
        <v>0</v>
      </c>
      <c r="M33" s="250"/>
      <c r="N33" s="25">
        <f>E33*(1+'1.Salaries Rates Dates'!$B$49)</f>
        <v>0</v>
      </c>
      <c r="O33" s="47"/>
      <c r="P33" s="336"/>
      <c r="Q33" s="337"/>
      <c r="R33" s="48">
        <f>IF(O33&gt;0,('1.Salaries Rates Dates'!$D$31*O33),0)</f>
        <v>0</v>
      </c>
      <c r="S33" s="51">
        <f>IF(O33&gt;0,((N33*O33*'1.Salaries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Dates'!$D$31))))+(N33*O33*'1.Salaries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3" s="128">
        <f>IF($C33="FT",S33*'1.Salaries Rates Dates'!$B$44,
IF($C33="PT",S33*'1.Salaries Rates Dates'!$B$45,
IF($C33="Clinical",S33*'1.Salaries Rates Dates'!$B$44,
IF($C33="ANSFT",S33*'1.Salaries Rates Dates'!$B$46,
IF($C33="ANSPT",S33*'1.Salaries Rates Dates'!$B$47)))))</f>
        <v>0</v>
      </c>
      <c r="U33" s="28">
        <f t="shared" si="10"/>
        <v>0</v>
      </c>
      <c r="V33" s="252"/>
      <c r="W33" s="25">
        <f>N33*(1+'1.Salaries Rates Dates'!$B$49)</f>
        <v>0</v>
      </c>
      <c r="X33" s="47"/>
      <c r="Y33" s="336"/>
      <c r="Z33" s="337"/>
      <c r="AA33" s="48">
        <f>IF(X33&gt;0,('1.Salaries Rates Dates'!$D$32*X33),0)</f>
        <v>0</v>
      </c>
      <c r="AB33" s="51">
        <f>IF(X33&gt;0,((W33*X33*'1.Salaries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Dates'!$D$32))))+(W33*X33*'1.Salaries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3" s="128">
        <f>IF($C33="FT",AB33*'1.Salaries Rates Dates'!$B$44,
IF($C33="PT",AB33*'1.Salaries Rates Dates'!$B$45,
IF($C33="Clinical",AB33*'1.Salaries Rates Dates'!$B$44,
IF($C33="ANSFT",AB33*'1.Salaries Rates Dates'!$B$46,
IF($C33="ANSPT",AB33*'1.Salaries Rates Dates'!$B$47)))))</f>
        <v>0</v>
      </c>
      <c r="AD33" s="28">
        <f t="shared" si="11"/>
        <v>0</v>
      </c>
      <c r="AE33" s="252"/>
      <c r="AF33" s="25">
        <f>W33*(1+'1.Salaries Rates Dates'!$B$49)</f>
        <v>0</v>
      </c>
      <c r="AG33" s="47"/>
      <c r="AH33" s="336"/>
      <c r="AI33" s="337"/>
      <c r="AJ33" s="48">
        <f>IF(AG33&gt;0,('1.Salaries Rates Dates'!$D$33*AG33),0)</f>
        <v>0</v>
      </c>
      <c r="AK33" s="51">
        <f>IF(AG33&gt;0,((AF33*AG33*'1.Salaries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Dates'!$D$33))))+(AF33*AG33*'1.Salaries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3" s="128">
        <f>IF($C33="FT",AK33*'1.Salaries Rates Dates'!$B$44,
IF($C33="PT",AK33*'1.Salaries Rates Dates'!$B$45,
IF($C33="Clinical",AK33*'1.Salaries Rates Dates'!$B$44,
IF($C33="ANSFT",AK33*'1.Salaries Rates Dates'!$B$46,
IF($C33="ANSPT",AK33*'1.Salaries Rates Dates'!$B$47)))))</f>
        <v>0</v>
      </c>
      <c r="AM33" s="28">
        <f t="shared" si="12"/>
        <v>0</v>
      </c>
      <c r="AN33" s="252"/>
      <c r="AO33" s="25">
        <f>AF33*(1+'1.Salaries Rates Dates'!$B$49)</f>
        <v>0</v>
      </c>
      <c r="AP33" s="47"/>
      <c r="AQ33" s="336"/>
      <c r="AR33" s="337"/>
      <c r="AS33" s="48">
        <f>IF(AP33&gt;0,('1.Salaries Rates Dates'!$D$34*AP33),0)</f>
        <v>0</v>
      </c>
      <c r="AT33" s="51">
        <f>IF(AP33&gt;0,((AO33*AP33*'1.Salaries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Dates'!$D$34))))+(AO33*AP33*'1.Salaries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3" s="128">
        <f>IF($C33="FT",AT33*'1.Salaries Rates Dates'!$B$44,
IF($C33="PT",AT33*'1.Salaries Rates Dates'!$B$45,
IF($C33="Clinical",AT33*'1.Salaries Rates Dates'!$B$44,
IF($C33="ANSFT",AT33*'1.Salaries Rates Dates'!$B$46,
IF($C33="ANSPT",AT33*'1.Salaries Rates Dates'!$B$47)))))</f>
        <v>0</v>
      </c>
      <c r="AV33" s="28">
        <f t="shared" si="13"/>
        <v>0</v>
      </c>
      <c r="AW33" s="252"/>
      <c r="AX33" s="25">
        <f>AO33*(1+'1.Salaries Rates Dates'!$B$49)</f>
        <v>0</v>
      </c>
      <c r="AY33" s="47"/>
      <c r="AZ33" s="336"/>
      <c r="BA33" s="337"/>
      <c r="BB33" s="48">
        <f>IF(AY33&gt;0,('1.Salaries Rates Dates'!$D$35*AY33),0)</f>
        <v>0</v>
      </c>
      <c r="BC33" s="51">
        <f>IF(AY33&gt;0,((AX33*AY33*'1.Salaries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Dates'!$D$35))))+(AX33*AY33*'1.Salaries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3" s="128">
        <f>IF($C33="FT",BC33*'1.Salaries Rates Dates'!$B$44,
IF($C33="PT",BC33*'1.Salaries Rates Dates'!$B$45,
IF($C33="Clinical",BC33*'1.Salaries Rates Dates'!$B$44,
IF($C33="ANSFT",BC33*'1.Salaries Rates Dates'!$B$46,
IF($C33="ANSPT",BC33*'1.Salaries Rates Dates'!$B$47)))))</f>
        <v>0</v>
      </c>
      <c r="BE33" s="28">
        <f t="shared" si="14"/>
        <v>0</v>
      </c>
      <c r="BF33" s="252"/>
      <c r="BG33" s="25">
        <f>AX33*(1+'1.Salaries Rates Dates'!$B$49)</f>
        <v>0</v>
      </c>
      <c r="BH33" s="47"/>
      <c r="BI33" s="336"/>
      <c r="BJ33" s="337"/>
      <c r="BK33" s="48">
        <f>IF(BH33&gt;0,('1.Salaries Rates Dates'!$D$36*BH33),0)</f>
        <v>0</v>
      </c>
      <c r="BL33" s="51">
        <f>IF(BH33&gt;0,((BG33*BH33*'1.Salaries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Dates'!$D$36))))+(BG33*BH33*'1.Salaries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3" s="128">
        <f>IF($C33="FT",BL33*'1.Salaries Rates Dates'!$B$44,
IF($C33="PT",BL33*'1.Salaries Rates Dates'!$B$45,
IF($C33="Clinical",BL33*'1.Salaries Rates Dates'!$B$44,
IF($C33="ANSFT",BL33*'1.Salaries Rates Dates'!$B$46,
IF($C33="ANSPT",BL33*'1.Salaries Rates Dates'!$B$47)))))</f>
        <v>0</v>
      </c>
      <c r="BN33" s="28">
        <f t="shared" si="15"/>
        <v>0</v>
      </c>
      <c r="BO33" s="14">
        <f t="shared" si="16"/>
        <v>0</v>
      </c>
      <c r="BP33" s="14">
        <f t="shared" si="16"/>
        <v>0</v>
      </c>
      <c r="BQ33" s="14">
        <f t="shared" si="16"/>
        <v>0</v>
      </c>
      <c r="BR33" s="82"/>
      <c r="BS33" s="55">
        <f>'1.Salaries Rates Dates'!$D$22</f>
        <v>0</v>
      </c>
      <c r="BT33" s="187">
        <f t="shared" si="17"/>
        <v>0</v>
      </c>
      <c r="BU33" s="187">
        <f t="shared" si="18"/>
        <v>0</v>
      </c>
      <c r="BV33" s="187">
        <f t="shared" si="19"/>
        <v>0</v>
      </c>
      <c r="BW33" s="187">
        <f t="shared" si="20"/>
        <v>0</v>
      </c>
      <c r="BX33" s="187">
        <f t="shared" si="21"/>
        <v>0</v>
      </c>
      <c r="BY33" s="187">
        <f t="shared" si="22"/>
        <v>0</v>
      </c>
      <c r="BZ33" s="187">
        <f t="shared" si="23"/>
        <v>0</v>
      </c>
      <c r="CA33" s="188">
        <f t="shared" si="24"/>
        <v>0</v>
      </c>
    </row>
    <row r="34" spans="1:79" x14ac:dyDescent="0.25">
      <c r="A34" s="15">
        <v>8</v>
      </c>
      <c r="B34" s="16">
        <f>'1.Salaries Rates Dates'!C23</f>
        <v>0</v>
      </c>
      <c r="C34" s="30" t="s">
        <v>31</v>
      </c>
      <c r="D34" s="226"/>
      <c r="E34" s="25">
        <f>'1.Salaries Rates Dates'!Z23</f>
        <v>0</v>
      </c>
      <c r="F34" s="47"/>
      <c r="G34" s="396"/>
      <c r="H34" s="397"/>
      <c r="I34" s="48">
        <f>IF(F34&gt;0,('1.Salaries Rates Dates'!$D$30*F34),0)</f>
        <v>0</v>
      </c>
      <c r="J34" s="51">
        <f>IF(F34&gt;0,((E34*F34*'1.Salaries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Dates'!$D$30))))+(E34*F34*'1.Salaries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4" s="128">
        <f>IF($C34="FT",J34*'1.Salaries Rates Dates'!$B$44,
IF($C34="PT",J34*'1.Salaries Rates Dates'!$B$45,
IF($C34="Clinical",J34*'1.Salaries Rates Dates'!$B$44,
IF($C34="ANSFT",J34*'1.Salaries Rates Dates'!$B$46,
IF($C34="ANSPT",J34*'1.Salaries Rates Dates'!$B$47)))))</f>
        <v>0</v>
      </c>
      <c r="L34" s="28">
        <f t="shared" si="9"/>
        <v>0</v>
      </c>
      <c r="M34" s="250"/>
      <c r="N34" s="25">
        <f>E34*(1+'1.Salaries Rates Dates'!$B$49)</f>
        <v>0</v>
      </c>
      <c r="O34" s="47"/>
      <c r="P34" s="336"/>
      <c r="Q34" s="337"/>
      <c r="R34" s="48">
        <f>IF(O34&gt;0,('1.Salaries Rates Dates'!$D$31*O34),0)</f>
        <v>0</v>
      </c>
      <c r="S34" s="51">
        <f>IF(O34&gt;0,((N34*O34*'1.Salaries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Dates'!$D$31))))+(N34*O34*'1.Salaries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4" s="128">
        <f>IF($C34="FT",S34*'1.Salaries Rates Dates'!$B$44,
IF($C34="PT",S34*'1.Salaries Rates Dates'!$B$45,
IF($C34="Clinical",S34*'1.Salaries Rates Dates'!$B$44,
IF($C34="ANSFT",S34*'1.Salaries Rates Dates'!$B$46,
IF($C34="ANSPT",S34*'1.Salaries Rates Dates'!$B$47)))))</f>
        <v>0</v>
      </c>
      <c r="U34" s="28">
        <f t="shared" si="10"/>
        <v>0</v>
      </c>
      <c r="V34" s="252"/>
      <c r="W34" s="25">
        <f>N34*(1+'1.Salaries Rates Dates'!$B$49)</f>
        <v>0</v>
      </c>
      <c r="X34" s="47"/>
      <c r="Y34" s="336"/>
      <c r="Z34" s="337"/>
      <c r="AA34" s="48">
        <f>IF(X34&gt;0,('1.Salaries Rates Dates'!$D$32*X34),0)</f>
        <v>0</v>
      </c>
      <c r="AB34" s="51">
        <f>IF(X34&gt;0,((W34*X34*'1.Salaries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Dates'!$D$32))))+(W34*X34*'1.Salaries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4" s="128">
        <f>IF($C34="FT",AB34*'1.Salaries Rates Dates'!$B$44,
IF($C34="PT",AB34*'1.Salaries Rates Dates'!$B$45,
IF($C34="Clinical",AB34*'1.Salaries Rates Dates'!$B$44,
IF($C34="ANSFT",AB34*'1.Salaries Rates Dates'!$B$46,
IF($C34="ANSPT",AB34*'1.Salaries Rates Dates'!$B$47)))))</f>
        <v>0</v>
      </c>
      <c r="AD34" s="28">
        <f t="shared" si="11"/>
        <v>0</v>
      </c>
      <c r="AE34" s="252"/>
      <c r="AF34" s="25">
        <f>W34*(1+'1.Salaries Rates Dates'!$B$49)</f>
        <v>0</v>
      </c>
      <c r="AG34" s="47"/>
      <c r="AH34" s="336"/>
      <c r="AI34" s="337"/>
      <c r="AJ34" s="48">
        <f>IF(AG34&gt;0,('1.Salaries Rates Dates'!$D$33*AG34),0)</f>
        <v>0</v>
      </c>
      <c r="AK34" s="51">
        <f>IF(AG34&gt;0,((AF34*AG34*'1.Salaries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Dates'!$D$33))))+(AF34*AG34*'1.Salaries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4" s="128">
        <f>IF($C34="FT",AK34*'1.Salaries Rates Dates'!$B$44,
IF($C34="PT",AK34*'1.Salaries Rates Dates'!$B$45,
IF($C34="Clinical",AK34*'1.Salaries Rates Dates'!$B$44,
IF($C34="ANSFT",AK34*'1.Salaries Rates Dates'!$B$46,
IF($C34="ANSPT",AK34*'1.Salaries Rates Dates'!$B$47)))))</f>
        <v>0</v>
      </c>
      <c r="AM34" s="28">
        <f t="shared" si="12"/>
        <v>0</v>
      </c>
      <c r="AN34" s="252"/>
      <c r="AO34" s="25">
        <f>AF34*(1+'1.Salaries Rates Dates'!$B$49)</f>
        <v>0</v>
      </c>
      <c r="AP34" s="47"/>
      <c r="AQ34" s="336"/>
      <c r="AR34" s="337"/>
      <c r="AS34" s="48">
        <f>IF(AP34&gt;0,('1.Salaries Rates Dates'!$D$34*AP34),0)</f>
        <v>0</v>
      </c>
      <c r="AT34" s="51">
        <f>IF(AP34&gt;0,((AO34*AP34*'1.Salaries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Dates'!$D$34))))+(AO34*AP34*'1.Salaries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4" s="128">
        <f>IF($C34="FT",AT34*'1.Salaries Rates Dates'!$B$44,
IF($C34="PT",AT34*'1.Salaries Rates Dates'!$B$45,
IF($C34="Clinical",AT34*'1.Salaries Rates Dates'!$B$44,
IF($C34="ANSFT",AT34*'1.Salaries Rates Dates'!$B$46,
IF($C34="ANSPT",AT34*'1.Salaries Rates Dates'!$B$47)))))</f>
        <v>0</v>
      </c>
      <c r="AV34" s="28">
        <f t="shared" si="13"/>
        <v>0</v>
      </c>
      <c r="AW34" s="252"/>
      <c r="AX34" s="25">
        <f>AO34*(1+'1.Salaries Rates Dates'!$B$49)</f>
        <v>0</v>
      </c>
      <c r="AY34" s="47"/>
      <c r="AZ34" s="336"/>
      <c r="BA34" s="337"/>
      <c r="BB34" s="48">
        <f>IF(AY34&gt;0,('1.Salaries Rates Dates'!$D$35*AY34),0)</f>
        <v>0</v>
      </c>
      <c r="BC34" s="51">
        <f>IF(AY34&gt;0,((AX34*AY34*'1.Salaries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Dates'!$D$35))))+(AX34*AY34*'1.Salaries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4" s="128">
        <f>IF($C34="FT",BC34*'1.Salaries Rates Dates'!$B$44,
IF($C34="PT",BC34*'1.Salaries Rates Dates'!$B$45,
IF($C34="Clinical",BC34*'1.Salaries Rates Dates'!$B$44,
IF($C34="ANSFT",BC34*'1.Salaries Rates Dates'!$B$46,
IF($C34="ANSPT",BC34*'1.Salaries Rates Dates'!$B$47)))))</f>
        <v>0</v>
      </c>
      <c r="BE34" s="28">
        <f t="shared" si="14"/>
        <v>0</v>
      </c>
      <c r="BF34" s="252"/>
      <c r="BG34" s="25">
        <f>AX34*(1+'1.Salaries Rates Dates'!$B$49)</f>
        <v>0</v>
      </c>
      <c r="BH34" s="47"/>
      <c r="BI34" s="336"/>
      <c r="BJ34" s="337"/>
      <c r="BK34" s="48">
        <f>IF(BH34&gt;0,('1.Salaries Rates Dates'!$D$36*BH34),0)</f>
        <v>0</v>
      </c>
      <c r="BL34" s="51">
        <f>IF(BH34&gt;0,((BG34*BH34*'1.Salaries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Dates'!$D$36))))+(BG34*BH34*'1.Salaries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4" s="128">
        <f>IF($C34="FT",BL34*'1.Salaries Rates Dates'!$B$44,
IF($C34="PT",BL34*'1.Salaries Rates Dates'!$B$45,
IF($C34="Clinical",BL34*'1.Salaries Rates Dates'!$B$44,
IF($C34="ANSFT",BL34*'1.Salaries Rates Dates'!$B$46,
IF($C34="ANSPT",BL34*'1.Salaries Rates Dates'!$B$47)))))</f>
        <v>0</v>
      </c>
      <c r="BN34" s="28">
        <f t="shared" si="15"/>
        <v>0</v>
      </c>
      <c r="BO34" s="14">
        <f t="shared" si="16"/>
        <v>0</v>
      </c>
      <c r="BP34" s="14">
        <f t="shared" si="16"/>
        <v>0</v>
      </c>
      <c r="BQ34" s="14">
        <f t="shared" si="16"/>
        <v>0</v>
      </c>
      <c r="BR34" s="82"/>
      <c r="BS34" s="55">
        <f>'1.Salaries Rates Dates'!$D$23</f>
        <v>0</v>
      </c>
      <c r="BT34" s="187">
        <f t="shared" si="17"/>
        <v>0</v>
      </c>
      <c r="BU34" s="187">
        <f t="shared" si="18"/>
        <v>0</v>
      </c>
      <c r="BV34" s="187">
        <f t="shared" si="19"/>
        <v>0</v>
      </c>
      <c r="BW34" s="187">
        <f t="shared" si="20"/>
        <v>0</v>
      </c>
      <c r="BX34" s="187">
        <f t="shared" si="21"/>
        <v>0</v>
      </c>
      <c r="BY34" s="187">
        <f t="shared" si="22"/>
        <v>0</v>
      </c>
      <c r="BZ34" s="187">
        <f t="shared" si="23"/>
        <v>0</v>
      </c>
      <c r="CA34" s="188">
        <f t="shared" si="24"/>
        <v>0</v>
      </c>
    </row>
    <row r="35" spans="1:79" x14ac:dyDescent="0.25">
      <c r="A35" s="15">
        <v>9</v>
      </c>
      <c r="B35" s="16">
        <f>'1.Salaries Rates Dates'!C24</f>
        <v>0</v>
      </c>
      <c r="C35" s="30" t="s">
        <v>31</v>
      </c>
      <c r="D35" s="226"/>
      <c r="E35" s="25">
        <f>'1.Salaries Rates Dates'!Z24</f>
        <v>0</v>
      </c>
      <c r="F35" s="47"/>
      <c r="G35" s="396"/>
      <c r="H35" s="397"/>
      <c r="I35" s="48">
        <f>IF(F35&gt;0,('1.Salaries Rates Dates'!$D$30*F35),0)</f>
        <v>0</v>
      </c>
      <c r="J35" s="51">
        <f>IF(F35&gt;0,((E35*F35*'1.Salaries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Dates'!$D$30))))+(E35*F35*'1.Salaries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5" s="128">
        <f>IF($C35="FT",J35*'1.Salaries Rates Dates'!$B$44,
IF($C35="PT",J35*'1.Salaries Rates Dates'!$B$45,
IF($C35="Clinical",J35*'1.Salaries Rates Dates'!$B$44,
IF($C35="ANSFT",J35*'1.Salaries Rates Dates'!$B$46,
IF($C35="ANSPT",J35*'1.Salaries Rates Dates'!$B$47)))))</f>
        <v>0</v>
      </c>
      <c r="L35" s="28">
        <f t="shared" si="9"/>
        <v>0</v>
      </c>
      <c r="M35" s="250"/>
      <c r="N35" s="25">
        <f>E35*(1+'1.Salaries Rates Dates'!$B$49)</f>
        <v>0</v>
      </c>
      <c r="O35" s="47"/>
      <c r="P35" s="336"/>
      <c r="Q35" s="337"/>
      <c r="R35" s="48">
        <f>IF(O35&gt;0,('1.Salaries Rates Dates'!$D$31*O35),0)</f>
        <v>0</v>
      </c>
      <c r="S35" s="51">
        <f>IF(O35&gt;0,((N35*O35*'1.Salaries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Dates'!$D$31))))+(N35*O35*'1.Salaries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5" s="128">
        <f>IF($C35="FT",S35*'1.Salaries Rates Dates'!$B$44,
IF($C35="PT",S35*'1.Salaries Rates Dates'!$B$45,
IF($C35="Clinical",S35*'1.Salaries Rates Dates'!$B$44,
IF($C35="ANSFT",S35*'1.Salaries Rates Dates'!$B$46,
IF($C35="ANSPT",S35*'1.Salaries Rates Dates'!$B$47)))))</f>
        <v>0</v>
      </c>
      <c r="U35" s="28">
        <f t="shared" si="10"/>
        <v>0</v>
      </c>
      <c r="V35" s="252"/>
      <c r="W35" s="25">
        <f>N35*(1+'1.Salaries Rates Dates'!$B$49)</f>
        <v>0</v>
      </c>
      <c r="X35" s="47"/>
      <c r="Y35" s="336"/>
      <c r="Z35" s="337"/>
      <c r="AA35" s="48">
        <f>IF(X35&gt;0,('1.Salaries Rates Dates'!$D$32*X35),0)</f>
        <v>0</v>
      </c>
      <c r="AB35" s="51">
        <f>IF(X35&gt;0,((W35*X35*'1.Salaries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Dates'!$D$32))))+(W35*X35*'1.Salaries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5" s="128">
        <f>IF($C35="FT",AB35*'1.Salaries Rates Dates'!$B$44,
IF($C35="PT",AB35*'1.Salaries Rates Dates'!$B$45,
IF($C35="Clinical",AB35*'1.Salaries Rates Dates'!$B$44,
IF($C35="ANSFT",AB35*'1.Salaries Rates Dates'!$B$46,
IF($C35="ANSPT",AB35*'1.Salaries Rates Dates'!$B$47)))))</f>
        <v>0</v>
      </c>
      <c r="AD35" s="28">
        <f t="shared" si="11"/>
        <v>0</v>
      </c>
      <c r="AE35" s="252"/>
      <c r="AF35" s="25">
        <f>W35*(1+'1.Salaries Rates Dates'!$B$49)</f>
        <v>0</v>
      </c>
      <c r="AG35" s="47"/>
      <c r="AH35" s="336"/>
      <c r="AI35" s="337"/>
      <c r="AJ35" s="48">
        <f>IF(AG35&gt;0,('1.Salaries Rates Dates'!$D$33*AG35),0)</f>
        <v>0</v>
      </c>
      <c r="AK35" s="51">
        <f>IF(AG35&gt;0,((AF35*AG35*'1.Salaries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Dates'!$D$33))))+(AF35*AG35*'1.Salaries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5" s="128">
        <f>IF($C35="FT",AK35*'1.Salaries Rates Dates'!$B$44,
IF($C35="PT",AK35*'1.Salaries Rates Dates'!$B$45,
IF($C35="Clinical",AK35*'1.Salaries Rates Dates'!$B$44,
IF($C35="ANSFT",AK35*'1.Salaries Rates Dates'!$B$46,
IF($C35="ANSPT",AK35*'1.Salaries Rates Dates'!$B$47)))))</f>
        <v>0</v>
      </c>
      <c r="AM35" s="28">
        <f t="shared" si="12"/>
        <v>0</v>
      </c>
      <c r="AN35" s="252"/>
      <c r="AO35" s="25">
        <f>AF35*(1+'1.Salaries Rates Dates'!$B$49)</f>
        <v>0</v>
      </c>
      <c r="AP35" s="47"/>
      <c r="AQ35" s="336"/>
      <c r="AR35" s="337"/>
      <c r="AS35" s="48">
        <f>IF(AP35&gt;0,('1.Salaries Rates Dates'!$D$34*AP35),0)</f>
        <v>0</v>
      </c>
      <c r="AT35" s="51">
        <f>IF(AP35&gt;0,((AO35*AP35*'1.Salaries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Dates'!$D$34))))+(AO35*AP35*'1.Salaries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5" s="128">
        <f>IF($C35="FT",AT35*'1.Salaries Rates Dates'!$B$44,
IF($C35="PT",AT35*'1.Salaries Rates Dates'!$B$45,
IF($C35="Clinical",AT35*'1.Salaries Rates Dates'!$B$44,
IF($C35="ANSFT",AT35*'1.Salaries Rates Dates'!$B$46,
IF($C35="ANSPT",AT35*'1.Salaries Rates Dates'!$B$47)))))</f>
        <v>0</v>
      </c>
      <c r="AV35" s="28">
        <f t="shared" si="13"/>
        <v>0</v>
      </c>
      <c r="AW35" s="252"/>
      <c r="AX35" s="25">
        <f>AO35*(1+'1.Salaries Rates Dates'!$B$49)</f>
        <v>0</v>
      </c>
      <c r="AY35" s="47"/>
      <c r="AZ35" s="336"/>
      <c r="BA35" s="337"/>
      <c r="BB35" s="48">
        <f>IF(AY35&gt;0,('1.Salaries Rates Dates'!$D$35*AY35),0)</f>
        <v>0</v>
      </c>
      <c r="BC35" s="51">
        <f>IF(AY35&gt;0,((AX35*AY35*'1.Salaries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Dates'!$D$35))))+(AX35*AY35*'1.Salaries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5" s="128">
        <f>IF($C35="FT",BC35*'1.Salaries Rates Dates'!$B$44,
IF($C35="PT",BC35*'1.Salaries Rates Dates'!$B$45,
IF($C35="Clinical",BC35*'1.Salaries Rates Dates'!$B$44,
IF($C35="ANSFT",BC35*'1.Salaries Rates Dates'!$B$46,
IF($C35="ANSPT",BC35*'1.Salaries Rates Dates'!$B$47)))))</f>
        <v>0</v>
      </c>
      <c r="BE35" s="28">
        <f t="shared" si="14"/>
        <v>0</v>
      </c>
      <c r="BF35" s="252"/>
      <c r="BG35" s="25">
        <f>AX35*(1+'1.Salaries Rates Dates'!$B$49)</f>
        <v>0</v>
      </c>
      <c r="BH35" s="47"/>
      <c r="BI35" s="336"/>
      <c r="BJ35" s="337"/>
      <c r="BK35" s="48">
        <f>IF(BH35&gt;0,('1.Salaries Rates Dates'!$D$36*BH35),0)</f>
        <v>0</v>
      </c>
      <c r="BL35" s="51">
        <f>IF(BH35&gt;0,((BG35*BH35*'1.Salaries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Dates'!$D$36))))+(BG35*BH35*'1.Salaries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5" s="128">
        <f>IF($C35="FT",BL35*'1.Salaries Rates Dates'!$B$44,
IF($C35="PT",BL35*'1.Salaries Rates Dates'!$B$45,
IF($C35="Clinical",BL35*'1.Salaries Rates Dates'!$B$44,
IF($C35="ANSFT",BL35*'1.Salaries Rates Dates'!$B$46,
IF($C35="ANSPT",BL35*'1.Salaries Rates Dates'!$B$47)))))</f>
        <v>0</v>
      </c>
      <c r="BN35" s="28">
        <f t="shared" si="15"/>
        <v>0</v>
      </c>
      <c r="BO35" s="14">
        <f t="shared" si="16"/>
        <v>0</v>
      </c>
      <c r="BP35" s="14">
        <f>K35+T35+AC35+AL35+AU35+BD35+BM35</f>
        <v>0</v>
      </c>
      <c r="BQ35" s="14">
        <f t="shared" si="16"/>
        <v>0</v>
      </c>
      <c r="BR35" s="82"/>
      <c r="BS35" s="55">
        <f>'1.Salaries Rates Dates'!$D$24</f>
        <v>0</v>
      </c>
      <c r="BT35" s="187">
        <f t="shared" si="17"/>
        <v>0</v>
      </c>
      <c r="BU35" s="187">
        <f t="shared" si="18"/>
        <v>0</v>
      </c>
      <c r="BV35" s="187">
        <f t="shared" si="19"/>
        <v>0</v>
      </c>
      <c r="BW35" s="187">
        <f t="shared" si="20"/>
        <v>0</v>
      </c>
      <c r="BX35" s="187">
        <f t="shared" si="21"/>
        <v>0</v>
      </c>
      <c r="BY35" s="187">
        <f t="shared" si="22"/>
        <v>0</v>
      </c>
      <c r="BZ35" s="187">
        <f t="shared" si="23"/>
        <v>0</v>
      </c>
      <c r="CA35" s="188">
        <f t="shared" si="24"/>
        <v>0</v>
      </c>
    </row>
    <row r="36" spans="1:79" x14ac:dyDescent="0.25">
      <c r="A36" s="15">
        <v>10</v>
      </c>
      <c r="B36" s="16">
        <f>'1.Salaries Rates Dates'!C25</f>
        <v>0</v>
      </c>
      <c r="C36" s="30" t="s">
        <v>31</v>
      </c>
      <c r="D36" s="226"/>
      <c r="E36" s="25">
        <f>'1.Salaries Rates Dates'!Z25</f>
        <v>0</v>
      </c>
      <c r="F36" s="47"/>
      <c r="G36" s="398"/>
      <c r="H36" s="399"/>
      <c r="I36" s="48">
        <f>IF(F36&gt;0,('1.Salaries Rates Dates'!$D$30*F36),0)</f>
        <v>0</v>
      </c>
      <c r="J36" s="51">
        <f>IF(F36&gt;0,((E36*F36*'1.Salaries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Dates'!$D$30))))+(E36*F36*'1.Salaries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6" s="128">
        <f>IF($C36="FT",J36*'1.Salaries Rates Dates'!$B$44,
IF($C36="PT",J36*'1.Salaries Rates Dates'!$B$45,
IF($C36="Clinical",J36*'1.Salaries Rates Dates'!$B$44,
IF($C36="ANSFT",J36*'1.Salaries Rates Dates'!$B$46,
IF($C36="ANSPT",J36*'1.Salaries Rates Dates'!$B$47)))))</f>
        <v>0</v>
      </c>
      <c r="L36" s="28">
        <f t="shared" si="9"/>
        <v>0</v>
      </c>
      <c r="M36" s="250"/>
      <c r="N36" s="25">
        <f>E36*(1+'1.Salaries Rates Dates'!$B$49)</f>
        <v>0</v>
      </c>
      <c r="O36" s="47"/>
      <c r="P36" s="338"/>
      <c r="Q36" s="339"/>
      <c r="R36" s="48">
        <f>IF(O36&gt;0,('1.Salaries Rates Dates'!$D$31*O36),0)</f>
        <v>0</v>
      </c>
      <c r="S36" s="51">
        <f>IF(O36&gt;0,((N36*O36*'1.Salaries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Dates'!$D$31))))+(N36*O36*'1.Salaries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6" s="128">
        <f>IF($C36="FT",S36*'1.Salaries Rates Dates'!$B$44,
IF($C36="PT",S36*'1.Salaries Rates Dates'!$B$45,
IF($C36="Clinical",S36*'1.Salaries Rates Dates'!$B$44,
IF($C36="ANSFT",S36*'1.Salaries Rates Dates'!$B$46,
IF($C36="ANSPT",S36*'1.Salaries Rates Dates'!$B$47)))))</f>
        <v>0</v>
      </c>
      <c r="U36" s="28">
        <f t="shared" si="10"/>
        <v>0</v>
      </c>
      <c r="V36" s="252"/>
      <c r="W36" s="25">
        <f>N36*(1+'1.Salaries Rates Dates'!$B$49)</f>
        <v>0</v>
      </c>
      <c r="X36" s="47"/>
      <c r="Y36" s="338"/>
      <c r="Z36" s="339"/>
      <c r="AA36" s="48">
        <f>IF(X36&gt;0,('1.Salaries Rates Dates'!$D$32*X36),0)</f>
        <v>0</v>
      </c>
      <c r="AB36" s="51">
        <f>IF(X36&gt;0,((W36*X36*'1.Salaries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Dates'!$D$32))))+(W36*X36*'1.Salaries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6" s="128">
        <f>IF($C36="FT",AB36*'1.Salaries Rates Dates'!$B$44,
IF($C36="PT",AB36*'1.Salaries Rates Dates'!$B$45,
IF($C36="Clinical",AB36*'1.Salaries Rates Dates'!$B$44,
IF($C36="ANSFT",AB36*'1.Salaries Rates Dates'!$B$46,
IF($C36="ANSPT",AB36*'1.Salaries Rates Dates'!$B$47)))))</f>
        <v>0</v>
      </c>
      <c r="AD36" s="28">
        <f t="shared" si="11"/>
        <v>0</v>
      </c>
      <c r="AE36" s="252"/>
      <c r="AF36" s="25">
        <f>W36*(1+'1.Salaries Rates Dates'!$B$49)</f>
        <v>0</v>
      </c>
      <c r="AG36" s="47"/>
      <c r="AH36" s="338"/>
      <c r="AI36" s="339"/>
      <c r="AJ36" s="48">
        <f>IF(AG36&gt;0,('1.Salaries Rates Dates'!$D$33*AG36),0)</f>
        <v>0</v>
      </c>
      <c r="AK36" s="51">
        <f>IF(AG36&gt;0,((AF36*AG36*'1.Salaries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Dates'!$D$33))))+(AF36*AG36*'1.Salaries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6" s="128">
        <f>IF($C36="FT",AK36*'1.Salaries Rates Dates'!$B$44,
IF($C36="PT",AK36*'1.Salaries Rates Dates'!$B$45,
IF($C36="Clinical",AK36*'1.Salaries Rates Dates'!$B$44,
IF($C36="ANSFT",AK36*'1.Salaries Rates Dates'!$B$46,
IF($C36="ANSPT",AK36*'1.Salaries Rates Dates'!$B$47)))))</f>
        <v>0</v>
      </c>
      <c r="AM36" s="28">
        <f t="shared" si="12"/>
        <v>0</v>
      </c>
      <c r="AN36" s="252"/>
      <c r="AO36" s="25">
        <f>AF36*(1+'1.Salaries Rates Dates'!$B$49)</f>
        <v>0</v>
      </c>
      <c r="AP36" s="47"/>
      <c r="AQ36" s="338"/>
      <c r="AR36" s="339"/>
      <c r="AS36" s="48">
        <f>IF(AP36&gt;0,('1.Salaries Rates Dates'!$D$34*AP36),0)</f>
        <v>0</v>
      </c>
      <c r="AT36" s="51">
        <f>IF(AP36&gt;0,((AO36*AP36*'1.Salaries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Dates'!$D$34))))+(AO36*AP36*'1.Salaries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6" s="128">
        <f>IF($C36="FT",AT36*'1.Salaries Rates Dates'!$B$44,
IF($C36="PT",AT36*'1.Salaries Rates Dates'!$B$45,
IF($C36="Clinical",AT36*'1.Salaries Rates Dates'!$B$44,
IF($C36="ANSFT",AT36*'1.Salaries Rates Dates'!$B$46,
IF($C36="ANSPT",AT36*'1.Salaries Rates Dates'!$B$47)))))</f>
        <v>0</v>
      </c>
      <c r="AV36" s="28">
        <f t="shared" si="13"/>
        <v>0</v>
      </c>
      <c r="AW36" s="252"/>
      <c r="AX36" s="25">
        <f>AO36*(1+'1.Salaries Rates Dates'!$B$49)</f>
        <v>0</v>
      </c>
      <c r="AY36" s="47"/>
      <c r="AZ36" s="338"/>
      <c r="BA36" s="339"/>
      <c r="BB36" s="48">
        <f>IF(AY36&gt;0,('1.Salaries Rates Dates'!$D$35*AY36),0)</f>
        <v>0</v>
      </c>
      <c r="BC36" s="51">
        <f>IF(AY36&gt;0,((AX36*AY36*'1.Salaries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Dates'!$D$35))))+(AX36*AY36*'1.Salaries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6" s="128">
        <f>IF($C36="FT",BC36*'1.Salaries Rates Dates'!$B$44,
IF($C36="PT",BC36*'1.Salaries Rates Dates'!$B$45,
IF($C36="Clinical",BC36*'1.Salaries Rates Dates'!$B$44,
IF($C36="ANSFT",BC36*'1.Salaries Rates Dates'!$B$46,
IF($C36="ANSPT",BC36*'1.Salaries Rates Dates'!$B$47)))))</f>
        <v>0</v>
      </c>
      <c r="BE36" s="28">
        <f t="shared" si="14"/>
        <v>0</v>
      </c>
      <c r="BF36" s="252"/>
      <c r="BG36" s="25">
        <f>AX36*(1+'1.Salaries Rates Dates'!$B$49)</f>
        <v>0</v>
      </c>
      <c r="BH36" s="47"/>
      <c r="BI36" s="338"/>
      <c r="BJ36" s="339"/>
      <c r="BK36" s="48">
        <f>IF(BH36&gt;0,('1.Salaries Rates Dates'!$D$36*BH36),0)</f>
        <v>0</v>
      </c>
      <c r="BL36" s="51">
        <f>IF(BH36&gt;0,((BG36*BH36*'1.Salaries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Dates'!$D$36))))+(BG36*BH36*'1.Salaries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6" s="128">
        <f>IF($C36="FT",BL36*'1.Salaries Rates Dates'!$B$44,
IF($C36="PT",BL36*'1.Salaries Rates Dates'!$B$45,
IF($C36="Clinical",BL36*'1.Salaries Rates Dates'!$B$44,
IF($C36="ANSFT",BL36*'1.Salaries Rates Dates'!$B$46,
IF($C36="ANSPT",BL36*'1.Salaries Rates Dates'!$B$47)))))</f>
        <v>0</v>
      </c>
      <c r="BN36" s="28">
        <f t="shared" si="15"/>
        <v>0</v>
      </c>
      <c r="BO36" s="14">
        <f t="shared" si="16"/>
        <v>0</v>
      </c>
      <c r="BP36" s="14">
        <f>K36+T36+AC36+AL36+AU36+BD36+BM36</f>
        <v>0</v>
      </c>
      <c r="BQ36" s="14">
        <f t="shared" si="16"/>
        <v>0</v>
      </c>
      <c r="BR36" s="82"/>
      <c r="BS36" s="55">
        <f>'1.Salaries Rates Dates'!$D$25</f>
        <v>0</v>
      </c>
      <c r="BT36" s="187">
        <f t="shared" si="17"/>
        <v>0</v>
      </c>
      <c r="BU36" s="187">
        <f t="shared" si="18"/>
        <v>0</v>
      </c>
      <c r="BV36" s="187">
        <f t="shared" si="19"/>
        <v>0</v>
      </c>
      <c r="BW36" s="187">
        <f t="shared" si="20"/>
        <v>0</v>
      </c>
      <c r="BX36" s="187">
        <f t="shared" si="21"/>
        <v>0</v>
      </c>
      <c r="BY36" s="187">
        <f t="shared" si="22"/>
        <v>0</v>
      </c>
      <c r="BZ36" s="187">
        <f t="shared" si="23"/>
        <v>0</v>
      </c>
      <c r="CA36" s="188">
        <f t="shared" si="24"/>
        <v>0</v>
      </c>
    </row>
    <row r="37" spans="1:79" x14ac:dyDescent="0.25">
      <c r="A37" s="376" t="s">
        <v>77</v>
      </c>
      <c r="B37" s="386"/>
      <c r="C37" s="377"/>
      <c r="D37" s="226"/>
      <c r="E37" s="329"/>
      <c r="F37" s="329"/>
      <c r="G37" s="329"/>
      <c r="H37" s="329"/>
      <c r="I37" s="329"/>
      <c r="J37" s="329"/>
      <c r="K37" s="329"/>
      <c r="L37" s="329"/>
      <c r="M37" s="250"/>
      <c r="N37" s="329"/>
      <c r="O37" s="329"/>
      <c r="P37" s="329"/>
      <c r="Q37" s="329"/>
      <c r="R37" s="329"/>
      <c r="S37" s="329"/>
      <c r="T37" s="329"/>
      <c r="U37" s="329"/>
      <c r="V37" s="252"/>
      <c r="W37" s="329"/>
      <c r="X37" s="329"/>
      <c r="Y37" s="329"/>
      <c r="Z37" s="329"/>
      <c r="AA37" s="329"/>
      <c r="AB37" s="329"/>
      <c r="AC37" s="329"/>
      <c r="AD37" s="329"/>
      <c r="AE37" s="252"/>
      <c r="AF37" s="329"/>
      <c r="AG37" s="329"/>
      <c r="AH37" s="329"/>
      <c r="AI37" s="329"/>
      <c r="AJ37" s="329"/>
      <c r="AK37" s="329"/>
      <c r="AL37" s="329"/>
      <c r="AM37" s="329"/>
      <c r="AN37" s="252"/>
      <c r="AO37" s="329"/>
      <c r="AP37" s="329"/>
      <c r="AQ37" s="329"/>
      <c r="AR37" s="329"/>
      <c r="AS37" s="329"/>
      <c r="AT37" s="329"/>
      <c r="AU37" s="329"/>
      <c r="AV37" s="329"/>
      <c r="AW37" s="252"/>
      <c r="AX37" s="329"/>
      <c r="AY37" s="329"/>
      <c r="AZ37" s="329"/>
      <c r="BA37" s="329"/>
      <c r="BB37" s="329"/>
      <c r="BC37" s="329"/>
      <c r="BD37" s="329"/>
      <c r="BE37" s="329"/>
      <c r="BF37" s="252"/>
      <c r="BG37" s="329"/>
      <c r="BH37" s="329"/>
      <c r="BI37" s="329"/>
      <c r="BJ37" s="329"/>
      <c r="BK37" s="329"/>
      <c r="BL37" s="329"/>
      <c r="BM37" s="329"/>
      <c r="BN37" s="329"/>
      <c r="BO37" s="328"/>
      <c r="BP37" s="329"/>
      <c r="BQ37" s="330"/>
      <c r="BR37" s="83"/>
      <c r="BS37" s="73"/>
      <c r="BT37" s="74"/>
      <c r="BU37" s="74"/>
      <c r="BV37" s="74"/>
      <c r="BW37" s="74"/>
      <c r="BX37" s="74"/>
      <c r="BY37" s="74"/>
      <c r="BZ37" s="74"/>
      <c r="CA37" s="75"/>
    </row>
    <row r="38" spans="1:79" ht="30.75" customHeight="1" x14ac:dyDescent="0.25">
      <c r="A38" s="19" t="s">
        <v>4</v>
      </c>
      <c r="B38" s="64" t="s">
        <v>33</v>
      </c>
      <c r="C38" s="65" t="s">
        <v>85</v>
      </c>
      <c r="D38" s="226"/>
      <c r="E38" s="26" t="s">
        <v>34</v>
      </c>
      <c r="F38" s="20"/>
      <c r="G38" s="20"/>
      <c r="H38" s="20"/>
      <c r="I38" s="20"/>
      <c r="J38" s="20"/>
      <c r="K38" s="20"/>
      <c r="L38" s="20"/>
      <c r="M38" s="250"/>
      <c r="N38" s="26" t="s">
        <v>34</v>
      </c>
      <c r="O38" s="20"/>
      <c r="P38" s="20"/>
      <c r="Q38" s="20"/>
      <c r="R38" s="20"/>
      <c r="S38" s="20"/>
      <c r="T38" s="20"/>
      <c r="U38" s="20"/>
      <c r="V38" s="252"/>
      <c r="W38" s="26" t="s">
        <v>34</v>
      </c>
      <c r="X38" s="20"/>
      <c r="Y38" s="20"/>
      <c r="Z38" s="20"/>
      <c r="AA38" s="20"/>
      <c r="AB38" s="20"/>
      <c r="AC38" s="20"/>
      <c r="AD38" s="20"/>
      <c r="AE38" s="252"/>
      <c r="AF38" s="26" t="s">
        <v>34</v>
      </c>
      <c r="AG38" s="20"/>
      <c r="AH38" s="20"/>
      <c r="AI38" s="20"/>
      <c r="AJ38" s="20"/>
      <c r="AK38" s="20"/>
      <c r="AL38" s="20"/>
      <c r="AM38" s="20"/>
      <c r="AN38" s="252"/>
      <c r="AO38" s="26" t="s">
        <v>34</v>
      </c>
      <c r="AP38" s="20"/>
      <c r="AQ38" s="20"/>
      <c r="AR38" s="20"/>
      <c r="AS38" s="20"/>
      <c r="AT38" s="20"/>
      <c r="AU38" s="20"/>
      <c r="AV38" s="20"/>
      <c r="AW38" s="252"/>
      <c r="AX38" s="26" t="s">
        <v>34</v>
      </c>
      <c r="AY38" s="20"/>
      <c r="AZ38" s="20"/>
      <c r="BA38" s="20"/>
      <c r="BB38" s="20"/>
      <c r="BC38" s="20"/>
      <c r="BD38" s="20"/>
      <c r="BE38" s="20"/>
      <c r="BF38" s="252"/>
      <c r="BG38" s="26" t="s">
        <v>34</v>
      </c>
      <c r="BH38" s="20"/>
      <c r="BI38" s="20"/>
      <c r="BJ38" s="20"/>
      <c r="BK38" s="20"/>
      <c r="BL38" s="20"/>
      <c r="BM38" s="20"/>
      <c r="BN38" s="20"/>
      <c r="BO38" s="328"/>
      <c r="BP38" s="329"/>
      <c r="BQ38" s="330"/>
      <c r="BR38" s="83"/>
      <c r="BS38" s="76"/>
      <c r="BT38" s="77"/>
      <c r="BU38" s="77"/>
      <c r="BV38" s="77"/>
      <c r="BW38" s="77"/>
      <c r="BX38" s="77"/>
      <c r="BY38" s="77"/>
      <c r="BZ38" s="77"/>
      <c r="CA38" s="78"/>
    </row>
    <row r="39" spans="1:79" x14ac:dyDescent="0.25">
      <c r="A39" s="15">
        <v>1</v>
      </c>
      <c r="B39" s="31" t="s">
        <v>35</v>
      </c>
      <c r="C39" s="52"/>
      <c r="D39" s="226"/>
      <c r="E39" s="27"/>
      <c r="F39" s="47"/>
      <c r="G39" s="334"/>
      <c r="H39" s="335"/>
      <c r="I39" s="48">
        <f>IF(F39&gt;0,('1.Salaries Rates Dates'!$D$30*F39),0)</f>
        <v>0</v>
      </c>
      <c r="J39" s="51">
        <f>IF(F39&gt;0,((E39*F39*'1.Salaries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Dates'!$D$30))))+(E39*F39*'1.Salaries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39" s="409"/>
      <c r="L39" s="28">
        <f>J39+K39</f>
        <v>0</v>
      </c>
      <c r="M39" s="250"/>
      <c r="N39" s="25">
        <f>E39*(1+'1.Salaries Rates Dates'!$B$49)</f>
        <v>0</v>
      </c>
      <c r="O39" s="47"/>
      <c r="P39" s="334"/>
      <c r="Q39" s="335"/>
      <c r="R39" s="48">
        <f>IF(O39&gt;0,('1.Salaries Rates Dates'!$D$31*O39),0)</f>
        <v>0</v>
      </c>
      <c r="S39" s="51">
        <f>IF(O39&gt;0,((N39*O39*'1.Salaries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Dates'!$D$31))))+(N39*O39*'1.Salaries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39" s="409"/>
      <c r="U39" s="28">
        <f>S39+T39</f>
        <v>0</v>
      </c>
      <c r="V39" s="252"/>
      <c r="W39" s="25">
        <f>N39*(1+'1.Salaries Rates Dates'!$B$49)</f>
        <v>0</v>
      </c>
      <c r="X39" s="47"/>
      <c r="Y39" s="334"/>
      <c r="Z39" s="335"/>
      <c r="AA39" s="48">
        <f>IF(X39&gt;0,('1.Salaries Rates Dates'!$D$32*X39),0)</f>
        <v>0</v>
      </c>
      <c r="AB39" s="51">
        <f>IF(X39&gt;0,((W39*X39*'1.Salaries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Dates'!$D$32))))+(W39*X39*'1.Salaries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39" s="409"/>
      <c r="AD39" s="28">
        <f>AB39+AC39</f>
        <v>0</v>
      </c>
      <c r="AE39" s="252"/>
      <c r="AF39" s="25">
        <f>W39*(1+'1.Salaries Rates Dates'!$B$49)</f>
        <v>0</v>
      </c>
      <c r="AG39" s="47"/>
      <c r="AH39" s="334"/>
      <c r="AI39" s="335"/>
      <c r="AJ39" s="48">
        <f>IF(AG39&gt;0,('1.Salaries Rates Dates'!$D$33*AG39),0)</f>
        <v>0</v>
      </c>
      <c r="AK39" s="51">
        <f>IF(AG39&gt;0,((AF39*AG39*'1.Salaries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Dates'!$D$33))))+(AF39*AG39*'1.Salaries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39" s="409"/>
      <c r="AM39" s="28">
        <f>AK39+AL39</f>
        <v>0</v>
      </c>
      <c r="AN39" s="252"/>
      <c r="AO39" s="25">
        <f>AF39*(1+'1.Salaries Rates Dates'!$B$49)</f>
        <v>0</v>
      </c>
      <c r="AP39" s="47"/>
      <c r="AQ39" s="334"/>
      <c r="AR39" s="335"/>
      <c r="AS39" s="48">
        <f>IF(AP39&gt;0,('1.Salaries Rates Dates'!$D$34*AP39),0)</f>
        <v>0</v>
      </c>
      <c r="AT39" s="51">
        <f>IF(AP39&gt;0,((AO39*AP39*'1.Salaries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Dates'!$D$34))))+(AO39*AP39*'1.Salaries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39" s="409"/>
      <c r="AV39" s="28">
        <f>AT39+AU39</f>
        <v>0</v>
      </c>
      <c r="AW39" s="252"/>
      <c r="AX39" s="25">
        <f>AO39*(1+'1.Salaries Rates Dates'!$B$49)</f>
        <v>0</v>
      </c>
      <c r="AY39" s="47"/>
      <c r="AZ39" s="334"/>
      <c r="BA39" s="335"/>
      <c r="BB39" s="48">
        <f>IF(AY39&gt;0,('1.Salaries Rates Dates'!$D$35*AY39),0)</f>
        <v>0</v>
      </c>
      <c r="BC39" s="51">
        <f>IF(AY39&gt;0,((AX39*AY39*'1.Salaries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Dates'!$D$35))))+(AX39*AY39*'1.Salaries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39" s="409"/>
      <c r="BE39" s="28">
        <f>BC39+BD39</f>
        <v>0</v>
      </c>
      <c r="BF39" s="252"/>
      <c r="BG39" s="25">
        <f>AX39*(1+'1.Salaries Rates Dates'!$B$49)</f>
        <v>0</v>
      </c>
      <c r="BH39" s="47"/>
      <c r="BI39" s="334"/>
      <c r="BJ39" s="335"/>
      <c r="BK39" s="48">
        <f>IF(BH39&gt;0,('1.Salaries Rates Dates'!$D$36*BH39),0)</f>
        <v>0</v>
      </c>
      <c r="BL39" s="51">
        <f>IF(BH39&gt;0,((BG39*BH39*'1.Salaries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Dates'!$D$36))))+(BG39*BH39*'1.Salaries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39" s="409"/>
      <c r="BN39" s="28">
        <f>BL39+BM39</f>
        <v>0</v>
      </c>
      <c r="BO39" s="14">
        <f>J39+S39+AB39+AK39+AT39+BC39+BL39</f>
        <v>0</v>
      </c>
      <c r="BP39" s="14">
        <f t="shared" ref="BP39:BQ43" si="25">K39+T39+AC39+AL39+AU39+BD39+BM39</f>
        <v>0</v>
      </c>
      <c r="BQ39" s="14">
        <f t="shared" si="25"/>
        <v>0</v>
      </c>
      <c r="BR39" s="82"/>
      <c r="BS39" s="55">
        <f>C39</f>
        <v>0</v>
      </c>
      <c r="BT39" s="72">
        <f>J39</f>
        <v>0</v>
      </c>
      <c r="BU39" s="72">
        <f>S39</f>
        <v>0</v>
      </c>
      <c r="BV39" s="72">
        <f>AB39</f>
        <v>0</v>
      </c>
      <c r="BW39" s="72">
        <f>AK39</f>
        <v>0</v>
      </c>
      <c r="BX39" s="72">
        <f>AT39</f>
        <v>0</v>
      </c>
      <c r="BY39" s="187">
        <f>$BC39</f>
        <v>0</v>
      </c>
      <c r="BZ39" s="187">
        <f>$BL39</f>
        <v>0</v>
      </c>
      <c r="CA39" s="72">
        <f>SUM(BT39:BX39)</f>
        <v>0</v>
      </c>
    </row>
    <row r="40" spans="1:79" x14ac:dyDescent="0.25">
      <c r="A40" s="15">
        <v>2</v>
      </c>
      <c r="B40" s="31"/>
      <c r="C40" s="52"/>
      <c r="D40" s="226"/>
      <c r="E40" s="27"/>
      <c r="F40" s="47"/>
      <c r="G40" s="336"/>
      <c r="H40" s="337"/>
      <c r="I40" s="48">
        <f>IF(F40&gt;0,('1.Salaries Rates Dates'!$D$30*F40),0)</f>
        <v>0</v>
      </c>
      <c r="J40" s="51">
        <f>IF(F40&gt;0,((E40*F40*'1.Salaries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Dates'!$D$30))))+(E40*F40*'1.Salaries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0" s="410"/>
      <c r="L40" s="28">
        <f>J40+K40</f>
        <v>0</v>
      </c>
      <c r="M40" s="250"/>
      <c r="N40" s="25">
        <f>E40*(1+'1.Salaries Rates Dates'!$B$49)</f>
        <v>0</v>
      </c>
      <c r="O40" s="47"/>
      <c r="P40" s="336"/>
      <c r="Q40" s="337"/>
      <c r="R40" s="48">
        <f>IF(O40&gt;0,('1.Salaries Rates Dates'!$D$31*O40),0)</f>
        <v>0</v>
      </c>
      <c r="S40" s="51">
        <f>IF(O40&gt;0,((N40*O40*'1.Salaries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Dates'!$D$31))))+(N40*O40*'1.Salaries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0" s="410"/>
      <c r="U40" s="28">
        <f>S40+T40</f>
        <v>0</v>
      </c>
      <c r="V40" s="252"/>
      <c r="W40" s="25">
        <f>N40*(1+'1.Salaries Rates Dates'!$B$49)</f>
        <v>0</v>
      </c>
      <c r="X40" s="47"/>
      <c r="Y40" s="336"/>
      <c r="Z40" s="337"/>
      <c r="AA40" s="48">
        <f>IF(X40&gt;0,('1.Salaries Rates Dates'!$D$32*X40),0)</f>
        <v>0</v>
      </c>
      <c r="AB40" s="51">
        <f>IF(X40&gt;0,((W40*X40*'1.Salaries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Dates'!$D$32))))+(W40*X40*'1.Salaries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0" s="410"/>
      <c r="AD40" s="28">
        <f>AB40+AC40</f>
        <v>0</v>
      </c>
      <c r="AE40" s="252"/>
      <c r="AF40" s="25">
        <f>W40*(1+'1.Salaries Rates Dates'!$B$49)</f>
        <v>0</v>
      </c>
      <c r="AG40" s="47"/>
      <c r="AH40" s="336"/>
      <c r="AI40" s="337"/>
      <c r="AJ40" s="48">
        <f>IF(AG40&gt;0,('1.Salaries Rates Dates'!$D$33*AG40),0)</f>
        <v>0</v>
      </c>
      <c r="AK40" s="51">
        <f>IF(AG40&gt;0,((AF40*AG40*'1.Salaries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Dates'!$D$33))))+(AF40*AG40*'1.Salaries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0" s="410"/>
      <c r="AM40" s="28">
        <f>AK40+AL40</f>
        <v>0</v>
      </c>
      <c r="AN40" s="252"/>
      <c r="AO40" s="25">
        <f>AF40*(1+'1.Salaries Rates Dates'!$B$49)</f>
        <v>0</v>
      </c>
      <c r="AP40" s="47"/>
      <c r="AQ40" s="336"/>
      <c r="AR40" s="337"/>
      <c r="AS40" s="48">
        <f>IF(AP40&gt;0,('1.Salaries Rates Dates'!$D$34*AP40),0)</f>
        <v>0</v>
      </c>
      <c r="AT40" s="51">
        <f>IF(AP40&gt;0,((AO40*AP40*'1.Salaries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Dates'!$D$34))))+(AO40*AP40*'1.Salaries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0" s="410"/>
      <c r="AV40" s="28">
        <f>AT40+AU40</f>
        <v>0</v>
      </c>
      <c r="AW40" s="252"/>
      <c r="AX40" s="25">
        <f>AO40*(1+'1.Salaries Rates Dates'!$B$49)</f>
        <v>0</v>
      </c>
      <c r="AY40" s="47"/>
      <c r="AZ40" s="336"/>
      <c r="BA40" s="337"/>
      <c r="BB40" s="48">
        <f>IF(AY40&gt;0,('1.Salaries Rates Dates'!$D$35*AY40),0)</f>
        <v>0</v>
      </c>
      <c r="BC40" s="51">
        <f>IF(AY40&gt;0,((AX40*AY40*'1.Salaries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Dates'!$D$35))))+(AX40*AY40*'1.Salaries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0" s="410"/>
      <c r="BE40" s="28">
        <f>BC40+BD40</f>
        <v>0</v>
      </c>
      <c r="BF40" s="252"/>
      <c r="BG40" s="25">
        <f>AX40*(1+'1.Salaries Rates Dates'!$B$49)</f>
        <v>0</v>
      </c>
      <c r="BH40" s="47"/>
      <c r="BI40" s="336"/>
      <c r="BJ40" s="337"/>
      <c r="BK40" s="48">
        <f>IF(BH40&gt;0,('1.Salaries Rates Dates'!$D$36*BH40),0)</f>
        <v>0</v>
      </c>
      <c r="BL40" s="51">
        <f>IF(BH40&gt;0,((BG40*BH40*'1.Salaries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Dates'!$D$36))))+(BG40*BH40*'1.Salaries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0" s="410"/>
      <c r="BN40" s="28">
        <f>BL40+BM40</f>
        <v>0</v>
      </c>
      <c r="BO40" s="14">
        <f t="shared" ref="BO40:BO42" si="26">J40+S40+AB40+AK40+AT40+BC40+BL40</f>
        <v>0</v>
      </c>
      <c r="BP40" s="14">
        <f t="shared" si="25"/>
        <v>0</v>
      </c>
      <c r="BQ40" s="14">
        <f t="shared" si="25"/>
        <v>0</v>
      </c>
      <c r="BR40" s="82"/>
      <c r="BS40" s="55">
        <f>C40</f>
        <v>0</v>
      </c>
      <c r="BT40" s="72">
        <f>J40</f>
        <v>0</v>
      </c>
      <c r="BU40" s="72">
        <f>S40</f>
        <v>0</v>
      </c>
      <c r="BV40" s="72">
        <f>AB40</f>
        <v>0</v>
      </c>
      <c r="BW40" s="72">
        <f>AK40</f>
        <v>0</v>
      </c>
      <c r="BX40" s="72">
        <f>AT40</f>
        <v>0</v>
      </c>
      <c r="BY40" s="187">
        <f t="shared" ref="BY40:BY43" si="27">$BC40</f>
        <v>0</v>
      </c>
      <c r="BZ40" s="187">
        <f t="shared" ref="BZ40:BZ42" si="28">$BL40</f>
        <v>0</v>
      </c>
      <c r="CA40" s="72">
        <f t="shared" ref="CA40:CA43" si="29">SUM(BT40:BX40)</f>
        <v>0</v>
      </c>
    </row>
    <row r="41" spans="1:79" x14ac:dyDescent="0.25">
      <c r="A41" s="15">
        <v>3</v>
      </c>
      <c r="B41" s="31"/>
      <c r="C41" s="52"/>
      <c r="D41" s="226"/>
      <c r="E41" s="27"/>
      <c r="F41" s="47"/>
      <c r="G41" s="336"/>
      <c r="H41" s="337"/>
      <c r="I41" s="48">
        <f>IF(F41&gt;0,('1.Salaries Rates Dates'!$D$30*F41),0)</f>
        <v>0</v>
      </c>
      <c r="J41" s="51">
        <f>IF(F41&gt;0,((E41*F41*'1.Salaries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Dates'!$D$30))))+(E41*F41*'1.Salaries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1" s="410"/>
      <c r="L41" s="28">
        <f>J41+K41</f>
        <v>0</v>
      </c>
      <c r="M41" s="250"/>
      <c r="N41" s="25">
        <f>E41*(1+'1.Salaries Rates Dates'!$B$49)</f>
        <v>0</v>
      </c>
      <c r="O41" s="47"/>
      <c r="P41" s="336"/>
      <c r="Q41" s="337"/>
      <c r="R41" s="48">
        <f>IF(O41&gt;0,('1.Salaries Rates Dates'!$D$31*O41),0)</f>
        <v>0</v>
      </c>
      <c r="S41" s="51">
        <f>IF(O41&gt;0,((N41*O41*'1.Salaries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Dates'!$D$31))))+(N41*O41*'1.Salaries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1" s="410"/>
      <c r="U41" s="28">
        <f>S41+T41</f>
        <v>0</v>
      </c>
      <c r="V41" s="252"/>
      <c r="W41" s="25">
        <f>N41*(1+'1.Salaries Rates Dates'!$B$49)</f>
        <v>0</v>
      </c>
      <c r="X41" s="47"/>
      <c r="Y41" s="336"/>
      <c r="Z41" s="337"/>
      <c r="AA41" s="48">
        <f>IF(X41&gt;0,('1.Salaries Rates Dates'!$D$32*X41),0)</f>
        <v>0</v>
      </c>
      <c r="AB41" s="51">
        <f>IF(X41&gt;0,((W41*X41*'1.Salaries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Dates'!$D$32))))+(W41*X41*'1.Salaries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1" s="410"/>
      <c r="AD41" s="28">
        <f>AB41+AC41</f>
        <v>0</v>
      </c>
      <c r="AE41" s="252"/>
      <c r="AF41" s="25">
        <f>W41*(1+'1.Salaries Rates Dates'!$B$49)</f>
        <v>0</v>
      </c>
      <c r="AG41" s="47"/>
      <c r="AH41" s="336"/>
      <c r="AI41" s="337"/>
      <c r="AJ41" s="48">
        <f>IF(AG41&gt;0,('1.Salaries Rates Dates'!$D$33*AG41),0)</f>
        <v>0</v>
      </c>
      <c r="AK41" s="51">
        <f>IF(AG41&gt;0,((AF41*AG41*'1.Salaries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Dates'!$D$33))))+(AF41*AG41*'1.Salaries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1" s="410"/>
      <c r="AM41" s="28">
        <f>AK41+AL41</f>
        <v>0</v>
      </c>
      <c r="AN41" s="252"/>
      <c r="AO41" s="25">
        <f>AF41*(1+'1.Salaries Rates Dates'!$B$49)</f>
        <v>0</v>
      </c>
      <c r="AP41" s="47"/>
      <c r="AQ41" s="336"/>
      <c r="AR41" s="337"/>
      <c r="AS41" s="48">
        <f>IF(AP41&gt;0,('1.Salaries Rates Dates'!$D$34*AP41),0)</f>
        <v>0</v>
      </c>
      <c r="AT41" s="51">
        <f>IF(AP41&gt;0,((AO41*AP41*'1.Salaries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Dates'!$D$34))))+(AO41*AP41*'1.Salaries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1" s="410"/>
      <c r="AV41" s="28">
        <f>AT41+AU41</f>
        <v>0</v>
      </c>
      <c r="AW41" s="252"/>
      <c r="AX41" s="25">
        <f>AO41*(1+'1.Salaries Rates Dates'!$B$49)</f>
        <v>0</v>
      </c>
      <c r="AY41" s="47"/>
      <c r="AZ41" s="336"/>
      <c r="BA41" s="337"/>
      <c r="BB41" s="48">
        <f>IF(AY41&gt;0,('1.Salaries Rates Dates'!$D$35*AY41),0)</f>
        <v>0</v>
      </c>
      <c r="BC41" s="51">
        <f>IF(AY41&gt;0,((AX41*AY41*'1.Salaries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Dates'!$D$35))))+(AX41*AY41*'1.Salaries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1" s="410"/>
      <c r="BE41" s="28">
        <f>BC41+BD41</f>
        <v>0</v>
      </c>
      <c r="BF41" s="252"/>
      <c r="BG41" s="25">
        <f>AX41*(1+'1.Salaries Rates Dates'!$B$49)</f>
        <v>0</v>
      </c>
      <c r="BH41" s="47"/>
      <c r="BI41" s="336"/>
      <c r="BJ41" s="337"/>
      <c r="BK41" s="48">
        <f>IF(BH41&gt;0,('1.Salaries Rates Dates'!$D$36*BH41),0)</f>
        <v>0</v>
      </c>
      <c r="BL41" s="51">
        <f>IF(BH41&gt;0,((BG41*BH41*'1.Salaries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Dates'!$D$36))))+(BG41*BH41*'1.Salaries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1" s="410"/>
      <c r="BN41" s="28">
        <f>BL41+BM41</f>
        <v>0</v>
      </c>
      <c r="BO41" s="14">
        <f t="shared" si="26"/>
        <v>0</v>
      </c>
      <c r="BP41" s="14">
        <f t="shared" si="25"/>
        <v>0</v>
      </c>
      <c r="BQ41" s="14">
        <f t="shared" si="25"/>
        <v>0</v>
      </c>
      <c r="BR41" s="82"/>
      <c r="BS41" s="55">
        <f>C41</f>
        <v>0</v>
      </c>
      <c r="BT41" s="72">
        <f>J41</f>
        <v>0</v>
      </c>
      <c r="BU41" s="72">
        <f>S41</f>
        <v>0</v>
      </c>
      <c r="BV41" s="72">
        <f>AB41</f>
        <v>0</v>
      </c>
      <c r="BW41" s="72">
        <f>AK41</f>
        <v>0</v>
      </c>
      <c r="BX41" s="72">
        <f>AT41</f>
        <v>0</v>
      </c>
      <c r="BY41" s="187">
        <f t="shared" si="27"/>
        <v>0</v>
      </c>
      <c r="BZ41" s="187">
        <f t="shared" si="28"/>
        <v>0</v>
      </c>
      <c r="CA41" s="72">
        <f t="shared" si="29"/>
        <v>0</v>
      </c>
    </row>
    <row r="42" spans="1:79" x14ac:dyDescent="0.25">
      <c r="A42" s="15">
        <v>4</v>
      </c>
      <c r="B42" s="31"/>
      <c r="C42" s="52"/>
      <c r="D42" s="226"/>
      <c r="E42" s="27"/>
      <c r="F42" s="47"/>
      <c r="G42" s="336"/>
      <c r="H42" s="337"/>
      <c r="I42" s="48">
        <f>IF(F42&gt;0,('1.Salaries Rates Dates'!$D$30*F42),0)</f>
        <v>0</v>
      </c>
      <c r="J42" s="51">
        <f>IF(F42&gt;0,((E42*F42*'1.Salaries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Dates'!$D$30))))+(E42*F42*'1.Salaries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2" s="410"/>
      <c r="L42" s="28">
        <f>J42+K42</f>
        <v>0</v>
      </c>
      <c r="M42" s="250"/>
      <c r="N42" s="25">
        <f>E42*(1+'1.Salaries Rates Dates'!$B$49)</f>
        <v>0</v>
      </c>
      <c r="O42" s="47"/>
      <c r="P42" s="336"/>
      <c r="Q42" s="337"/>
      <c r="R42" s="48">
        <f>IF(O42&gt;0,('1.Salaries Rates Dates'!$D$31*O42),0)</f>
        <v>0</v>
      </c>
      <c r="S42" s="51">
        <f>IF(O42&gt;0,((N42*O42*'1.Salaries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Dates'!$D$31))))+(N42*O42*'1.Salaries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2" s="410"/>
      <c r="U42" s="28">
        <f>S42+T42</f>
        <v>0</v>
      </c>
      <c r="V42" s="252"/>
      <c r="W42" s="25">
        <f>N42*(1+'1.Salaries Rates Dates'!$B$49)</f>
        <v>0</v>
      </c>
      <c r="X42" s="47"/>
      <c r="Y42" s="336"/>
      <c r="Z42" s="337"/>
      <c r="AA42" s="48">
        <f>IF(X42&gt;0,('1.Salaries Rates Dates'!$D$32*X42),0)</f>
        <v>0</v>
      </c>
      <c r="AB42" s="51">
        <f>IF(X42&gt;0,((W42*X42*'1.Salaries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Dates'!$D$32))))+(W42*X42*'1.Salaries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2" s="410"/>
      <c r="AD42" s="28">
        <f>AB42+AC42</f>
        <v>0</v>
      </c>
      <c r="AE42" s="252"/>
      <c r="AF42" s="25">
        <f>W42*(1+'1.Salaries Rates Dates'!$B$49)</f>
        <v>0</v>
      </c>
      <c r="AG42" s="47"/>
      <c r="AH42" s="336"/>
      <c r="AI42" s="337"/>
      <c r="AJ42" s="48">
        <f>IF(AG42&gt;0,('1.Salaries Rates Dates'!$D$33*AG42),0)</f>
        <v>0</v>
      </c>
      <c r="AK42" s="51">
        <f>IF(AG42&gt;0,((AF42*AG42*'1.Salaries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Dates'!$D$33))))+(AF42*AG42*'1.Salaries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2" s="410"/>
      <c r="AM42" s="28">
        <f>AK42+AL42</f>
        <v>0</v>
      </c>
      <c r="AN42" s="252"/>
      <c r="AO42" s="25">
        <f>AF42*(1+'1.Salaries Rates Dates'!$B$49)</f>
        <v>0</v>
      </c>
      <c r="AP42" s="47"/>
      <c r="AQ42" s="336"/>
      <c r="AR42" s="337"/>
      <c r="AS42" s="48">
        <f>IF(AP42&gt;0,('1.Salaries Rates Dates'!$D$34*AP42),0)</f>
        <v>0</v>
      </c>
      <c r="AT42" s="51">
        <f>IF(AP42&gt;0,((AO42*AP42*'1.Salaries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Dates'!$D$34))))+(AO42*AP42*'1.Salaries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2" s="410"/>
      <c r="AV42" s="28">
        <f>AT42+AU42</f>
        <v>0</v>
      </c>
      <c r="AW42" s="252"/>
      <c r="AX42" s="25">
        <f>AO42*(1+'1.Salaries Rates Dates'!$B$49)</f>
        <v>0</v>
      </c>
      <c r="AY42" s="47"/>
      <c r="AZ42" s="336"/>
      <c r="BA42" s="337"/>
      <c r="BB42" s="48">
        <f>IF(AY42&gt;0,('1.Salaries Rates Dates'!$D$35*AY42),0)</f>
        <v>0</v>
      </c>
      <c r="BC42" s="51">
        <f>IF(AY42&gt;0,((AX42*AY42*'1.Salaries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Dates'!$D$35))))+(AX42*AY42*'1.Salaries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2" s="410"/>
      <c r="BE42" s="28">
        <f>BC42+BD42</f>
        <v>0</v>
      </c>
      <c r="BF42" s="252"/>
      <c r="BG42" s="25">
        <f>AX42*(1+'1.Salaries Rates Dates'!$B$49)</f>
        <v>0</v>
      </c>
      <c r="BH42" s="47"/>
      <c r="BI42" s="336"/>
      <c r="BJ42" s="337"/>
      <c r="BK42" s="48">
        <f>IF(BH42&gt;0,('1.Salaries Rates Dates'!$D$36*BH42),0)</f>
        <v>0</v>
      </c>
      <c r="BL42" s="51">
        <f>IF(BH42&gt;0,((BG42*BH42*'1.Salaries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Dates'!$D$36))))+(BG42*BH42*'1.Salaries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2" s="410"/>
      <c r="BN42" s="28">
        <f>BL42+BM42</f>
        <v>0</v>
      </c>
      <c r="BO42" s="14">
        <f t="shared" si="26"/>
        <v>0</v>
      </c>
      <c r="BP42" s="14">
        <f t="shared" si="25"/>
        <v>0</v>
      </c>
      <c r="BQ42" s="14">
        <f t="shared" si="25"/>
        <v>0</v>
      </c>
      <c r="BR42" s="82"/>
      <c r="BS42" s="55">
        <f>C42</f>
        <v>0</v>
      </c>
      <c r="BT42" s="72">
        <f>J42</f>
        <v>0</v>
      </c>
      <c r="BU42" s="72">
        <f>S42</f>
        <v>0</v>
      </c>
      <c r="BV42" s="72">
        <f>AB42</f>
        <v>0</v>
      </c>
      <c r="BW42" s="72">
        <f>AK42</f>
        <v>0</v>
      </c>
      <c r="BX42" s="72">
        <f>AT42</f>
        <v>0</v>
      </c>
      <c r="BY42" s="187">
        <f t="shared" si="27"/>
        <v>0</v>
      </c>
      <c r="BZ42" s="187">
        <f t="shared" si="28"/>
        <v>0</v>
      </c>
      <c r="CA42" s="72">
        <f t="shared" si="29"/>
        <v>0</v>
      </c>
    </row>
    <row r="43" spans="1:79" ht="15.75" thickBot="1" x14ac:dyDescent="0.3">
      <c r="A43" s="15">
        <v>5</v>
      </c>
      <c r="B43" s="31"/>
      <c r="C43" s="52"/>
      <c r="D43" s="226"/>
      <c r="E43" s="27"/>
      <c r="F43" s="47"/>
      <c r="G43" s="338"/>
      <c r="H43" s="339"/>
      <c r="I43" s="48">
        <f>IF(F43&gt;0,('1.Salaries Rates Dates'!$D$30*F43),0)</f>
        <v>0</v>
      </c>
      <c r="J43" s="51">
        <f>IF(F43&gt;0,((E43*F43*'1.Salaries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Dates'!$D$30))))+(E43*F43*'1.Salaries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3" s="411"/>
      <c r="L43" s="33">
        <f>J43+K43</f>
        <v>0</v>
      </c>
      <c r="M43" s="250"/>
      <c r="N43" s="25">
        <f>E43*(1+'1.Salaries Rates Dates'!$B$49)</f>
        <v>0</v>
      </c>
      <c r="O43" s="47"/>
      <c r="P43" s="338"/>
      <c r="Q43" s="339"/>
      <c r="R43" s="48">
        <f>IF(O43&gt;0,('1.Salaries Rates Dates'!$D$31*O43),0)</f>
        <v>0</v>
      </c>
      <c r="S43" s="51">
        <f>IF(O43&gt;0,((N43*O43*'1.Salaries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Dates'!$D$31))))+(N43*O43*'1.Salaries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3" s="411"/>
      <c r="U43" s="33">
        <f>S43+T43</f>
        <v>0</v>
      </c>
      <c r="V43" s="252"/>
      <c r="W43" s="25">
        <f>N43*(1+'1.Salaries Rates Dates'!$B$49)</f>
        <v>0</v>
      </c>
      <c r="X43" s="47"/>
      <c r="Y43" s="338"/>
      <c r="Z43" s="339"/>
      <c r="AA43" s="48">
        <f>IF(X43&gt;0,('1.Salaries Rates Dates'!$D$32*X43),0)</f>
        <v>0</v>
      </c>
      <c r="AB43" s="51">
        <f>IF(X43&gt;0,((W43*X43*'1.Salaries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Dates'!$D$32))))+(W43*X43*'1.Salaries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3" s="411"/>
      <c r="AD43" s="33">
        <f>AB43+AC43</f>
        <v>0</v>
      </c>
      <c r="AE43" s="252"/>
      <c r="AF43" s="25">
        <f>W43*(1+'1.Salaries Rates Dates'!$B$49)</f>
        <v>0</v>
      </c>
      <c r="AG43" s="47"/>
      <c r="AH43" s="338"/>
      <c r="AI43" s="339"/>
      <c r="AJ43" s="48">
        <f>IF(AG43&gt;0,('1.Salaries Rates Dates'!$D$33*AG43),0)</f>
        <v>0</v>
      </c>
      <c r="AK43" s="51">
        <f>IF(AG43&gt;0,((AF43*AG43*'1.Salaries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Dates'!$D$33))))+(AF43*AG43*'1.Salaries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3" s="411"/>
      <c r="AM43" s="33">
        <f>AK43+AL43</f>
        <v>0</v>
      </c>
      <c r="AN43" s="252"/>
      <c r="AO43" s="25">
        <f>AF43*(1+'1.Salaries Rates Dates'!$B$49)</f>
        <v>0</v>
      </c>
      <c r="AP43" s="47"/>
      <c r="AQ43" s="338"/>
      <c r="AR43" s="339"/>
      <c r="AS43" s="48">
        <f>IF(AP43&gt;0,('1.Salaries Rates Dates'!$D$34*AP43),0)</f>
        <v>0</v>
      </c>
      <c r="AT43" s="51">
        <f>IF(AP43&gt;0,((AO43*AP43*'1.Salaries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Dates'!$D$34))))+(AO43*AP43*'1.Salaries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3" s="411"/>
      <c r="AV43" s="33">
        <f>AT43+AU43</f>
        <v>0</v>
      </c>
      <c r="AW43" s="252"/>
      <c r="AX43" s="25">
        <f>AO43*(1+'1.Salaries Rates Dates'!$B$49)</f>
        <v>0</v>
      </c>
      <c r="AY43" s="47"/>
      <c r="AZ43" s="338"/>
      <c r="BA43" s="339"/>
      <c r="BB43" s="48">
        <f>IF(AY43&gt;0,('1.Salaries Rates Dates'!$D$35*AY43),0)</f>
        <v>0</v>
      </c>
      <c r="BC43" s="51">
        <f>IF(AY43&gt;0,((AX43*AY43*'1.Salaries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Dates'!$D$35))))+(AX43*AY43*'1.Salaries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3" s="411"/>
      <c r="BE43" s="33">
        <f>BC43+BD43</f>
        <v>0</v>
      </c>
      <c r="BF43" s="252"/>
      <c r="BG43" s="25">
        <f>AX43*(1+'1.Salaries Rates Dates'!$B$49)</f>
        <v>0</v>
      </c>
      <c r="BH43" s="47"/>
      <c r="BI43" s="338"/>
      <c r="BJ43" s="339"/>
      <c r="BK43" s="48">
        <f>IF(BH43&gt;0,('1.Salaries Rates Dates'!$D$36*BH43),0)</f>
        <v>0</v>
      </c>
      <c r="BL43" s="51">
        <f>IF(BH43&gt;0,((BG43*BH43*'1.Salaries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Dates'!$D$36))))+(BG43*BH43*'1.Salaries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3" s="411"/>
      <c r="BN43" s="33">
        <f>BL43+BM43</f>
        <v>0</v>
      </c>
      <c r="BO43" s="14">
        <f>J43+S43+AB43+AK43+AT43+BC43+BL43</f>
        <v>0</v>
      </c>
      <c r="BP43" s="14">
        <f>K43+T43+AC43+AL43+AU43+BD43+BM43</f>
        <v>0</v>
      </c>
      <c r="BQ43" s="14">
        <f t="shared" si="25"/>
        <v>0</v>
      </c>
      <c r="BR43" s="82"/>
      <c r="BS43" s="55">
        <f>C43</f>
        <v>0</v>
      </c>
      <c r="BT43" s="72">
        <f>J43</f>
        <v>0</v>
      </c>
      <c r="BU43" s="72">
        <f>S43</f>
        <v>0</v>
      </c>
      <c r="BV43" s="72">
        <f>AB43</f>
        <v>0</v>
      </c>
      <c r="BW43" s="72">
        <f>AK43</f>
        <v>0</v>
      </c>
      <c r="BX43" s="72">
        <f>AT43</f>
        <v>0</v>
      </c>
      <c r="BY43" s="187">
        <f t="shared" si="27"/>
        <v>0</v>
      </c>
      <c r="BZ43" s="187">
        <f>$BL43</f>
        <v>0</v>
      </c>
      <c r="CA43" s="72">
        <f t="shared" si="29"/>
        <v>0</v>
      </c>
    </row>
    <row r="44" spans="1:79" ht="16.5" thickTop="1" thickBot="1" x14ac:dyDescent="0.3">
      <c r="A44" s="233" t="s">
        <v>36</v>
      </c>
      <c r="B44" s="234"/>
      <c r="C44" s="244"/>
      <c r="D44" s="226"/>
      <c r="E44" s="265"/>
      <c r="F44" s="265"/>
      <c r="G44" s="265"/>
      <c r="H44" s="265"/>
      <c r="I44" s="56"/>
      <c r="J44" s="34">
        <f>SUM(J15:J43)</f>
        <v>0</v>
      </c>
      <c r="K44" s="34">
        <f>SUM(K15:K36)</f>
        <v>0</v>
      </c>
      <c r="L44" s="35">
        <f>SUM(L15:L43)</f>
        <v>0</v>
      </c>
      <c r="M44" s="250"/>
      <c r="N44" s="265"/>
      <c r="O44" s="265"/>
      <c r="P44" s="265"/>
      <c r="Q44" s="265"/>
      <c r="R44" s="56"/>
      <c r="S44" s="34">
        <f>SUM(S15:S43)</f>
        <v>0</v>
      </c>
      <c r="T44" s="34">
        <f>SUM(T15:T36)</f>
        <v>0</v>
      </c>
      <c r="U44" s="35">
        <f>SUM(U15:U43)</f>
        <v>0</v>
      </c>
      <c r="V44" s="252"/>
      <c r="W44" s="265"/>
      <c r="X44" s="265"/>
      <c r="Y44" s="265"/>
      <c r="Z44" s="265"/>
      <c r="AA44" s="54"/>
      <c r="AB44" s="10">
        <f>SUM(AB15:AB43)</f>
        <v>0</v>
      </c>
      <c r="AC44" s="34">
        <f>SUM(AC15:AC36)</f>
        <v>0</v>
      </c>
      <c r="AD44" s="29">
        <f>SUM(AD15:AD43)</f>
        <v>0</v>
      </c>
      <c r="AE44" s="252"/>
      <c r="AF44" s="265"/>
      <c r="AG44" s="265"/>
      <c r="AH44" s="265"/>
      <c r="AI44" s="265"/>
      <c r="AJ44" s="54"/>
      <c r="AK44" s="10">
        <f>SUM(AK15:AK43)</f>
        <v>0</v>
      </c>
      <c r="AL44" s="34">
        <f>SUM(AL15:AL36)</f>
        <v>0</v>
      </c>
      <c r="AM44" s="29">
        <f>SUM(AM15:AM43)</f>
        <v>0</v>
      </c>
      <c r="AN44" s="252"/>
      <c r="AO44" s="265"/>
      <c r="AP44" s="265"/>
      <c r="AQ44" s="265"/>
      <c r="AR44" s="265"/>
      <c r="AS44" s="54"/>
      <c r="AT44" s="10">
        <f>SUM(AT15:AT43)</f>
        <v>0</v>
      </c>
      <c r="AU44" s="34">
        <f>SUM(AU15:AU36)</f>
        <v>0</v>
      </c>
      <c r="AV44" s="29">
        <f>SUM(AV15:AV43)</f>
        <v>0</v>
      </c>
      <c r="AW44" s="252"/>
      <c r="AX44" s="265"/>
      <c r="AY44" s="265"/>
      <c r="AZ44" s="265"/>
      <c r="BA44" s="265"/>
      <c r="BB44" s="54"/>
      <c r="BC44" s="10">
        <f>SUM(BC15:BC43)</f>
        <v>0</v>
      </c>
      <c r="BD44" s="34">
        <f>SUM(BD15:BD36)</f>
        <v>0</v>
      </c>
      <c r="BE44" s="29">
        <f>SUM(BE15:BE43)</f>
        <v>0</v>
      </c>
      <c r="BF44" s="252"/>
      <c r="BG44" s="265"/>
      <c r="BH44" s="265"/>
      <c r="BI44" s="265"/>
      <c r="BJ44" s="265"/>
      <c r="BK44" s="54"/>
      <c r="BL44" s="10">
        <f>SUM(BL15:BL43)</f>
        <v>0</v>
      </c>
      <c r="BM44" s="34">
        <f>SUM(BM15:BM36)</f>
        <v>0</v>
      </c>
      <c r="BN44" s="29">
        <f>SUM(BN15:BN43)</f>
        <v>0</v>
      </c>
      <c r="BO44" s="84">
        <f>J44+S44+AB44+AK44+AT44+BC44+BL44</f>
        <v>0</v>
      </c>
      <c r="BP44" s="10">
        <f>K44+T44+AC44+AL44+AU44+BD44+BM44</f>
        <v>0</v>
      </c>
      <c r="BQ44" s="85">
        <f t="shared" ref="BQ44" si="30">L44+U44+AD44+AM44+AV44+BE44+BN44</f>
        <v>0</v>
      </c>
      <c r="BR44" s="81"/>
      <c r="BS44" s="55">
        <v>2910</v>
      </c>
      <c r="BT44" s="188">
        <f>SUM(K15:K24,K27:K36)</f>
        <v>0</v>
      </c>
      <c r="BU44" s="188">
        <f>SUM(T15:T24,T27:T36)</f>
        <v>0</v>
      </c>
      <c r="BV44" s="188">
        <f>SUM(AC15:AC24,,AC27:AC36)</f>
        <v>0</v>
      </c>
      <c r="BW44" s="188">
        <f>SUM(AL15:AL24,,AL27:AL36)</f>
        <v>0</v>
      </c>
      <c r="BX44" s="188">
        <f>SUM(AU15:AU24,,AU27:AU36)</f>
        <v>0</v>
      </c>
      <c r="BY44" s="188">
        <f>SUM(BD15:BD24,BD27:BD36)</f>
        <v>0</v>
      </c>
      <c r="BZ44" s="188">
        <f>SUM(BM15:BM24,,BM27:BM36)</f>
        <v>0</v>
      </c>
      <c r="CA44" s="72">
        <f t="shared" ref="CA44" si="31">SUM(BT44:BX44)</f>
        <v>0</v>
      </c>
    </row>
    <row r="45" spans="1:79" ht="3" customHeight="1" thickTop="1" x14ac:dyDescent="0.25">
      <c r="A45" s="242"/>
      <c r="B45" s="243"/>
      <c r="C45" s="243"/>
      <c r="D45" s="226"/>
      <c r="E45" s="236"/>
      <c r="F45" s="236"/>
      <c r="G45" s="236"/>
      <c r="H45" s="236"/>
      <c r="I45" s="236"/>
      <c r="J45" s="236"/>
      <c r="K45" s="236"/>
      <c r="L45" s="236"/>
      <c r="M45" s="250"/>
      <c r="N45" s="236"/>
      <c r="O45" s="236"/>
      <c r="P45" s="236"/>
      <c r="Q45" s="236"/>
      <c r="R45" s="236"/>
      <c r="S45" s="236"/>
      <c r="T45" s="236"/>
      <c r="U45" s="236"/>
      <c r="V45" s="252"/>
      <c r="W45" s="236"/>
      <c r="X45" s="236"/>
      <c r="Y45" s="236"/>
      <c r="Z45" s="236"/>
      <c r="AA45" s="236"/>
      <c r="AB45" s="236"/>
      <c r="AC45" s="236"/>
      <c r="AD45" s="236"/>
      <c r="AE45" s="252"/>
      <c r="AF45" s="236"/>
      <c r="AG45" s="236"/>
      <c r="AH45" s="236"/>
      <c r="AI45" s="236"/>
      <c r="AJ45" s="236"/>
      <c r="AK45" s="236"/>
      <c r="AL45" s="236"/>
      <c r="AM45" s="236"/>
      <c r="AN45" s="252"/>
      <c r="AO45" s="236"/>
      <c r="AP45" s="236"/>
      <c r="AQ45" s="236"/>
      <c r="AR45" s="236"/>
      <c r="AS45" s="236"/>
      <c r="AT45" s="236"/>
      <c r="AU45" s="236"/>
      <c r="AV45" s="236"/>
      <c r="AW45" s="252"/>
      <c r="AX45" s="236"/>
      <c r="AY45" s="236"/>
      <c r="AZ45" s="236"/>
      <c r="BA45" s="236"/>
      <c r="BB45" s="236"/>
      <c r="BC45" s="236"/>
      <c r="BD45" s="236"/>
      <c r="BE45" s="236"/>
      <c r="BF45" s="252"/>
      <c r="BG45" s="236"/>
      <c r="BH45" s="236"/>
      <c r="BI45" s="236"/>
      <c r="BJ45" s="236"/>
      <c r="BK45" s="236"/>
      <c r="BL45" s="236"/>
      <c r="BM45" s="236"/>
      <c r="BN45" s="236"/>
      <c r="BO45" s="383"/>
      <c r="BP45" s="384"/>
      <c r="BQ45" s="385"/>
      <c r="BR45" s="1"/>
      <c r="BS45" s="2"/>
      <c r="BT45" s="2"/>
      <c r="BU45" s="2"/>
      <c r="BV45" s="2"/>
      <c r="BW45" s="2"/>
      <c r="BX45" s="2"/>
      <c r="BY45" s="2"/>
      <c r="BZ45" s="2"/>
      <c r="CA45" s="2"/>
    </row>
    <row r="46" spans="1:79" x14ac:dyDescent="0.25">
      <c r="A46" s="247" t="s">
        <v>37</v>
      </c>
      <c r="B46" s="248"/>
      <c r="C46" s="248"/>
      <c r="D46" s="226"/>
      <c r="E46" s="21"/>
      <c r="F46" s="21"/>
      <c r="G46" s="21"/>
      <c r="H46" s="21"/>
      <c r="I46" s="21"/>
      <c r="J46" s="324" t="s">
        <v>38</v>
      </c>
      <c r="K46" s="324"/>
      <c r="L46" s="245"/>
      <c r="M46" s="250"/>
      <c r="N46" s="263"/>
      <c r="O46" s="263"/>
      <c r="P46" s="263"/>
      <c r="Q46" s="263"/>
      <c r="R46" s="53"/>
      <c r="S46" s="324" t="s">
        <v>38</v>
      </c>
      <c r="T46" s="324"/>
      <c r="U46" s="245"/>
      <c r="V46" s="252"/>
      <c r="W46" s="263"/>
      <c r="X46" s="263"/>
      <c r="Y46" s="263"/>
      <c r="Z46" s="263"/>
      <c r="AA46" s="53"/>
      <c r="AB46" s="324" t="s">
        <v>38</v>
      </c>
      <c r="AC46" s="324"/>
      <c r="AD46" s="245"/>
      <c r="AE46" s="252"/>
      <c r="AF46" s="263"/>
      <c r="AG46" s="263"/>
      <c r="AH46" s="263"/>
      <c r="AI46" s="263"/>
      <c r="AJ46" s="53"/>
      <c r="AK46" s="324" t="s">
        <v>38</v>
      </c>
      <c r="AL46" s="324"/>
      <c r="AM46" s="245"/>
      <c r="AN46" s="252"/>
      <c r="AO46" s="263"/>
      <c r="AP46" s="263"/>
      <c r="AQ46" s="263"/>
      <c r="AR46" s="263"/>
      <c r="AS46" s="53"/>
      <c r="AT46" s="324" t="s">
        <v>38</v>
      </c>
      <c r="AU46" s="324"/>
      <c r="AV46" s="245"/>
      <c r="AW46" s="252"/>
      <c r="AX46" s="263"/>
      <c r="AY46" s="263"/>
      <c r="AZ46" s="263"/>
      <c r="BA46" s="263"/>
      <c r="BB46" s="53"/>
      <c r="BC46" s="324" t="s">
        <v>38</v>
      </c>
      <c r="BD46" s="324"/>
      <c r="BE46" s="245"/>
      <c r="BF46" s="252"/>
      <c r="BG46" s="263"/>
      <c r="BH46" s="263"/>
      <c r="BI46" s="263"/>
      <c r="BJ46" s="263"/>
      <c r="BK46" s="53"/>
      <c r="BL46" s="324" t="s">
        <v>38</v>
      </c>
      <c r="BM46" s="324"/>
      <c r="BN46" s="245"/>
      <c r="BO46" s="268"/>
      <c r="BP46" s="262" t="s">
        <v>38</v>
      </c>
      <c r="BQ46" s="271"/>
      <c r="BR46" s="79"/>
      <c r="BS46" s="2" t="s">
        <v>115</v>
      </c>
      <c r="BT46" s="188">
        <f>SUM(BT15:BT44)</f>
        <v>0</v>
      </c>
      <c r="BU46" s="188">
        <f>SUM(BU15:BU44)</f>
        <v>0</v>
      </c>
      <c r="BV46" s="188">
        <f>SUM(BV15:BV44)</f>
        <v>0</v>
      </c>
      <c r="BW46" s="188">
        <f t="shared" ref="BW46" si="32">SUM(BW15:BW44)</f>
        <v>0</v>
      </c>
      <c r="BX46" s="188">
        <f>SUM(BX15:BX44)</f>
        <v>0</v>
      </c>
      <c r="BY46" s="188">
        <f>SUM(BY15:BY44)</f>
        <v>0</v>
      </c>
      <c r="BZ46" s="188">
        <f>SUM(BZ15:BZ44)</f>
        <v>0</v>
      </c>
      <c r="CA46" s="188">
        <f>SUM(BT46:BZ46)</f>
        <v>0</v>
      </c>
    </row>
    <row r="47" spans="1:79" x14ac:dyDescent="0.25">
      <c r="A47" s="400" t="s">
        <v>96</v>
      </c>
      <c r="B47" s="401"/>
      <c r="C47" s="401"/>
      <c r="D47" s="226"/>
      <c r="E47" s="22"/>
      <c r="F47" s="22"/>
      <c r="G47" s="22"/>
      <c r="H47" s="22"/>
      <c r="I47" s="22"/>
      <c r="J47" s="324"/>
      <c r="K47" s="324"/>
      <c r="L47" s="245"/>
      <c r="M47" s="250"/>
      <c r="N47" s="264"/>
      <c r="O47" s="264"/>
      <c r="P47" s="264"/>
      <c r="Q47" s="264"/>
      <c r="R47" s="54"/>
      <c r="S47" s="324"/>
      <c r="T47" s="324"/>
      <c r="U47" s="245"/>
      <c r="V47" s="252"/>
      <c r="W47" s="264"/>
      <c r="X47" s="264"/>
      <c r="Y47" s="264"/>
      <c r="Z47" s="264"/>
      <c r="AA47" s="54"/>
      <c r="AB47" s="324"/>
      <c r="AC47" s="324"/>
      <c r="AD47" s="245"/>
      <c r="AE47" s="252"/>
      <c r="AF47" s="264"/>
      <c r="AG47" s="264"/>
      <c r="AH47" s="264"/>
      <c r="AI47" s="264"/>
      <c r="AJ47" s="54"/>
      <c r="AK47" s="324"/>
      <c r="AL47" s="324"/>
      <c r="AM47" s="245"/>
      <c r="AN47" s="252"/>
      <c r="AO47" s="264"/>
      <c r="AP47" s="264"/>
      <c r="AQ47" s="264"/>
      <c r="AR47" s="264"/>
      <c r="AS47" s="54"/>
      <c r="AT47" s="324"/>
      <c r="AU47" s="324"/>
      <c r="AV47" s="245"/>
      <c r="AW47" s="252"/>
      <c r="AX47" s="264"/>
      <c r="AY47" s="264"/>
      <c r="AZ47" s="264"/>
      <c r="BA47" s="264"/>
      <c r="BB47" s="54"/>
      <c r="BC47" s="324"/>
      <c r="BD47" s="324"/>
      <c r="BE47" s="245"/>
      <c r="BF47" s="252"/>
      <c r="BG47" s="264"/>
      <c r="BH47" s="264"/>
      <c r="BI47" s="264"/>
      <c r="BJ47" s="264"/>
      <c r="BK47" s="54"/>
      <c r="BL47" s="324"/>
      <c r="BM47" s="324"/>
      <c r="BN47" s="245"/>
      <c r="BO47" s="269"/>
      <c r="BP47" s="354"/>
      <c r="BQ47" s="355"/>
      <c r="BR47" s="79"/>
      <c r="BS47" s="73"/>
      <c r="BT47" s="74"/>
      <c r="BU47" s="74"/>
      <c r="BV47" s="74"/>
      <c r="BW47" s="74"/>
      <c r="BX47" s="74"/>
      <c r="BY47" s="74"/>
      <c r="BZ47" s="74"/>
      <c r="CA47" s="75"/>
    </row>
    <row r="48" spans="1:79" x14ac:dyDescent="0.25">
      <c r="A48" s="3" t="s">
        <v>39</v>
      </c>
      <c r="B48" s="59" t="s">
        <v>40</v>
      </c>
      <c r="C48" s="7" t="s">
        <v>85</v>
      </c>
      <c r="D48" s="226"/>
      <c r="E48" s="22"/>
      <c r="F48" s="22"/>
      <c r="G48" s="22"/>
      <c r="H48" s="22"/>
      <c r="I48" s="22"/>
      <c r="J48" s="324"/>
      <c r="K48" s="324"/>
      <c r="L48" s="245"/>
      <c r="M48" s="250"/>
      <c r="N48" s="264"/>
      <c r="O48" s="264"/>
      <c r="P48" s="264"/>
      <c r="Q48" s="264"/>
      <c r="R48" s="54"/>
      <c r="S48" s="324"/>
      <c r="T48" s="324"/>
      <c r="U48" s="245"/>
      <c r="V48" s="252"/>
      <c r="W48" s="264"/>
      <c r="X48" s="264"/>
      <c r="Y48" s="264"/>
      <c r="Z48" s="264"/>
      <c r="AA48" s="54"/>
      <c r="AB48" s="324"/>
      <c r="AC48" s="324"/>
      <c r="AD48" s="245"/>
      <c r="AE48" s="252"/>
      <c r="AF48" s="264"/>
      <c r="AG48" s="264"/>
      <c r="AH48" s="264"/>
      <c r="AI48" s="264"/>
      <c r="AJ48" s="54"/>
      <c r="AK48" s="324"/>
      <c r="AL48" s="324"/>
      <c r="AM48" s="245"/>
      <c r="AN48" s="252"/>
      <c r="AO48" s="264"/>
      <c r="AP48" s="264"/>
      <c r="AQ48" s="264"/>
      <c r="AR48" s="264"/>
      <c r="AS48" s="54"/>
      <c r="AT48" s="324"/>
      <c r="AU48" s="324"/>
      <c r="AV48" s="245"/>
      <c r="AW48" s="252"/>
      <c r="AX48" s="264"/>
      <c r="AY48" s="264"/>
      <c r="AZ48" s="264"/>
      <c r="BA48" s="264"/>
      <c r="BB48" s="54"/>
      <c r="BC48" s="324"/>
      <c r="BD48" s="324"/>
      <c r="BE48" s="245"/>
      <c r="BF48" s="252"/>
      <c r="BG48" s="264"/>
      <c r="BH48" s="264"/>
      <c r="BI48" s="264"/>
      <c r="BJ48" s="264"/>
      <c r="BK48" s="54"/>
      <c r="BL48" s="324"/>
      <c r="BM48" s="324"/>
      <c r="BN48" s="245"/>
      <c r="BO48" s="269"/>
      <c r="BP48" s="356"/>
      <c r="BQ48" s="357"/>
      <c r="BR48" s="79"/>
      <c r="BS48" s="76"/>
      <c r="BT48" s="77"/>
      <c r="BU48" s="77"/>
      <c r="BV48" s="77"/>
      <c r="BW48" s="77"/>
      <c r="BX48" s="77"/>
      <c r="BY48" s="77"/>
      <c r="BZ48" s="77"/>
      <c r="CA48" s="78"/>
    </row>
    <row r="49" spans="1:79" x14ac:dyDescent="0.25">
      <c r="A49" s="6">
        <v>1</v>
      </c>
      <c r="B49" s="57"/>
      <c r="C49" s="58"/>
      <c r="D49" s="226"/>
      <c r="E49" s="22"/>
      <c r="F49" s="22"/>
      <c r="G49" s="22"/>
      <c r="H49" s="22"/>
      <c r="I49" s="22"/>
      <c r="J49" s="300"/>
      <c r="K49" s="300"/>
      <c r="L49" s="301"/>
      <c r="M49" s="250"/>
      <c r="N49" s="264"/>
      <c r="O49" s="264"/>
      <c r="P49" s="264"/>
      <c r="Q49" s="264"/>
      <c r="R49" s="54"/>
      <c r="S49" s="325"/>
      <c r="T49" s="325"/>
      <c r="U49" s="326"/>
      <c r="V49" s="252"/>
      <c r="W49" s="264"/>
      <c r="X49" s="264"/>
      <c r="Y49" s="264"/>
      <c r="Z49" s="264"/>
      <c r="AA49" s="54"/>
      <c r="AB49" s="325"/>
      <c r="AC49" s="325"/>
      <c r="AD49" s="326"/>
      <c r="AE49" s="252"/>
      <c r="AF49" s="264"/>
      <c r="AG49" s="264"/>
      <c r="AH49" s="264"/>
      <c r="AI49" s="264"/>
      <c r="AJ49" s="54"/>
      <c r="AK49" s="325"/>
      <c r="AL49" s="325"/>
      <c r="AM49" s="326"/>
      <c r="AN49" s="252"/>
      <c r="AO49" s="264"/>
      <c r="AP49" s="264"/>
      <c r="AQ49" s="264"/>
      <c r="AR49" s="264"/>
      <c r="AS49" s="54"/>
      <c r="AT49" s="325"/>
      <c r="AU49" s="325"/>
      <c r="AV49" s="326"/>
      <c r="AW49" s="252"/>
      <c r="AX49" s="264"/>
      <c r="AY49" s="264"/>
      <c r="AZ49" s="264"/>
      <c r="BA49" s="264"/>
      <c r="BB49" s="54"/>
      <c r="BC49" s="325"/>
      <c r="BD49" s="325"/>
      <c r="BE49" s="326"/>
      <c r="BF49" s="252"/>
      <c r="BG49" s="264"/>
      <c r="BH49" s="264"/>
      <c r="BI49" s="264"/>
      <c r="BJ49" s="264"/>
      <c r="BK49" s="54"/>
      <c r="BL49" s="325"/>
      <c r="BM49" s="325"/>
      <c r="BN49" s="326"/>
      <c r="BO49" s="269"/>
      <c r="BP49" s="322">
        <f>J49+S49+AB49+AK49+AT49+BC49+BL49</f>
        <v>0</v>
      </c>
      <c r="BQ49" s="323"/>
      <c r="BR49" s="1"/>
      <c r="BS49" s="2">
        <f>C49</f>
        <v>0</v>
      </c>
      <c r="BT49" s="188">
        <f>J49</f>
        <v>0</v>
      </c>
      <c r="BU49" s="188">
        <f>S49</f>
        <v>0</v>
      </c>
      <c r="BV49" s="188">
        <f>AB49</f>
        <v>0</v>
      </c>
      <c r="BW49" s="188">
        <f>AK49</f>
        <v>0</v>
      </c>
      <c r="BX49" s="188">
        <f>AT49</f>
        <v>0</v>
      </c>
      <c r="BY49" s="188">
        <f>BC49</f>
        <v>0</v>
      </c>
      <c r="BZ49" s="188">
        <f>BL49</f>
        <v>0</v>
      </c>
      <c r="CA49" s="188">
        <f>SUM(BT49:BZ49)</f>
        <v>0</v>
      </c>
    </row>
    <row r="50" spans="1:79" x14ac:dyDescent="0.25">
      <c r="A50" s="6">
        <v>2</v>
      </c>
      <c r="B50" s="57"/>
      <c r="C50" s="58"/>
      <c r="D50" s="226"/>
      <c r="E50" s="22"/>
      <c r="F50" s="22"/>
      <c r="G50" s="22"/>
      <c r="H50" s="22"/>
      <c r="I50" s="22"/>
      <c r="J50" s="300"/>
      <c r="K50" s="300"/>
      <c r="L50" s="301"/>
      <c r="M50" s="250"/>
      <c r="N50" s="264"/>
      <c r="O50" s="264"/>
      <c r="P50" s="264"/>
      <c r="Q50" s="264"/>
      <c r="R50" s="54"/>
      <c r="S50" s="300"/>
      <c r="T50" s="300"/>
      <c r="U50" s="301"/>
      <c r="V50" s="252"/>
      <c r="W50" s="264"/>
      <c r="X50" s="264"/>
      <c r="Y50" s="264"/>
      <c r="Z50" s="264"/>
      <c r="AA50" s="54"/>
      <c r="AB50" s="300"/>
      <c r="AC50" s="300"/>
      <c r="AD50" s="301"/>
      <c r="AE50" s="252"/>
      <c r="AF50" s="264"/>
      <c r="AG50" s="264"/>
      <c r="AH50" s="264"/>
      <c r="AI50" s="264"/>
      <c r="AJ50" s="54"/>
      <c r="AK50" s="300"/>
      <c r="AL50" s="300"/>
      <c r="AM50" s="301"/>
      <c r="AN50" s="252"/>
      <c r="AO50" s="264"/>
      <c r="AP50" s="264"/>
      <c r="AQ50" s="264"/>
      <c r="AR50" s="264"/>
      <c r="AS50" s="54"/>
      <c r="AT50" s="300"/>
      <c r="AU50" s="300"/>
      <c r="AV50" s="301"/>
      <c r="AW50" s="252"/>
      <c r="AX50" s="264"/>
      <c r="AY50" s="264"/>
      <c r="AZ50" s="264"/>
      <c r="BA50" s="264"/>
      <c r="BB50" s="54"/>
      <c r="BC50" s="300"/>
      <c r="BD50" s="300"/>
      <c r="BE50" s="301"/>
      <c r="BF50" s="252"/>
      <c r="BG50" s="264"/>
      <c r="BH50" s="264"/>
      <c r="BI50" s="264"/>
      <c r="BJ50" s="264"/>
      <c r="BK50" s="54"/>
      <c r="BL50" s="300"/>
      <c r="BM50" s="300"/>
      <c r="BN50" s="301"/>
      <c r="BO50" s="269"/>
      <c r="BP50" s="322">
        <f t="shared" ref="BP50:BP51" si="33">J50+S50+AB50+AK50+AT50+BC50+BL50</f>
        <v>0</v>
      </c>
      <c r="BQ50" s="323"/>
      <c r="BR50" s="1"/>
      <c r="BS50" s="2">
        <f>C50</f>
        <v>0</v>
      </c>
      <c r="BT50" s="188">
        <f>J50</f>
        <v>0</v>
      </c>
      <c r="BU50" s="188">
        <f>S50</f>
        <v>0</v>
      </c>
      <c r="BV50" s="188">
        <f>AB50</f>
        <v>0</v>
      </c>
      <c r="BW50" s="188">
        <f>AK50</f>
        <v>0</v>
      </c>
      <c r="BX50" s="188">
        <f>AT50</f>
        <v>0</v>
      </c>
      <c r="BY50" s="188">
        <f>BC50</f>
        <v>0</v>
      </c>
      <c r="BZ50" s="188">
        <f>BL50</f>
        <v>0</v>
      </c>
      <c r="CA50" s="188">
        <f>SUM(BT50:BZ50)</f>
        <v>0</v>
      </c>
    </row>
    <row r="51" spans="1:79" ht="15.75" thickBot="1" x14ac:dyDescent="0.3">
      <c r="A51" s="6">
        <v>3</v>
      </c>
      <c r="B51" s="57"/>
      <c r="C51" s="58"/>
      <c r="D51" s="226"/>
      <c r="E51" s="22"/>
      <c r="F51" s="22"/>
      <c r="G51" s="22"/>
      <c r="H51" s="22"/>
      <c r="I51" s="22"/>
      <c r="J51" s="298"/>
      <c r="K51" s="298"/>
      <c r="L51" s="299"/>
      <c r="M51" s="250"/>
      <c r="N51" s="264"/>
      <c r="O51" s="264"/>
      <c r="P51" s="264"/>
      <c r="Q51" s="264"/>
      <c r="R51" s="54"/>
      <c r="S51" s="298"/>
      <c r="T51" s="298"/>
      <c r="U51" s="299"/>
      <c r="V51" s="252"/>
      <c r="W51" s="264"/>
      <c r="X51" s="264"/>
      <c r="Y51" s="264"/>
      <c r="Z51" s="264"/>
      <c r="AA51" s="54"/>
      <c r="AB51" s="298"/>
      <c r="AC51" s="298"/>
      <c r="AD51" s="299"/>
      <c r="AE51" s="252"/>
      <c r="AF51" s="264"/>
      <c r="AG51" s="264"/>
      <c r="AH51" s="264"/>
      <c r="AI51" s="264"/>
      <c r="AJ51" s="54"/>
      <c r="AK51" s="298"/>
      <c r="AL51" s="298"/>
      <c r="AM51" s="299"/>
      <c r="AN51" s="252"/>
      <c r="AO51" s="264"/>
      <c r="AP51" s="264"/>
      <c r="AQ51" s="264"/>
      <c r="AR51" s="264"/>
      <c r="AS51" s="54"/>
      <c r="AT51" s="298"/>
      <c r="AU51" s="298"/>
      <c r="AV51" s="299"/>
      <c r="AW51" s="252"/>
      <c r="AX51" s="264"/>
      <c r="AY51" s="264"/>
      <c r="AZ51" s="264"/>
      <c r="BA51" s="264"/>
      <c r="BB51" s="54"/>
      <c r="BC51" s="298"/>
      <c r="BD51" s="298"/>
      <c r="BE51" s="299"/>
      <c r="BF51" s="252"/>
      <c r="BG51" s="264"/>
      <c r="BH51" s="264"/>
      <c r="BI51" s="264"/>
      <c r="BJ51" s="264"/>
      <c r="BK51" s="54"/>
      <c r="BL51" s="298"/>
      <c r="BM51" s="298"/>
      <c r="BN51" s="299"/>
      <c r="BO51" s="269"/>
      <c r="BP51" s="322">
        <f t="shared" si="33"/>
        <v>0</v>
      </c>
      <c r="BQ51" s="323"/>
      <c r="BR51" s="1"/>
      <c r="BS51" s="2">
        <f>C51</f>
        <v>0</v>
      </c>
      <c r="BT51" s="188">
        <f>J51</f>
        <v>0</v>
      </c>
      <c r="BU51" s="188">
        <f>S51</f>
        <v>0</v>
      </c>
      <c r="BV51" s="188">
        <f>AB51</f>
        <v>0</v>
      </c>
      <c r="BW51" s="188">
        <f>AK51</f>
        <v>0</v>
      </c>
      <c r="BX51" s="188">
        <f>AT51</f>
        <v>0</v>
      </c>
      <c r="BY51" s="188">
        <f>BC51</f>
        <v>0</v>
      </c>
      <c r="BZ51" s="188">
        <f>BL51</f>
        <v>0</v>
      </c>
      <c r="CA51" s="188">
        <f t="shared" ref="CA51" si="34">SUM(BT51:BZ51)</f>
        <v>0</v>
      </c>
    </row>
    <row r="52" spans="1:79" ht="16.5" thickTop="1" thickBot="1" x14ac:dyDescent="0.3">
      <c r="A52" s="233" t="s">
        <v>41</v>
      </c>
      <c r="B52" s="234"/>
      <c r="C52" s="234"/>
      <c r="D52" s="226"/>
      <c r="E52" s="22"/>
      <c r="F52" s="22"/>
      <c r="G52" s="22"/>
      <c r="H52" s="22"/>
      <c r="I52" s="22"/>
      <c r="J52" s="320">
        <f>SUM(J49:L51)</f>
        <v>0</v>
      </c>
      <c r="K52" s="321"/>
      <c r="L52" s="321"/>
      <c r="M52" s="250"/>
      <c r="N52" s="264"/>
      <c r="O52" s="264"/>
      <c r="P52" s="264"/>
      <c r="Q52" s="264"/>
      <c r="R52" s="54"/>
      <c r="S52" s="320">
        <f>SUM(S49:U51)</f>
        <v>0</v>
      </c>
      <c r="T52" s="321"/>
      <c r="U52" s="321"/>
      <c r="V52" s="252"/>
      <c r="W52" s="264"/>
      <c r="X52" s="264"/>
      <c r="Y52" s="264"/>
      <c r="Z52" s="264"/>
      <c r="AA52" s="54"/>
      <c r="AB52" s="331">
        <f>SUM(AB49:AD51)</f>
        <v>0</v>
      </c>
      <c r="AC52" s="332"/>
      <c r="AD52" s="333"/>
      <c r="AE52" s="252"/>
      <c r="AF52" s="264"/>
      <c r="AG52" s="264"/>
      <c r="AH52" s="264"/>
      <c r="AI52" s="264"/>
      <c r="AJ52" s="54"/>
      <c r="AK52" s="331">
        <f>SUM(AK49:AM51)</f>
        <v>0</v>
      </c>
      <c r="AL52" s="332"/>
      <c r="AM52" s="333"/>
      <c r="AN52" s="252"/>
      <c r="AO52" s="264"/>
      <c r="AP52" s="264"/>
      <c r="AQ52" s="264"/>
      <c r="AR52" s="264"/>
      <c r="AS52" s="54"/>
      <c r="AT52" s="331">
        <f>SUM(AT49:AV51)</f>
        <v>0</v>
      </c>
      <c r="AU52" s="332"/>
      <c r="AV52" s="333"/>
      <c r="AW52" s="252"/>
      <c r="AX52" s="264"/>
      <c r="AY52" s="264"/>
      <c r="AZ52" s="264"/>
      <c r="BA52" s="264"/>
      <c r="BB52" s="54"/>
      <c r="BC52" s="331">
        <f>SUM(BC49:BE51)</f>
        <v>0</v>
      </c>
      <c r="BD52" s="332"/>
      <c r="BE52" s="333"/>
      <c r="BF52" s="252"/>
      <c r="BG52" s="264"/>
      <c r="BH52" s="264"/>
      <c r="BI52" s="264"/>
      <c r="BJ52" s="264"/>
      <c r="BK52" s="54"/>
      <c r="BL52" s="331">
        <f>SUM(BL49:BN51)</f>
        <v>0</v>
      </c>
      <c r="BM52" s="332"/>
      <c r="BN52" s="333"/>
      <c r="BO52" s="269"/>
      <c r="BP52" s="348">
        <f>J52+S52+AB52+AK52+AT52+BC52+BL52</f>
        <v>0</v>
      </c>
      <c r="BQ52" s="349"/>
      <c r="BR52" s="1"/>
      <c r="BS52" s="90"/>
      <c r="BT52" s="91"/>
      <c r="BU52" s="91"/>
      <c r="BV52" s="91"/>
      <c r="BW52" s="91"/>
      <c r="BX52" s="91"/>
      <c r="BY52" s="91"/>
      <c r="BZ52" s="91"/>
      <c r="CA52" s="89"/>
    </row>
    <row r="53" spans="1:79" x14ac:dyDescent="0.25">
      <c r="A53" s="59" t="s">
        <v>42</v>
      </c>
      <c r="B53" s="7"/>
      <c r="C53" s="7" t="s">
        <v>85</v>
      </c>
      <c r="D53" s="226"/>
      <c r="E53" s="22"/>
      <c r="F53" s="22"/>
      <c r="G53" s="22"/>
      <c r="H53" s="22"/>
      <c r="I53" s="22"/>
      <c r="J53" s="310"/>
      <c r="K53" s="310"/>
      <c r="L53" s="311"/>
      <c r="M53" s="250"/>
      <c r="N53" s="264"/>
      <c r="O53" s="264"/>
      <c r="P53" s="264"/>
      <c r="Q53" s="264"/>
      <c r="R53" s="54"/>
      <c r="S53" s="310"/>
      <c r="T53" s="310"/>
      <c r="U53" s="311"/>
      <c r="V53" s="252"/>
      <c r="W53" s="264"/>
      <c r="X53" s="264"/>
      <c r="Y53" s="264"/>
      <c r="Z53" s="264"/>
      <c r="AA53" s="54"/>
      <c r="AB53" s="310"/>
      <c r="AC53" s="310"/>
      <c r="AD53" s="311"/>
      <c r="AE53" s="252"/>
      <c r="AF53" s="264"/>
      <c r="AG53" s="264"/>
      <c r="AH53" s="264"/>
      <c r="AI53" s="264"/>
      <c r="AJ53" s="54"/>
      <c r="AK53" s="310"/>
      <c r="AL53" s="310"/>
      <c r="AM53" s="311"/>
      <c r="AN53" s="252"/>
      <c r="AO53" s="264"/>
      <c r="AP53" s="264"/>
      <c r="AQ53" s="264"/>
      <c r="AR53" s="264"/>
      <c r="AS53" s="54"/>
      <c r="AT53" s="310"/>
      <c r="AU53" s="310"/>
      <c r="AV53" s="311"/>
      <c r="AW53" s="252"/>
      <c r="AX53" s="264"/>
      <c r="AY53" s="264"/>
      <c r="AZ53" s="264"/>
      <c r="BA53" s="264"/>
      <c r="BB53" s="54"/>
      <c r="BC53" s="310"/>
      <c r="BD53" s="310"/>
      <c r="BE53" s="311"/>
      <c r="BF53" s="252"/>
      <c r="BG53" s="264"/>
      <c r="BH53" s="264"/>
      <c r="BI53" s="264"/>
      <c r="BJ53" s="264"/>
      <c r="BK53" s="54"/>
      <c r="BL53" s="310"/>
      <c r="BM53" s="310"/>
      <c r="BN53" s="311"/>
      <c r="BO53" s="269"/>
      <c r="BP53" s="311"/>
      <c r="BQ53" s="358"/>
      <c r="BR53" s="1"/>
      <c r="BS53" s="59"/>
      <c r="BT53" s="116"/>
      <c r="BU53" s="116"/>
      <c r="BV53" s="116"/>
      <c r="BW53" s="116"/>
      <c r="BX53" s="116"/>
      <c r="BY53" s="116"/>
      <c r="BZ53" s="116"/>
      <c r="CA53" s="117"/>
    </row>
    <row r="54" spans="1:79" x14ac:dyDescent="0.25">
      <c r="A54" s="15">
        <v>1</v>
      </c>
      <c r="B54" s="49" t="s">
        <v>43</v>
      </c>
      <c r="C54" s="58"/>
      <c r="D54" s="226"/>
      <c r="E54" s="22"/>
      <c r="F54" s="22"/>
      <c r="G54" s="22"/>
      <c r="H54" s="22"/>
      <c r="I54" s="22"/>
      <c r="J54" s="300"/>
      <c r="K54" s="300"/>
      <c r="L54" s="301"/>
      <c r="M54" s="250"/>
      <c r="N54" s="264"/>
      <c r="O54" s="264"/>
      <c r="P54" s="264"/>
      <c r="Q54" s="264"/>
      <c r="R54" s="54"/>
      <c r="S54" s="300"/>
      <c r="T54" s="300"/>
      <c r="U54" s="301"/>
      <c r="V54" s="252"/>
      <c r="W54" s="264"/>
      <c r="X54" s="264"/>
      <c r="Y54" s="264"/>
      <c r="Z54" s="264"/>
      <c r="AA54" s="54"/>
      <c r="AB54" s="300"/>
      <c r="AC54" s="300"/>
      <c r="AD54" s="301"/>
      <c r="AE54" s="252"/>
      <c r="AF54" s="264"/>
      <c r="AG54" s="264"/>
      <c r="AH54" s="264"/>
      <c r="AI54" s="264"/>
      <c r="AJ54" s="54"/>
      <c r="AK54" s="300"/>
      <c r="AL54" s="300"/>
      <c r="AM54" s="301"/>
      <c r="AN54" s="252"/>
      <c r="AO54" s="264"/>
      <c r="AP54" s="264"/>
      <c r="AQ54" s="264"/>
      <c r="AR54" s="264"/>
      <c r="AS54" s="54"/>
      <c r="AT54" s="300"/>
      <c r="AU54" s="300"/>
      <c r="AV54" s="301"/>
      <c r="AW54" s="252"/>
      <c r="AX54" s="264"/>
      <c r="AY54" s="264"/>
      <c r="AZ54" s="264"/>
      <c r="BA54" s="264"/>
      <c r="BB54" s="54"/>
      <c r="BC54" s="300"/>
      <c r="BD54" s="300"/>
      <c r="BE54" s="301"/>
      <c r="BF54" s="252"/>
      <c r="BG54" s="264"/>
      <c r="BH54" s="264"/>
      <c r="BI54" s="264"/>
      <c r="BJ54" s="264"/>
      <c r="BK54" s="54"/>
      <c r="BL54" s="300"/>
      <c r="BM54" s="300"/>
      <c r="BN54" s="301"/>
      <c r="BO54" s="269"/>
      <c r="BP54" s="322">
        <f t="shared" ref="BP54:BP55" si="35">J54+S54+AB54+AK54+AT54+BC54+BL54</f>
        <v>0</v>
      </c>
      <c r="BQ54" s="323"/>
      <c r="BR54" s="1"/>
      <c r="BS54" s="2">
        <f>C54</f>
        <v>0</v>
      </c>
      <c r="BT54" s="188">
        <f>J54</f>
        <v>0</v>
      </c>
      <c r="BU54" s="188">
        <f>S54</f>
        <v>0</v>
      </c>
      <c r="BV54" s="188">
        <f>AB54</f>
        <v>0</v>
      </c>
      <c r="BW54" s="188">
        <f>AK54</f>
        <v>0</v>
      </c>
      <c r="BX54" s="188">
        <f>AT54</f>
        <v>0</v>
      </c>
      <c r="BY54" s="188">
        <f>BC54</f>
        <v>0</v>
      </c>
      <c r="BZ54" s="188">
        <f>BL54</f>
        <v>0</v>
      </c>
      <c r="CA54" s="188">
        <f t="shared" ref="CA54:CA55" si="36">SUM(BT54:BZ54)</f>
        <v>0</v>
      </c>
    </row>
    <row r="55" spans="1:79" ht="15.75" thickBot="1" x14ac:dyDescent="0.3">
      <c r="A55" s="15">
        <v>2</v>
      </c>
      <c r="B55" s="49" t="s">
        <v>44</v>
      </c>
      <c r="C55" s="58"/>
      <c r="D55" s="226"/>
      <c r="E55" s="22"/>
      <c r="F55" s="22"/>
      <c r="G55" s="22"/>
      <c r="H55" s="22"/>
      <c r="I55" s="22"/>
      <c r="J55" s="298"/>
      <c r="K55" s="298"/>
      <c r="L55" s="299"/>
      <c r="M55" s="250"/>
      <c r="N55" s="264"/>
      <c r="O55" s="264"/>
      <c r="P55" s="264"/>
      <c r="Q55" s="264"/>
      <c r="R55" s="54"/>
      <c r="S55" s="298"/>
      <c r="T55" s="298"/>
      <c r="U55" s="299"/>
      <c r="V55" s="252"/>
      <c r="W55" s="264"/>
      <c r="X55" s="264"/>
      <c r="Y55" s="264"/>
      <c r="Z55" s="264"/>
      <c r="AA55" s="54"/>
      <c r="AB55" s="298"/>
      <c r="AC55" s="298"/>
      <c r="AD55" s="299"/>
      <c r="AE55" s="252"/>
      <c r="AF55" s="264"/>
      <c r="AG55" s="264"/>
      <c r="AH55" s="264"/>
      <c r="AI55" s="264"/>
      <c r="AJ55" s="54"/>
      <c r="AK55" s="298"/>
      <c r="AL55" s="298"/>
      <c r="AM55" s="299"/>
      <c r="AN55" s="252"/>
      <c r="AO55" s="264"/>
      <c r="AP55" s="264"/>
      <c r="AQ55" s="264"/>
      <c r="AR55" s="264"/>
      <c r="AS55" s="54"/>
      <c r="AT55" s="298"/>
      <c r="AU55" s="298"/>
      <c r="AV55" s="299"/>
      <c r="AW55" s="252"/>
      <c r="AX55" s="264"/>
      <c r="AY55" s="264"/>
      <c r="AZ55" s="264"/>
      <c r="BA55" s="264"/>
      <c r="BB55" s="54"/>
      <c r="BC55" s="298"/>
      <c r="BD55" s="298"/>
      <c r="BE55" s="299"/>
      <c r="BF55" s="252"/>
      <c r="BG55" s="264"/>
      <c r="BH55" s="264"/>
      <c r="BI55" s="264"/>
      <c r="BJ55" s="264"/>
      <c r="BK55" s="54"/>
      <c r="BL55" s="298"/>
      <c r="BM55" s="298"/>
      <c r="BN55" s="299"/>
      <c r="BO55" s="269"/>
      <c r="BP55" s="322">
        <f t="shared" si="35"/>
        <v>0</v>
      </c>
      <c r="BQ55" s="323"/>
      <c r="BR55" s="1"/>
      <c r="BS55" s="2">
        <f>C55</f>
        <v>0</v>
      </c>
      <c r="BT55" s="188">
        <f>J55</f>
        <v>0</v>
      </c>
      <c r="BU55" s="188">
        <f>S55</f>
        <v>0</v>
      </c>
      <c r="BV55" s="188">
        <f>AB55</f>
        <v>0</v>
      </c>
      <c r="BW55" s="188">
        <f>AK55</f>
        <v>0</v>
      </c>
      <c r="BX55" s="188">
        <f>AT55</f>
        <v>0</v>
      </c>
      <c r="BY55" s="188">
        <f>BC55</f>
        <v>0</v>
      </c>
      <c r="BZ55" s="188">
        <f>BL55</f>
        <v>0</v>
      </c>
      <c r="CA55" s="188">
        <f t="shared" si="36"/>
        <v>0</v>
      </c>
    </row>
    <row r="56" spans="1:79" ht="16.5" thickTop="1" thickBot="1" x14ac:dyDescent="0.3">
      <c r="A56" s="233" t="s">
        <v>45</v>
      </c>
      <c r="B56" s="234"/>
      <c r="C56" s="234"/>
      <c r="D56" s="226"/>
      <c r="E56" s="22"/>
      <c r="F56" s="22"/>
      <c r="G56" s="22"/>
      <c r="H56" s="22"/>
      <c r="I56" s="22"/>
      <c r="J56" s="320">
        <f>SUM(J54:L55)</f>
        <v>0</v>
      </c>
      <c r="K56" s="321"/>
      <c r="L56" s="321"/>
      <c r="M56" s="250"/>
      <c r="N56" s="264"/>
      <c r="O56" s="264"/>
      <c r="P56" s="264"/>
      <c r="Q56" s="264"/>
      <c r="R56" s="54"/>
      <c r="S56" s="320">
        <f>SUM(S54:U55)</f>
        <v>0</v>
      </c>
      <c r="T56" s="321"/>
      <c r="U56" s="321"/>
      <c r="V56" s="252"/>
      <c r="W56" s="264"/>
      <c r="X56" s="264"/>
      <c r="Y56" s="264"/>
      <c r="Z56" s="264"/>
      <c r="AA56" s="54"/>
      <c r="AB56" s="331">
        <f>SUM(AB54:AD55)</f>
        <v>0</v>
      </c>
      <c r="AC56" s="332"/>
      <c r="AD56" s="333"/>
      <c r="AE56" s="252"/>
      <c r="AF56" s="264"/>
      <c r="AG56" s="264"/>
      <c r="AH56" s="264"/>
      <c r="AI56" s="264"/>
      <c r="AJ56" s="54"/>
      <c r="AK56" s="331">
        <f>SUM(AK54:AM55)</f>
        <v>0</v>
      </c>
      <c r="AL56" s="332"/>
      <c r="AM56" s="333"/>
      <c r="AN56" s="252"/>
      <c r="AO56" s="264"/>
      <c r="AP56" s="264"/>
      <c r="AQ56" s="264"/>
      <c r="AR56" s="264"/>
      <c r="AS56" s="54"/>
      <c r="AT56" s="331">
        <f>SUM(AT54:AV55)</f>
        <v>0</v>
      </c>
      <c r="AU56" s="332"/>
      <c r="AV56" s="333"/>
      <c r="AW56" s="252"/>
      <c r="AX56" s="264"/>
      <c r="AY56" s="264"/>
      <c r="AZ56" s="264"/>
      <c r="BA56" s="264"/>
      <c r="BB56" s="54"/>
      <c r="BC56" s="331">
        <f>SUM(BC54:BE55)</f>
        <v>0</v>
      </c>
      <c r="BD56" s="332"/>
      <c r="BE56" s="333"/>
      <c r="BF56" s="252"/>
      <c r="BG56" s="264"/>
      <c r="BH56" s="264"/>
      <c r="BI56" s="264"/>
      <c r="BJ56" s="264"/>
      <c r="BK56" s="54"/>
      <c r="BL56" s="331">
        <f>SUM(BL54:BN55)</f>
        <v>0</v>
      </c>
      <c r="BM56" s="332"/>
      <c r="BN56" s="333"/>
      <c r="BO56" s="269"/>
      <c r="BP56" s="348">
        <f>J56+S56+AB56+AK56+AT56+BC56+BL56</f>
        <v>0</v>
      </c>
      <c r="BQ56" s="349"/>
      <c r="BR56" s="1"/>
      <c r="BS56" s="90"/>
      <c r="BT56" s="91"/>
      <c r="BU56" s="91"/>
      <c r="BV56" s="91"/>
      <c r="BW56" s="91"/>
      <c r="BX56" s="91"/>
      <c r="BY56" s="91"/>
      <c r="BZ56" s="91"/>
      <c r="CA56" s="89"/>
    </row>
    <row r="57" spans="1:79" ht="15" customHeight="1" x14ac:dyDescent="0.25">
      <c r="A57" s="87" t="s">
        <v>46</v>
      </c>
      <c r="B57" s="63"/>
      <c r="C57" s="88" t="s">
        <v>85</v>
      </c>
      <c r="D57" s="226"/>
      <c r="E57" s="22"/>
      <c r="F57" s="22"/>
      <c r="G57" s="22"/>
      <c r="H57" s="22"/>
      <c r="I57" s="22"/>
      <c r="J57" s="310"/>
      <c r="K57" s="310"/>
      <c r="L57" s="311"/>
      <c r="M57" s="250"/>
      <c r="N57" s="264"/>
      <c r="O57" s="264"/>
      <c r="P57" s="264"/>
      <c r="Q57" s="264"/>
      <c r="R57" s="54"/>
      <c r="S57" s="310"/>
      <c r="T57" s="310"/>
      <c r="U57" s="311"/>
      <c r="V57" s="252"/>
      <c r="W57" s="264"/>
      <c r="X57" s="264"/>
      <c r="Y57" s="264"/>
      <c r="Z57" s="264"/>
      <c r="AA57" s="54"/>
      <c r="AB57" s="310"/>
      <c r="AC57" s="310"/>
      <c r="AD57" s="311"/>
      <c r="AE57" s="252"/>
      <c r="AF57" s="264"/>
      <c r="AG57" s="264"/>
      <c r="AH57" s="264"/>
      <c r="AI57" s="264"/>
      <c r="AJ57" s="54"/>
      <c r="AK57" s="310"/>
      <c r="AL57" s="310"/>
      <c r="AM57" s="311"/>
      <c r="AN57" s="252"/>
      <c r="AO57" s="264"/>
      <c r="AP57" s="264"/>
      <c r="AQ57" s="264"/>
      <c r="AR57" s="264"/>
      <c r="AS57" s="54"/>
      <c r="AT57" s="310"/>
      <c r="AU57" s="310"/>
      <c r="AV57" s="311"/>
      <c r="AW57" s="252"/>
      <c r="AX57" s="264"/>
      <c r="AY57" s="264"/>
      <c r="AZ57" s="264"/>
      <c r="BA57" s="264"/>
      <c r="BB57" s="54"/>
      <c r="BC57" s="310"/>
      <c r="BD57" s="310"/>
      <c r="BE57" s="311"/>
      <c r="BF57" s="252"/>
      <c r="BG57" s="264"/>
      <c r="BH57" s="264"/>
      <c r="BI57" s="264"/>
      <c r="BJ57" s="264"/>
      <c r="BK57" s="54"/>
      <c r="BL57" s="310"/>
      <c r="BM57" s="310"/>
      <c r="BN57" s="311"/>
      <c r="BO57" s="269"/>
      <c r="BP57" s="203"/>
      <c r="BQ57" s="204"/>
      <c r="BR57" s="1"/>
      <c r="BS57" s="59"/>
      <c r="BT57" s="116"/>
      <c r="BU57" s="116"/>
      <c r="BV57" s="116"/>
      <c r="BW57" s="116"/>
      <c r="BX57" s="116"/>
      <c r="BY57" s="116"/>
      <c r="BZ57" s="116"/>
      <c r="CA57" s="117"/>
    </row>
    <row r="58" spans="1:79" ht="15" customHeight="1" x14ac:dyDescent="0.25">
      <c r="A58" s="15">
        <v>1</v>
      </c>
      <c r="B58" s="60" t="s">
        <v>117</v>
      </c>
      <c r="C58" s="58"/>
      <c r="D58" s="226"/>
      <c r="E58" s="22"/>
      <c r="F58" s="22"/>
      <c r="G58" s="22"/>
      <c r="H58" s="22"/>
      <c r="I58" s="22"/>
      <c r="J58" s="300"/>
      <c r="K58" s="300"/>
      <c r="L58" s="301"/>
      <c r="M58" s="250"/>
      <c r="N58" s="264"/>
      <c r="O58" s="264"/>
      <c r="P58" s="264"/>
      <c r="Q58" s="264"/>
      <c r="R58" s="54"/>
      <c r="S58" s="300"/>
      <c r="T58" s="300"/>
      <c r="U58" s="301"/>
      <c r="V58" s="252"/>
      <c r="W58" s="264"/>
      <c r="X58" s="264"/>
      <c r="Y58" s="264"/>
      <c r="Z58" s="264"/>
      <c r="AA58" s="54"/>
      <c r="AB58" s="300"/>
      <c r="AC58" s="300"/>
      <c r="AD58" s="301"/>
      <c r="AE58" s="252"/>
      <c r="AF58" s="264"/>
      <c r="AG58" s="264"/>
      <c r="AH58" s="264"/>
      <c r="AI58" s="264"/>
      <c r="AJ58" s="54"/>
      <c r="AK58" s="300"/>
      <c r="AL58" s="300"/>
      <c r="AM58" s="301"/>
      <c r="AN58" s="252"/>
      <c r="AO58" s="264"/>
      <c r="AP58" s="264"/>
      <c r="AQ58" s="264"/>
      <c r="AR58" s="264"/>
      <c r="AS58" s="54"/>
      <c r="AT58" s="300"/>
      <c r="AU58" s="300"/>
      <c r="AV58" s="301"/>
      <c r="AW58" s="252"/>
      <c r="AX58" s="264"/>
      <c r="AY58" s="264"/>
      <c r="AZ58" s="264"/>
      <c r="BA58" s="264"/>
      <c r="BB58" s="54"/>
      <c r="BC58" s="300"/>
      <c r="BD58" s="300"/>
      <c r="BE58" s="301"/>
      <c r="BF58" s="252"/>
      <c r="BG58" s="264"/>
      <c r="BH58" s="264"/>
      <c r="BI58" s="264"/>
      <c r="BJ58" s="264"/>
      <c r="BK58" s="54"/>
      <c r="BL58" s="300"/>
      <c r="BM58" s="300"/>
      <c r="BN58" s="301"/>
      <c r="BO58" s="269"/>
      <c r="BP58" s="322">
        <f t="shared" ref="BP58:BP63" si="37">J58+S58+AB58+AK58+AT58+BC58+BL58</f>
        <v>0</v>
      </c>
      <c r="BQ58" s="323"/>
      <c r="BR58" s="1"/>
      <c r="BS58" s="2">
        <f t="shared" ref="BS58:BS63" si="38">C58</f>
        <v>0</v>
      </c>
      <c r="BT58" s="188">
        <f t="shared" ref="BT58:BT63" si="39">J58</f>
        <v>0</v>
      </c>
      <c r="BU58" s="188">
        <f t="shared" ref="BU58:BU63" si="40">S58</f>
        <v>0</v>
      </c>
      <c r="BV58" s="188">
        <f t="shared" ref="BV58:BV63" si="41">AB58</f>
        <v>0</v>
      </c>
      <c r="BW58" s="188">
        <f t="shared" ref="BW58:BW63" si="42">AK58</f>
        <v>0</v>
      </c>
      <c r="BX58" s="188">
        <f t="shared" ref="BX58:BX63" si="43">AT58</f>
        <v>0</v>
      </c>
      <c r="BY58" s="188">
        <f t="shared" ref="BY58:BY63" si="44">BC58</f>
        <v>0</v>
      </c>
      <c r="BZ58" s="188">
        <f t="shared" ref="BZ58:BZ63" si="45">BL58</f>
        <v>0</v>
      </c>
      <c r="CA58" s="188">
        <f t="shared" ref="CA58:CA63" si="46">SUM(BT58:BZ58)</f>
        <v>0</v>
      </c>
    </row>
    <row r="59" spans="1:79" ht="15" customHeight="1" x14ac:dyDescent="0.25">
      <c r="A59" s="15">
        <v>2</v>
      </c>
      <c r="B59" s="60" t="s">
        <v>118</v>
      </c>
      <c r="C59" s="58"/>
      <c r="D59" s="226"/>
      <c r="E59" s="22"/>
      <c r="F59" s="22"/>
      <c r="G59" s="22"/>
      <c r="H59" s="22"/>
      <c r="I59" s="22"/>
      <c r="J59" s="300"/>
      <c r="K59" s="300"/>
      <c r="L59" s="301"/>
      <c r="M59" s="250"/>
      <c r="N59" s="264"/>
      <c r="O59" s="264"/>
      <c r="P59" s="264"/>
      <c r="Q59" s="264"/>
      <c r="R59" s="54"/>
      <c r="S59" s="300"/>
      <c r="T59" s="300"/>
      <c r="U59" s="301"/>
      <c r="V59" s="252"/>
      <c r="W59" s="264"/>
      <c r="X59" s="264"/>
      <c r="Y59" s="264"/>
      <c r="Z59" s="264"/>
      <c r="AA59" s="54"/>
      <c r="AB59" s="300"/>
      <c r="AC59" s="300"/>
      <c r="AD59" s="301"/>
      <c r="AE59" s="252"/>
      <c r="AF59" s="264"/>
      <c r="AG59" s="264"/>
      <c r="AH59" s="264"/>
      <c r="AI59" s="264"/>
      <c r="AJ59" s="54"/>
      <c r="AK59" s="300"/>
      <c r="AL59" s="300"/>
      <c r="AM59" s="301"/>
      <c r="AN59" s="252"/>
      <c r="AO59" s="264"/>
      <c r="AP59" s="264"/>
      <c r="AQ59" s="264"/>
      <c r="AR59" s="264"/>
      <c r="AS59" s="54"/>
      <c r="AT59" s="300"/>
      <c r="AU59" s="300"/>
      <c r="AV59" s="301"/>
      <c r="AW59" s="252"/>
      <c r="AX59" s="264"/>
      <c r="AY59" s="264"/>
      <c r="AZ59" s="264"/>
      <c r="BA59" s="264"/>
      <c r="BB59" s="54"/>
      <c r="BC59" s="300"/>
      <c r="BD59" s="300"/>
      <c r="BE59" s="301"/>
      <c r="BF59" s="252"/>
      <c r="BG59" s="264"/>
      <c r="BH59" s="264"/>
      <c r="BI59" s="264"/>
      <c r="BJ59" s="264"/>
      <c r="BK59" s="54"/>
      <c r="BL59" s="300"/>
      <c r="BM59" s="300"/>
      <c r="BN59" s="301"/>
      <c r="BO59" s="269"/>
      <c r="BP59" s="322">
        <f t="shared" si="37"/>
        <v>0</v>
      </c>
      <c r="BQ59" s="323"/>
      <c r="BR59" s="1"/>
      <c r="BS59" s="2">
        <f t="shared" si="38"/>
        <v>0</v>
      </c>
      <c r="BT59" s="188">
        <f t="shared" si="39"/>
        <v>0</v>
      </c>
      <c r="BU59" s="188">
        <f t="shared" si="40"/>
        <v>0</v>
      </c>
      <c r="BV59" s="188">
        <f t="shared" si="41"/>
        <v>0</v>
      </c>
      <c r="BW59" s="188">
        <f t="shared" si="42"/>
        <v>0</v>
      </c>
      <c r="BX59" s="188">
        <f t="shared" si="43"/>
        <v>0</v>
      </c>
      <c r="BY59" s="188">
        <f t="shared" si="44"/>
        <v>0</v>
      </c>
      <c r="BZ59" s="188">
        <f t="shared" si="45"/>
        <v>0</v>
      </c>
      <c r="CA59" s="188">
        <f t="shared" si="46"/>
        <v>0</v>
      </c>
    </row>
    <row r="60" spans="1:79" ht="15" customHeight="1" x14ac:dyDescent="0.25">
      <c r="A60" s="15">
        <v>3</v>
      </c>
      <c r="B60" s="60" t="s">
        <v>119</v>
      </c>
      <c r="C60" s="58"/>
      <c r="D60" s="226"/>
      <c r="E60" s="22"/>
      <c r="F60" s="22"/>
      <c r="G60" s="22"/>
      <c r="H60" s="22"/>
      <c r="I60" s="22"/>
      <c r="J60" s="300"/>
      <c r="K60" s="300"/>
      <c r="L60" s="301"/>
      <c r="M60" s="250"/>
      <c r="N60" s="264"/>
      <c r="O60" s="264"/>
      <c r="P60" s="264"/>
      <c r="Q60" s="264"/>
      <c r="R60" s="54"/>
      <c r="S60" s="300"/>
      <c r="T60" s="300"/>
      <c r="U60" s="301"/>
      <c r="V60" s="252"/>
      <c r="W60" s="264"/>
      <c r="X60" s="264"/>
      <c r="Y60" s="264"/>
      <c r="Z60" s="264"/>
      <c r="AA60" s="54"/>
      <c r="AB60" s="300"/>
      <c r="AC60" s="300"/>
      <c r="AD60" s="301"/>
      <c r="AE60" s="252"/>
      <c r="AF60" s="264"/>
      <c r="AG60" s="264"/>
      <c r="AH60" s="264"/>
      <c r="AI60" s="264"/>
      <c r="AJ60" s="54"/>
      <c r="AK60" s="300"/>
      <c r="AL60" s="300"/>
      <c r="AM60" s="301"/>
      <c r="AN60" s="252"/>
      <c r="AO60" s="264"/>
      <c r="AP60" s="264"/>
      <c r="AQ60" s="264"/>
      <c r="AR60" s="264"/>
      <c r="AS60" s="54"/>
      <c r="AT60" s="300"/>
      <c r="AU60" s="300"/>
      <c r="AV60" s="301"/>
      <c r="AW60" s="252"/>
      <c r="AX60" s="264"/>
      <c r="AY60" s="264"/>
      <c r="AZ60" s="264"/>
      <c r="BA60" s="264"/>
      <c r="BB60" s="54"/>
      <c r="BC60" s="300"/>
      <c r="BD60" s="300"/>
      <c r="BE60" s="301"/>
      <c r="BF60" s="252"/>
      <c r="BG60" s="264"/>
      <c r="BH60" s="264"/>
      <c r="BI60" s="264"/>
      <c r="BJ60" s="264"/>
      <c r="BK60" s="54"/>
      <c r="BL60" s="300"/>
      <c r="BM60" s="300"/>
      <c r="BN60" s="301"/>
      <c r="BO60" s="269"/>
      <c r="BP60" s="322">
        <f t="shared" si="37"/>
        <v>0</v>
      </c>
      <c r="BQ60" s="323"/>
      <c r="BR60" s="1"/>
      <c r="BS60" s="2">
        <f t="shared" si="38"/>
        <v>0</v>
      </c>
      <c r="BT60" s="188">
        <f t="shared" si="39"/>
        <v>0</v>
      </c>
      <c r="BU60" s="188">
        <f t="shared" si="40"/>
        <v>0</v>
      </c>
      <c r="BV60" s="188">
        <f t="shared" si="41"/>
        <v>0</v>
      </c>
      <c r="BW60" s="188">
        <f t="shared" si="42"/>
        <v>0</v>
      </c>
      <c r="BX60" s="188">
        <f t="shared" si="43"/>
        <v>0</v>
      </c>
      <c r="BY60" s="188">
        <f t="shared" si="44"/>
        <v>0</v>
      </c>
      <c r="BZ60" s="188">
        <f t="shared" si="45"/>
        <v>0</v>
      </c>
      <c r="CA60" s="188">
        <f t="shared" si="46"/>
        <v>0</v>
      </c>
    </row>
    <row r="61" spans="1:79" ht="15" customHeight="1" x14ac:dyDescent="0.25">
      <c r="A61" s="15">
        <v>4</v>
      </c>
      <c r="B61" s="60" t="s">
        <v>120</v>
      </c>
      <c r="C61" s="58"/>
      <c r="D61" s="226"/>
      <c r="E61" s="22"/>
      <c r="F61" s="22"/>
      <c r="G61" s="22"/>
      <c r="H61" s="22"/>
      <c r="I61" s="22"/>
      <c r="J61" s="300"/>
      <c r="K61" s="300"/>
      <c r="L61" s="301"/>
      <c r="M61" s="250"/>
      <c r="N61" s="264"/>
      <c r="O61" s="264"/>
      <c r="P61" s="264"/>
      <c r="Q61" s="264"/>
      <c r="R61" s="54"/>
      <c r="S61" s="300"/>
      <c r="T61" s="300"/>
      <c r="U61" s="301"/>
      <c r="V61" s="252"/>
      <c r="W61" s="264"/>
      <c r="X61" s="264"/>
      <c r="Y61" s="264"/>
      <c r="Z61" s="264"/>
      <c r="AA61" s="54"/>
      <c r="AB61" s="300"/>
      <c r="AC61" s="300"/>
      <c r="AD61" s="301"/>
      <c r="AE61" s="252"/>
      <c r="AF61" s="264"/>
      <c r="AG61" s="264"/>
      <c r="AH61" s="264"/>
      <c r="AI61" s="264"/>
      <c r="AJ61" s="54"/>
      <c r="AK61" s="300"/>
      <c r="AL61" s="300"/>
      <c r="AM61" s="301"/>
      <c r="AN61" s="252"/>
      <c r="AO61" s="264"/>
      <c r="AP61" s="264"/>
      <c r="AQ61" s="264"/>
      <c r="AR61" s="264"/>
      <c r="AS61" s="54"/>
      <c r="AT61" s="300"/>
      <c r="AU61" s="300"/>
      <c r="AV61" s="301"/>
      <c r="AW61" s="252"/>
      <c r="AX61" s="264"/>
      <c r="AY61" s="264"/>
      <c r="AZ61" s="264"/>
      <c r="BA61" s="264"/>
      <c r="BB61" s="54"/>
      <c r="BC61" s="300"/>
      <c r="BD61" s="300"/>
      <c r="BE61" s="301"/>
      <c r="BF61" s="252"/>
      <c r="BG61" s="264"/>
      <c r="BH61" s="264"/>
      <c r="BI61" s="264"/>
      <c r="BJ61" s="264"/>
      <c r="BK61" s="54"/>
      <c r="BL61" s="300"/>
      <c r="BM61" s="300"/>
      <c r="BN61" s="301"/>
      <c r="BO61" s="269"/>
      <c r="BP61" s="322">
        <f t="shared" si="37"/>
        <v>0</v>
      </c>
      <c r="BQ61" s="323"/>
      <c r="BR61" s="1"/>
      <c r="BS61" s="2">
        <f t="shared" si="38"/>
        <v>0</v>
      </c>
      <c r="BT61" s="188">
        <f t="shared" si="39"/>
        <v>0</v>
      </c>
      <c r="BU61" s="188">
        <f t="shared" si="40"/>
        <v>0</v>
      </c>
      <c r="BV61" s="188">
        <f t="shared" si="41"/>
        <v>0</v>
      </c>
      <c r="BW61" s="188">
        <f t="shared" si="42"/>
        <v>0</v>
      </c>
      <c r="BX61" s="188">
        <f t="shared" si="43"/>
        <v>0</v>
      </c>
      <c r="BY61" s="188">
        <f t="shared" si="44"/>
        <v>0</v>
      </c>
      <c r="BZ61" s="188">
        <f t="shared" si="45"/>
        <v>0</v>
      </c>
      <c r="CA61" s="188">
        <f t="shared" si="46"/>
        <v>0</v>
      </c>
    </row>
    <row r="62" spans="1:79" ht="15" customHeight="1" x14ac:dyDescent="0.25">
      <c r="A62" s="15">
        <v>5</v>
      </c>
      <c r="B62" s="60" t="s">
        <v>121</v>
      </c>
      <c r="C62" s="58"/>
      <c r="D62" s="226"/>
      <c r="E62" s="22"/>
      <c r="F62" s="22"/>
      <c r="G62" s="22"/>
      <c r="H62" s="22"/>
      <c r="I62" s="22"/>
      <c r="J62" s="298"/>
      <c r="K62" s="298"/>
      <c r="L62" s="299"/>
      <c r="M62" s="250"/>
      <c r="N62" s="264"/>
      <c r="O62" s="264"/>
      <c r="P62" s="264"/>
      <c r="Q62" s="264"/>
      <c r="R62" s="54"/>
      <c r="S62" s="298"/>
      <c r="T62" s="298"/>
      <c r="U62" s="299"/>
      <c r="V62" s="252"/>
      <c r="W62" s="264"/>
      <c r="X62" s="264"/>
      <c r="Y62" s="264"/>
      <c r="Z62" s="264"/>
      <c r="AA62" s="54"/>
      <c r="AB62" s="298"/>
      <c r="AC62" s="298"/>
      <c r="AD62" s="299"/>
      <c r="AE62" s="252"/>
      <c r="AF62" s="264"/>
      <c r="AG62" s="264"/>
      <c r="AH62" s="264"/>
      <c r="AI62" s="264"/>
      <c r="AJ62" s="54"/>
      <c r="AK62" s="298"/>
      <c r="AL62" s="298"/>
      <c r="AM62" s="299"/>
      <c r="AN62" s="252"/>
      <c r="AO62" s="264"/>
      <c r="AP62" s="264"/>
      <c r="AQ62" s="264"/>
      <c r="AR62" s="264"/>
      <c r="AS62" s="54"/>
      <c r="AT62" s="298"/>
      <c r="AU62" s="298"/>
      <c r="AV62" s="299"/>
      <c r="AW62" s="252"/>
      <c r="AX62" s="264"/>
      <c r="AY62" s="264"/>
      <c r="AZ62" s="264"/>
      <c r="BA62" s="264"/>
      <c r="BB62" s="54"/>
      <c r="BC62" s="298"/>
      <c r="BD62" s="298"/>
      <c r="BE62" s="299"/>
      <c r="BF62" s="252"/>
      <c r="BG62" s="264"/>
      <c r="BH62" s="264"/>
      <c r="BI62" s="264"/>
      <c r="BJ62" s="264"/>
      <c r="BK62" s="54"/>
      <c r="BL62" s="298"/>
      <c r="BM62" s="298"/>
      <c r="BN62" s="299"/>
      <c r="BO62" s="269"/>
      <c r="BP62" s="322">
        <f>J62+S62+AB62+AK62+AT62+BC62+BL62</f>
        <v>0</v>
      </c>
      <c r="BQ62" s="323"/>
      <c r="BR62" s="1"/>
      <c r="BS62" s="2">
        <f t="shared" si="38"/>
        <v>0</v>
      </c>
      <c r="BT62" s="188">
        <f t="shared" si="39"/>
        <v>0</v>
      </c>
      <c r="BU62" s="188">
        <f t="shared" si="40"/>
        <v>0</v>
      </c>
      <c r="BV62" s="188">
        <f t="shared" si="41"/>
        <v>0</v>
      </c>
      <c r="BW62" s="188">
        <f t="shared" si="42"/>
        <v>0</v>
      </c>
      <c r="BX62" s="188">
        <f t="shared" si="43"/>
        <v>0</v>
      </c>
      <c r="BY62" s="188">
        <f t="shared" si="44"/>
        <v>0</v>
      </c>
      <c r="BZ62" s="188">
        <f t="shared" si="45"/>
        <v>0</v>
      </c>
      <c r="CA62" s="188">
        <f t="shared" si="46"/>
        <v>0</v>
      </c>
    </row>
    <row r="63" spans="1:79" ht="15" customHeight="1" thickBot="1" x14ac:dyDescent="0.3">
      <c r="A63" s="49">
        <v>6</v>
      </c>
      <c r="B63" s="86" t="s">
        <v>116</v>
      </c>
      <c r="C63" s="58"/>
      <c r="D63" s="226"/>
      <c r="E63" s="22"/>
      <c r="F63" s="22"/>
      <c r="G63" s="22"/>
      <c r="H63" s="22"/>
      <c r="I63" s="22"/>
      <c r="J63" s="298"/>
      <c r="K63" s="298"/>
      <c r="L63" s="299"/>
      <c r="M63" s="250"/>
      <c r="N63" s="264"/>
      <c r="O63" s="264"/>
      <c r="P63" s="264"/>
      <c r="Q63" s="264"/>
      <c r="R63" s="54"/>
      <c r="S63" s="298"/>
      <c r="T63" s="298"/>
      <c r="U63" s="299"/>
      <c r="V63" s="252"/>
      <c r="W63" s="264"/>
      <c r="X63" s="264"/>
      <c r="Y63" s="264"/>
      <c r="Z63" s="264"/>
      <c r="AA63" s="54"/>
      <c r="AB63" s="298"/>
      <c r="AC63" s="298"/>
      <c r="AD63" s="299"/>
      <c r="AE63" s="252"/>
      <c r="AF63" s="264"/>
      <c r="AG63" s="264"/>
      <c r="AH63" s="264"/>
      <c r="AI63" s="264"/>
      <c r="AJ63" s="54"/>
      <c r="AK63" s="298"/>
      <c r="AL63" s="298"/>
      <c r="AM63" s="299"/>
      <c r="AN63" s="252"/>
      <c r="AO63" s="264"/>
      <c r="AP63" s="264"/>
      <c r="AQ63" s="264"/>
      <c r="AR63" s="264"/>
      <c r="AS63" s="54"/>
      <c r="AT63" s="298"/>
      <c r="AU63" s="298"/>
      <c r="AV63" s="299"/>
      <c r="AW63" s="252"/>
      <c r="AX63" s="264"/>
      <c r="AY63" s="264"/>
      <c r="AZ63" s="264"/>
      <c r="BA63" s="264"/>
      <c r="BB63" s="54"/>
      <c r="BC63" s="298"/>
      <c r="BD63" s="298"/>
      <c r="BE63" s="299"/>
      <c r="BF63" s="252"/>
      <c r="BG63" s="264"/>
      <c r="BH63" s="264"/>
      <c r="BI63" s="264"/>
      <c r="BJ63" s="264"/>
      <c r="BK63" s="54"/>
      <c r="BL63" s="298"/>
      <c r="BM63" s="298"/>
      <c r="BN63" s="299"/>
      <c r="BO63" s="269"/>
      <c r="BP63" s="322">
        <f t="shared" si="37"/>
        <v>0</v>
      </c>
      <c r="BQ63" s="323"/>
      <c r="BR63" s="1"/>
      <c r="BS63" s="2">
        <f t="shared" si="38"/>
        <v>0</v>
      </c>
      <c r="BT63" s="188">
        <f t="shared" si="39"/>
        <v>0</v>
      </c>
      <c r="BU63" s="188">
        <f t="shared" si="40"/>
        <v>0</v>
      </c>
      <c r="BV63" s="188">
        <f t="shared" si="41"/>
        <v>0</v>
      </c>
      <c r="BW63" s="188">
        <f t="shared" si="42"/>
        <v>0</v>
      </c>
      <c r="BX63" s="188">
        <f t="shared" si="43"/>
        <v>0</v>
      </c>
      <c r="BY63" s="188">
        <f t="shared" si="44"/>
        <v>0</v>
      </c>
      <c r="BZ63" s="188">
        <f t="shared" si="45"/>
        <v>0</v>
      </c>
      <c r="CA63" s="188">
        <f t="shared" si="46"/>
        <v>0</v>
      </c>
    </row>
    <row r="64" spans="1:79" ht="16.5" customHeight="1" thickTop="1" thickBot="1" x14ac:dyDescent="0.3">
      <c r="A64" s="233" t="s">
        <v>48</v>
      </c>
      <c r="B64" s="234"/>
      <c r="C64" s="234"/>
      <c r="D64" s="226"/>
      <c r="E64" s="22"/>
      <c r="F64" s="22"/>
      <c r="G64" s="22"/>
      <c r="H64" s="22"/>
      <c r="I64" s="22"/>
      <c r="J64" s="320">
        <f>SUM(J58:L63)</f>
        <v>0</v>
      </c>
      <c r="K64" s="321"/>
      <c r="L64" s="321"/>
      <c r="M64" s="250"/>
      <c r="N64" s="264"/>
      <c r="O64" s="264"/>
      <c r="P64" s="264"/>
      <c r="Q64" s="264"/>
      <c r="R64" s="54"/>
      <c r="S64" s="320">
        <f>SUM(S58:U63)</f>
        <v>0</v>
      </c>
      <c r="T64" s="321"/>
      <c r="U64" s="321"/>
      <c r="V64" s="252"/>
      <c r="W64" s="264"/>
      <c r="X64" s="264"/>
      <c r="Y64" s="264"/>
      <c r="Z64" s="264"/>
      <c r="AA64" s="54"/>
      <c r="AB64" s="320">
        <f>SUM(AB58:AD63)</f>
        <v>0</v>
      </c>
      <c r="AC64" s="321"/>
      <c r="AD64" s="321"/>
      <c r="AE64" s="252"/>
      <c r="AF64" s="264"/>
      <c r="AG64" s="264"/>
      <c r="AH64" s="264"/>
      <c r="AI64" s="264"/>
      <c r="AJ64" s="54"/>
      <c r="AK64" s="320">
        <f>SUM(AK58:AM63)</f>
        <v>0</v>
      </c>
      <c r="AL64" s="321"/>
      <c r="AM64" s="321"/>
      <c r="AN64" s="252"/>
      <c r="AO64" s="264"/>
      <c r="AP64" s="264"/>
      <c r="AQ64" s="264"/>
      <c r="AR64" s="264"/>
      <c r="AS64" s="54"/>
      <c r="AT64" s="320">
        <f>SUM(AT58:AV63)</f>
        <v>0</v>
      </c>
      <c r="AU64" s="321"/>
      <c r="AV64" s="321"/>
      <c r="AW64" s="252"/>
      <c r="AX64" s="264"/>
      <c r="AY64" s="264"/>
      <c r="AZ64" s="264"/>
      <c r="BA64" s="264"/>
      <c r="BB64" s="54"/>
      <c r="BC64" s="320">
        <f>SUM(BC58:BE63)</f>
        <v>0</v>
      </c>
      <c r="BD64" s="321"/>
      <c r="BE64" s="321"/>
      <c r="BF64" s="252"/>
      <c r="BG64" s="264"/>
      <c r="BH64" s="264"/>
      <c r="BI64" s="264"/>
      <c r="BJ64" s="264"/>
      <c r="BK64" s="54"/>
      <c r="BL64" s="320">
        <f>SUM(BL58:BN63)</f>
        <v>0</v>
      </c>
      <c r="BM64" s="321"/>
      <c r="BN64" s="321"/>
      <c r="BO64" s="269"/>
      <c r="BP64" s="348">
        <f>J64+S64+AB64+AK64+AT64+BC64+BL64</f>
        <v>0</v>
      </c>
      <c r="BQ64" s="349"/>
      <c r="BR64" s="1"/>
      <c r="BS64" s="92"/>
      <c r="BT64" s="93"/>
      <c r="BU64" s="93"/>
      <c r="BV64" s="93"/>
      <c r="BW64" s="93"/>
      <c r="BX64" s="93"/>
      <c r="BY64" s="93"/>
      <c r="BZ64" s="93"/>
      <c r="CA64" s="94"/>
    </row>
    <row r="65" spans="1:79" x14ac:dyDescent="0.25">
      <c r="A65" s="59" t="s">
        <v>49</v>
      </c>
      <c r="B65" s="7"/>
      <c r="C65" s="7" t="s">
        <v>85</v>
      </c>
      <c r="D65" s="226"/>
      <c r="E65" s="22"/>
      <c r="F65" s="22"/>
      <c r="G65" s="22"/>
      <c r="H65" s="22"/>
      <c r="I65" s="22"/>
      <c r="J65" s="310"/>
      <c r="K65" s="310"/>
      <c r="L65" s="311"/>
      <c r="M65" s="250"/>
      <c r="N65" s="264"/>
      <c r="O65" s="264"/>
      <c r="P65" s="264"/>
      <c r="Q65" s="264"/>
      <c r="R65" s="54"/>
      <c r="S65" s="310"/>
      <c r="T65" s="310"/>
      <c r="U65" s="311"/>
      <c r="V65" s="252"/>
      <c r="W65" s="264"/>
      <c r="X65" s="264"/>
      <c r="Y65" s="264"/>
      <c r="Z65" s="264"/>
      <c r="AA65" s="54"/>
      <c r="AB65" s="310"/>
      <c r="AC65" s="310"/>
      <c r="AD65" s="311"/>
      <c r="AE65" s="252"/>
      <c r="AF65" s="264"/>
      <c r="AG65" s="264"/>
      <c r="AH65" s="264"/>
      <c r="AI65" s="264"/>
      <c r="AJ65" s="54"/>
      <c r="AK65" s="310"/>
      <c r="AL65" s="310"/>
      <c r="AM65" s="311"/>
      <c r="AN65" s="252"/>
      <c r="AO65" s="264"/>
      <c r="AP65" s="264"/>
      <c r="AQ65" s="264"/>
      <c r="AR65" s="264"/>
      <c r="AS65" s="54"/>
      <c r="AT65" s="310"/>
      <c r="AU65" s="310"/>
      <c r="AV65" s="311"/>
      <c r="AW65" s="252"/>
      <c r="AX65" s="264"/>
      <c r="AY65" s="264"/>
      <c r="AZ65" s="264"/>
      <c r="BA65" s="264"/>
      <c r="BB65" s="54"/>
      <c r="BC65" s="310"/>
      <c r="BD65" s="310"/>
      <c r="BE65" s="311"/>
      <c r="BF65" s="252"/>
      <c r="BG65" s="264"/>
      <c r="BH65" s="264"/>
      <c r="BI65" s="264"/>
      <c r="BJ65" s="264"/>
      <c r="BK65" s="54"/>
      <c r="BL65" s="310"/>
      <c r="BM65" s="310"/>
      <c r="BN65" s="311"/>
      <c r="BO65" s="269"/>
      <c r="BP65" s="203"/>
      <c r="BQ65" s="204"/>
      <c r="BR65" s="1"/>
      <c r="BS65" s="76"/>
      <c r="BT65" s="95"/>
      <c r="BU65" s="95"/>
      <c r="BV65" s="95"/>
      <c r="BW65" s="95"/>
      <c r="BX65" s="95"/>
      <c r="BY65" s="95"/>
      <c r="BZ65" s="95"/>
      <c r="CA65" s="78"/>
    </row>
    <row r="66" spans="1:79" x14ac:dyDescent="0.25">
      <c r="A66" s="15">
        <v>1</v>
      </c>
      <c r="B66" s="49" t="s">
        <v>81</v>
      </c>
      <c r="C66" s="58"/>
      <c r="D66" s="226"/>
      <c r="E66" s="22"/>
      <c r="F66" s="22"/>
      <c r="G66" s="22"/>
      <c r="H66" s="22"/>
      <c r="I66" s="22"/>
      <c r="J66" s="300"/>
      <c r="K66" s="300"/>
      <c r="L66" s="301"/>
      <c r="M66" s="250"/>
      <c r="N66" s="264"/>
      <c r="O66" s="264"/>
      <c r="P66" s="264"/>
      <c r="Q66" s="264"/>
      <c r="R66" s="54"/>
      <c r="S66" s="300"/>
      <c r="T66" s="300"/>
      <c r="U66" s="301"/>
      <c r="V66" s="252"/>
      <c r="W66" s="264"/>
      <c r="X66" s="264"/>
      <c r="Y66" s="264"/>
      <c r="Z66" s="264"/>
      <c r="AA66" s="54"/>
      <c r="AB66" s="300"/>
      <c r="AC66" s="300"/>
      <c r="AD66" s="301"/>
      <c r="AE66" s="252"/>
      <c r="AF66" s="264"/>
      <c r="AG66" s="264"/>
      <c r="AH66" s="264"/>
      <c r="AI66" s="264"/>
      <c r="AJ66" s="54"/>
      <c r="AK66" s="300"/>
      <c r="AL66" s="300"/>
      <c r="AM66" s="301"/>
      <c r="AN66" s="252"/>
      <c r="AO66" s="264"/>
      <c r="AP66" s="264"/>
      <c r="AQ66" s="264"/>
      <c r="AR66" s="264"/>
      <c r="AS66" s="54"/>
      <c r="AT66" s="300"/>
      <c r="AU66" s="300"/>
      <c r="AV66" s="301"/>
      <c r="AW66" s="252"/>
      <c r="AX66" s="264"/>
      <c r="AY66" s="264"/>
      <c r="AZ66" s="264"/>
      <c r="BA66" s="264"/>
      <c r="BB66" s="54"/>
      <c r="BC66" s="300"/>
      <c r="BD66" s="300"/>
      <c r="BE66" s="301"/>
      <c r="BF66" s="252"/>
      <c r="BG66" s="264"/>
      <c r="BH66" s="264"/>
      <c r="BI66" s="264"/>
      <c r="BJ66" s="264"/>
      <c r="BK66" s="54"/>
      <c r="BL66" s="300"/>
      <c r="BM66" s="300"/>
      <c r="BN66" s="301"/>
      <c r="BO66" s="269"/>
      <c r="BP66" s="322">
        <f t="shared" ref="BP66:BP85" si="47">J66+S66+AB66+AK66+AT66+BC66+BL66</f>
        <v>0</v>
      </c>
      <c r="BQ66" s="323"/>
      <c r="BR66" s="1"/>
      <c r="BS66" s="2">
        <f t="shared" ref="BS66:BS85" si="48">C66</f>
        <v>0</v>
      </c>
      <c r="BT66" s="188">
        <f t="shared" ref="BT66:BT85" si="49">J66</f>
        <v>0</v>
      </c>
      <c r="BU66" s="188">
        <f t="shared" ref="BU66:BU85" si="50">S66</f>
        <v>0</v>
      </c>
      <c r="BV66" s="188">
        <f t="shared" ref="BV66:BV85" si="51">AB66</f>
        <v>0</v>
      </c>
      <c r="BW66" s="188">
        <f t="shared" ref="BW66:BW85" si="52">AK66</f>
        <v>0</v>
      </c>
      <c r="BX66" s="188">
        <f t="shared" ref="BX66:BX85" si="53">AT66</f>
        <v>0</v>
      </c>
      <c r="BY66" s="188">
        <f t="shared" ref="BY66:BY85" si="54">BC66</f>
        <v>0</v>
      </c>
      <c r="BZ66" s="188">
        <f>BL66</f>
        <v>0</v>
      </c>
      <c r="CA66" s="188">
        <f>SUM(BT66:BZ66)</f>
        <v>0</v>
      </c>
    </row>
    <row r="67" spans="1:79" x14ac:dyDescent="0.25">
      <c r="A67" s="15">
        <v>2</v>
      </c>
      <c r="B67" s="49" t="s">
        <v>50</v>
      </c>
      <c r="C67" s="58"/>
      <c r="D67" s="226"/>
      <c r="E67" s="22"/>
      <c r="F67" s="22"/>
      <c r="G67" s="22"/>
      <c r="H67" s="22"/>
      <c r="I67" s="22"/>
      <c r="J67" s="300"/>
      <c r="K67" s="300"/>
      <c r="L67" s="301"/>
      <c r="M67" s="250"/>
      <c r="N67" s="264"/>
      <c r="O67" s="264"/>
      <c r="P67" s="264"/>
      <c r="Q67" s="264"/>
      <c r="R67" s="54"/>
      <c r="S67" s="300"/>
      <c r="T67" s="300"/>
      <c r="U67" s="301"/>
      <c r="V67" s="252"/>
      <c r="W67" s="264"/>
      <c r="X67" s="264"/>
      <c r="Y67" s="264"/>
      <c r="Z67" s="264"/>
      <c r="AA67" s="54"/>
      <c r="AB67" s="300"/>
      <c r="AC67" s="300"/>
      <c r="AD67" s="301"/>
      <c r="AE67" s="252"/>
      <c r="AF67" s="264"/>
      <c r="AG67" s="264"/>
      <c r="AH67" s="264"/>
      <c r="AI67" s="264"/>
      <c r="AJ67" s="54"/>
      <c r="AK67" s="300"/>
      <c r="AL67" s="300"/>
      <c r="AM67" s="301"/>
      <c r="AN67" s="252"/>
      <c r="AO67" s="264"/>
      <c r="AP67" s="264"/>
      <c r="AQ67" s="264"/>
      <c r="AR67" s="264"/>
      <c r="AS67" s="54"/>
      <c r="AT67" s="300"/>
      <c r="AU67" s="300"/>
      <c r="AV67" s="301"/>
      <c r="AW67" s="252"/>
      <c r="AX67" s="264"/>
      <c r="AY67" s="264"/>
      <c r="AZ67" s="264"/>
      <c r="BA67" s="264"/>
      <c r="BB67" s="54"/>
      <c r="BC67" s="300"/>
      <c r="BD67" s="300"/>
      <c r="BE67" s="301"/>
      <c r="BF67" s="252"/>
      <c r="BG67" s="264"/>
      <c r="BH67" s="264"/>
      <c r="BI67" s="264"/>
      <c r="BJ67" s="264"/>
      <c r="BK67" s="54"/>
      <c r="BL67" s="300"/>
      <c r="BM67" s="300"/>
      <c r="BN67" s="301"/>
      <c r="BO67" s="269"/>
      <c r="BP67" s="322">
        <f t="shared" si="47"/>
        <v>0</v>
      </c>
      <c r="BQ67" s="323"/>
      <c r="BR67" s="1"/>
      <c r="BS67" s="2">
        <f t="shared" si="48"/>
        <v>0</v>
      </c>
      <c r="BT67" s="188">
        <f t="shared" si="49"/>
        <v>0</v>
      </c>
      <c r="BU67" s="188">
        <f t="shared" si="50"/>
        <v>0</v>
      </c>
      <c r="BV67" s="188">
        <f t="shared" si="51"/>
        <v>0</v>
      </c>
      <c r="BW67" s="188">
        <f t="shared" si="52"/>
        <v>0</v>
      </c>
      <c r="BX67" s="188">
        <f t="shared" si="53"/>
        <v>0</v>
      </c>
      <c r="BY67" s="188">
        <f t="shared" si="54"/>
        <v>0</v>
      </c>
      <c r="BZ67" s="188">
        <f t="shared" ref="BZ67:BZ85" si="55">BL67</f>
        <v>0</v>
      </c>
      <c r="CA67" s="188">
        <f t="shared" ref="CA67:CA85" si="56">SUM(BT67:BZ67)</f>
        <v>0</v>
      </c>
    </row>
    <row r="68" spans="1:79" x14ac:dyDescent="0.25">
      <c r="A68" s="15">
        <v>3</v>
      </c>
      <c r="B68" s="49" t="s">
        <v>51</v>
      </c>
      <c r="C68" s="58"/>
      <c r="D68" s="226"/>
      <c r="E68" s="22"/>
      <c r="F68" s="22"/>
      <c r="G68" s="22"/>
      <c r="H68" s="22"/>
      <c r="I68" s="22"/>
      <c r="J68" s="300"/>
      <c r="K68" s="300"/>
      <c r="L68" s="301"/>
      <c r="M68" s="250"/>
      <c r="N68" s="264"/>
      <c r="O68" s="264"/>
      <c r="P68" s="264"/>
      <c r="Q68" s="264"/>
      <c r="R68" s="54"/>
      <c r="S68" s="300"/>
      <c r="T68" s="300"/>
      <c r="U68" s="301"/>
      <c r="V68" s="252"/>
      <c r="W68" s="264"/>
      <c r="X68" s="264"/>
      <c r="Y68" s="264"/>
      <c r="Z68" s="264"/>
      <c r="AA68" s="54"/>
      <c r="AB68" s="300"/>
      <c r="AC68" s="300"/>
      <c r="AD68" s="301"/>
      <c r="AE68" s="252"/>
      <c r="AF68" s="264"/>
      <c r="AG68" s="264"/>
      <c r="AH68" s="264"/>
      <c r="AI68" s="264"/>
      <c r="AJ68" s="54"/>
      <c r="AK68" s="300"/>
      <c r="AL68" s="300"/>
      <c r="AM68" s="301"/>
      <c r="AN68" s="252"/>
      <c r="AO68" s="264"/>
      <c r="AP68" s="264"/>
      <c r="AQ68" s="264"/>
      <c r="AR68" s="264"/>
      <c r="AS68" s="54"/>
      <c r="AT68" s="300"/>
      <c r="AU68" s="300"/>
      <c r="AV68" s="301"/>
      <c r="AW68" s="252"/>
      <c r="AX68" s="264"/>
      <c r="AY68" s="264"/>
      <c r="AZ68" s="264"/>
      <c r="BA68" s="264"/>
      <c r="BB68" s="54"/>
      <c r="BC68" s="300"/>
      <c r="BD68" s="300"/>
      <c r="BE68" s="301"/>
      <c r="BF68" s="252"/>
      <c r="BG68" s="264"/>
      <c r="BH68" s="264"/>
      <c r="BI68" s="264"/>
      <c r="BJ68" s="264"/>
      <c r="BK68" s="54"/>
      <c r="BL68" s="300"/>
      <c r="BM68" s="300"/>
      <c r="BN68" s="301"/>
      <c r="BO68" s="269"/>
      <c r="BP68" s="322">
        <f t="shared" si="47"/>
        <v>0</v>
      </c>
      <c r="BQ68" s="323"/>
      <c r="BR68" s="1"/>
      <c r="BS68" s="2">
        <f t="shared" si="48"/>
        <v>0</v>
      </c>
      <c r="BT68" s="188">
        <f t="shared" si="49"/>
        <v>0</v>
      </c>
      <c r="BU68" s="188">
        <f t="shared" si="50"/>
        <v>0</v>
      </c>
      <c r="BV68" s="188">
        <f t="shared" si="51"/>
        <v>0</v>
      </c>
      <c r="BW68" s="188">
        <f t="shared" si="52"/>
        <v>0</v>
      </c>
      <c r="BX68" s="188">
        <f t="shared" si="53"/>
        <v>0</v>
      </c>
      <c r="BY68" s="188">
        <f t="shared" si="54"/>
        <v>0</v>
      </c>
      <c r="BZ68" s="188">
        <f t="shared" si="55"/>
        <v>0</v>
      </c>
      <c r="CA68" s="188">
        <f t="shared" si="56"/>
        <v>0</v>
      </c>
    </row>
    <row r="69" spans="1:79" x14ac:dyDescent="0.25">
      <c r="A69" s="15">
        <v>4</v>
      </c>
      <c r="B69" s="49" t="s">
        <v>52</v>
      </c>
      <c r="C69" s="58"/>
      <c r="D69" s="226"/>
      <c r="E69" s="22"/>
      <c r="F69" s="22"/>
      <c r="G69" s="22"/>
      <c r="H69" s="22"/>
      <c r="I69" s="22"/>
      <c r="J69" s="300"/>
      <c r="K69" s="300"/>
      <c r="L69" s="301"/>
      <c r="M69" s="250"/>
      <c r="N69" s="264"/>
      <c r="O69" s="264"/>
      <c r="P69" s="264"/>
      <c r="Q69" s="264"/>
      <c r="R69" s="54"/>
      <c r="S69" s="300"/>
      <c r="T69" s="300"/>
      <c r="U69" s="301"/>
      <c r="V69" s="252"/>
      <c r="W69" s="264"/>
      <c r="X69" s="264"/>
      <c r="Y69" s="264"/>
      <c r="Z69" s="264"/>
      <c r="AA69" s="54"/>
      <c r="AB69" s="300"/>
      <c r="AC69" s="300"/>
      <c r="AD69" s="301"/>
      <c r="AE69" s="252"/>
      <c r="AF69" s="264"/>
      <c r="AG69" s="264"/>
      <c r="AH69" s="264"/>
      <c r="AI69" s="264"/>
      <c r="AJ69" s="54"/>
      <c r="AK69" s="300"/>
      <c r="AL69" s="300"/>
      <c r="AM69" s="301"/>
      <c r="AN69" s="252"/>
      <c r="AO69" s="264"/>
      <c r="AP69" s="264"/>
      <c r="AQ69" s="264"/>
      <c r="AR69" s="264"/>
      <c r="AS69" s="54"/>
      <c r="AT69" s="300"/>
      <c r="AU69" s="300"/>
      <c r="AV69" s="301"/>
      <c r="AW69" s="252"/>
      <c r="AX69" s="264"/>
      <c r="AY69" s="264"/>
      <c r="AZ69" s="264"/>
      <c r="BA69" s="264"/>
      <c r="BB69" s="54"/>
      <c r="BC69" s="300"/>
      <c r="BD69" s="300"/>
      <c r="BE69" s="301"/>
      <c r="BF69" s="252"/>
      <c r="BG69" s="264"/>
      <c r="BH69" s="264"/>
      <c r="BI69" s="264"/>
      <c r="BJ69" s="264"/>
      <c r="BK69" s="54"/>
      <c r="BL69" s="300"/>
      <c r="BM69" s="300"/>
      <c r="BN69" s="301"/>
      <c r="BO69" s="269"/>
      <c r="BP69" s="322">
        <f t="shared" si="47"/>
        <v>0</v>
      </c>
      <c r="BQ69" s="323"/>
      <c r="BR69" s="1"/>
      <c r="BS69" s="2">
        <f t="shared" si="48"/>
        <v>0</v>
      </c>
      <c r="BT69" s="188">
        <f t="shared" si="49"/>
        <v>0</v>
      </c>
      <c r="BU69" s="188">
        <f t="shared" si="50"/>
        <v>0</v>
      </c>
      <c r="BV69" s="188">
        <f t="shared" si="51"/>
        <v>0</v>
      </c>
      <c r="BW69" s="188">
        <f t="shared" si="52"/>
        <v>0</v>
      </c>
      <c r="BX69" s="188">
        <f t="shared" si="53"/>
        <v>0</v>
      </c>
      <c r="BY69" s="188">
        <f t="shared" si="54"/>
        <v>0</v>
      </c>
      <c r="BZ69" s="188">
        <f t="shared" si="55"/>
        <v>0</v>
      </c>
      <c r="CA69" s="188">
        <f t="shared" si="56"/>
        <v>0</v>
      </c>
    </row>
    <row r="70" spans="1:79" x14ac:dyDescent="0.25">
      <c r="A70" s="15">
        <v>5</v>
      </c>
      <c r="B70" s="60" t="s">
        <v>165</v>
      </c>
      <c r="C70" s="66">
        <v>7021</v>
      </c>
      <c r="D70" s="226"/>
      <c r="E70" s="8" t="s">
        <v>53</v>
      </c>
      <c r="F70" s="205" t="str">
        <f>'Subaward Information'!C2</f>
        <v>[Enter here]</v>
      </c>
      <c r="G70" s="206"/>
      <c r="H70" s="206"/>
      <c r="I70" s="207"/>
      <c r="J70" s="300"/>
      <c r="K70" s="300"/>
      <c r="L70" s="301"/>
      <c r="M70" s="250"/>
      <c r="N70" s="264"/>
      <c r="O70" s="264"/>
      <c r="P70" s="264"/>
      <c r="Q70" s="264"/>
      <c r="R70" s="54"/>
      <c r="S70" s="300"/>
      <c r="T70" s="300"/>
      <c r="U70" s="301"/>
      <c r="V70" s="252"/>
      <c r="W70" s="264"/>
      <c r="X70" s="264"/>
      <c r="Y70" s="264"/>
      <c r="Z70" s="264"/>
      <c r="AA70" s="54"/>
      <c r="AB70" s="300"/>
      <c r="AC70" s="300"/>
      <c r="AD70" s="301"/>
      <c r="AE70" s="252"/>
      <c r="AF70" s="264"/>
      <c r="AG70" s="264"/>
      <c r="AH70" s="264"/>
      <c r="AI70" s="264"/>
      <c r="AJ70" s="54"/>
      <c r="AK70" s="300"/>
      <c r="AL70" s="300"/>
      <c r="AM70" s="301"/>
      <c r="AN70" s="252"/>
      <c r="AO70" s="264"/>
      <c r="AP70" s="264"/>
      <c r="AQ70" s="264"/>
      <c r="AR70" s="264"/>
      <c r="AS70" s="54"/>
      <c r="AT70" s="300"/>
      <c r="AU70" s="300"/>
      <c r="AV70" s="301"/>
      <c r="AW70" s="252"/>
      <c r="AX70" s="264"/>
      <c r="AY70" s="264"/>
      <c r="AZ70" s="264"/>
      <c r="BA70" s="264"/>
      <c r="BB70" s="54"/>
      <c r="BC70" s="300"/>
      <c r="BD70" s="300"/>
      <c r="BE70" s="301"/>
      <c r="BF70" s="252"/>
      <c r="BG70" s="264"/>
      <c r="BH70" s="264"/>
      <c r="BI70" s="264"/>
      <c r="BJ70" s="264"/>
      <c r="BK70" s="54"/>
      <c r="BL70" s="300"/>
      <c r="BM70" s="300"/>
      <c r="BN70" s="301"/>
      <c r="BO70" s="269"/>
      <c r="BP70" s="322">
        <f t="shared" si="47"/>
        <v>0</v>
      </c>
      <c r="BQ70" s="323"/>
      <c r="BR70" s="1"/>
      <c r="BS70" s="2">
        <f t="shared" si="48"/>
        <v>7021</v>
      </c>
      <c r="BT70" s="188">
        <f t="shared" si="49"/>
        <v>0</v>
      </c>
      <c r="BU70" s="188">
        <f t="shared" si="50"/>
        <v>0</v>
      </c>
      <c r="BV70" s="188">
        <f t="shared" si="51"/>
        <v>0</v>
      </c>
      <c r="BW70" s="188">
        <f t="shared" si="52"/>
        <v>0</v>
      </c>
      <c r="BX70" s="188">
        <f t="shared" si="53"/>
        <v>0</v>
      </c>
      <c r="BY70" s="188">
        <f t="shared" si="54"/>
        <v>0</v>
      </c>
      <c r="BZ70" s="188">
        <f t="shared" si="55"/>
        <v>0</v>
      </c>
      <c r="CA70" s="188">
        <f t="shared" si="56"/>
        <v>0</v>
      </c>
    </row>
    <row r="71" spans="1:79" x14ac:dyDescent="0.25">
      <c r="A71" s="15">
        <v>6</v>
      </c>
      <c r="B71" s="60" t="s">
        <v>166</v>
      </c>
      <c r="C71" s="66">
        <v>7022</v>
      </c>
      <c r="D71" s="226"/>
      <c r="E71" s="8" t="s">
        <v>53</v>
      </c>
      <c r="F71" s="205" t="str">
        <f>'Subaward Information'!C11</f>
        <v>[Enter here]</v>
      </c>
      <c r="G71" s="206"/>
      <c r="H71" s="206"/>
      <c r="I71" s="207"/>
      <c r="J71" s="300"/>
      <c r="K71" s="300"/>
      <c r="L71" s="301"/>
      <c r="M71" s="250"/>
      <c r="N71" s="264"/>
      <c r="O71" s="264"/>
      <c r="P71" s="264"/>
      <c r="Q71" s="264"/>
      <c r="R71" s="54"/>
      <c r="S71" s="300"/>
      <c r="T71" s="300"/>
      <c r="U71" s="301"/>
      <c r="V71" s="252"/>
      <c r="W71" s="264"/>
      <c r="X71" s="264"/>
      <c r="Y71" s="264"/>
      <c r="Z71" s="264"/>
      <c r="AA71" s="54"/>
      <c r="AB71" s="300"/>
      <c r="AC71" s="300"/>
      <c r="AD71" s="301"/>
      <c r="AE71" s="252"/>
      <c r="AF71" s="264"/>
      <c r="AG71" s="264"/>
      <c r="AH71" s="264"/>
      <c r="AI71" s="264"/>
      <c r="AJ71" s="54"/>
      <c r="AK71" s="300"/>
      <c r="AL71" s="300"/>
      <c r="AM71" s="301"/>
      <c r="AN71" s="252"/>
      <c r="AO71" s="264"/>
      <c r="AP71" s="264"/>
      <c r="AQ71" s="264"/>
      <c r="AR71" s="264"/>
      <c r="AS71" s="54"/>
      <c r="AT71" s="300"/>
      <c r="AU71" s="300"/>
      <c r="AV71" s="301"/>
      <c r="AW71" s="252"/>
      <c r="AX71" s="264"/>
      <c r="AY71" s="264"/>
      <c r="AZ71" s="264"/>
      <c r="BA71" s="264"/>
      <c r="BB71" s="54"/>
      <c r="BC71" s="300"/>
      <c r="BD71" s="300"/>
      <c r="BE71" s="301"/>
      <c r="BF71" s="252"/>
      <c r="BG71" s="264"/>
      <c r="BH71" s="264"/>
      <c r="BI71" s="264"/>
      <c r="BJ71" s="264"/>
      <c r="BK71" s="54"/>
      <c r="BL71" s="300"/>
      <c r="BM71" s="300"/>
      <c r="BN71" s="301"/>
      <c r="BO71" s="269"/>
      <c r="BP71" s="322">
        <f t="shared" si="47"/>
        <v>0</v>
      </c>
      <c r="BQ71" s="323"/>
      <c r="BR71" s="1"/>
      <c r="BS71" s="2">
        <f t="shared" si="48"/>
        <v>7022</v>
      </c>
      <c r="BT71" s="188">
        <f t="shared" si="49"/>
        <v>0</v>
      </c>
      <c r="BU71" s="188">
        <f t="shared" si="50"/>
        <v>0</v>
      </c>
      <c r="BV71" s="188">
        <f t="shared" si="51"/>
        <v>0</v>
      </c>
      <c r="BW71" s="188">
        <f t="shared" si="52"/>
        <v>0</v>
      </c>
      <c r="BX71" s="188">
        <f t="shared" si="53"/>
        <v>0</v>
      </c>
      <c r="BY71" s="188">
        <f t="shared" si="54"/>
        <v>0</v>
      </c>
      <c r="BZ71" s="188">
        <f t="shared" si="55"/>
        <v>0</v>
      </c>
      <c r="CA71" s="188">
        <f t="shared" si="56"/>
        <v>0</v>
      </c>
    </row>
    <row r="72" spans="1:79" x14ac:dyDescent="0.25">
      <c r="A72" s="15">
        <v>7</v>
      </c>
      <c r="B72" s="60" t="s">
        <v>167</v>
      </c>
      <c r="C72" s="66">
        <v>7023</v>
      </c>
      <c r="D72" s="226"/>
      <c r="E72" s="8" t="s">
        <v>53</v>
      </c>
      <c r="F72" s="205" t="str">
        <f>'Subaward Information'!C20</f>
        <v>[Enter here]</v>
      </c>
      <c r="G72" s="206"/>
      <c r="H72" s="206"/>
      <c r="I72" s="207"/>
      <c r="J72" s="300"/>
      <c r="K72" s="300"/>
      <c r="L72" s="301"/>
      <c r="M72" s="250"/>
      <c r="N72" s="264"/>
      <c r="O72" s="264"/>
      <c r="P72" s="264"/>
      <c r="Q72" s="264"/>
      <c r="R72" s="54"/>
      <c r="S72" s="300"/>
      <c r="T72" s="300"/>
      <c r="U72" s="301"/>
      <c r="V72" s="252"/>
      <c r="W72" s="264"/>
      <c r="X72" s="264"/>
      <c r="Y72" s="264"/>
      <c r="Z72" s="264"/>
      <c r="AA72" s="54"/>
      <c r="AB72" s="300"/>
      <c r="AC72" s="300"/>
      <c r="AD72" s="301"/>
      <c r="AE72" s="252"/>
      <c r="AF72" s="264"/>
      <c r="AG72" s="264"/>
      <c r="AH72" s="264"/>
      <c r="AI72" s="264"/>
      <c r="AJ72" s="54"/>
      <c r="AK72" s="300"/>
      <c r="AL72" s="300"/>
      <c r="AM72" s="301"/>
      <c r="AN72" s="252"/>
      <c r="AO72" s="264"/>
      <c r="AP72" s="264"/>
      <c r="AQ72" s="264"/>
      <c r="AR72" s="264"/>
      <c r="AS72" s="54"/>
      <c r="AT72" s="300"/>
      <c r="AU72" s="300"/>
      <c r="AV72" s="301"/>
      <c r="AW72" s="252"/>
      <c r="AX72" s="264"/>
      <c r="AY72" s="264"/>
      <c r="AZ72" s="264"/>
      <c r="BA72" s="264"/>
      <c r="BB72" s="54"/>
      <c r="BC72" s="300"/>
      <c r="BD72" s="300"/>
      <c r="BE72" s="301"/>
      <c r="BF72" s="252"/>
      <c r="BG72" s="264"/>
      <c r="BH72" s="264"/>
      <c r="BI72" s="264"/>
      <c r="BJ72" s="264"/>
      <c r="BK72" s="54"/>
      <c r="BL72" s="300"/>
      <c r="BM72" s="300"/>
      <c r="BN72" s="301"/>
      <c r="BO72" s="269"/>
      <c r="BP72" s="322">
        <f t="shared" si="47"/>
        <v>0</v>
      </c>
      <c r="BQ72" s="323"/>
      <c r="BR72" s="1"/>
      <c r="BS72" s="2">
        <f t="shared" si="48"/>
        <v>7023</v>
      </c>
      <c r="BT72" s="188">
        <f t="shared" si="49"/>
        <v>0</v>
      </c>
      <c r="BU72" s="188">
        <f t="shared" si="50"/>
        <v>0</v>
      </c>
      <c r="BV72" s="188">
        <f t="shared" si="51"/>
        <v>0</v>
      </c>
      <c r="BW72" s="188">
        <f t="shared" si="52"/>
        <v>0</v>
      </c>
      <c r="BX72" s="188">
        <f t="shared" si="53"/>
        <v>0</v>
      </c>
      <c r="BY72" s="188">
        <f t="shared" si="54"/>
        <v>0</v>
      </c>
      <c r="BZ72" s="188">
        <f t="shared" si="55"/>
        <v>0</v>
      </c>
      <c r="CA72" s="188">
        <f t="shared" si="56"/>
        <v>0</v>
      </c>
    </row>
    <row r="73" spans="1:79" x14ac:dyDescent="0.25">
      <c r="A73" s="15">
        <v>8</v>
      </c>
      <c r="B73" s="60" t="s">
        <v>168</v>
      </c>
      <c r="C73" s="66">
        <v>7024</v>
      </c>
      <c r="D73" s="226"/>
      <c r="E73" s="8" t="s">
        <v>54</v>
      </c>
      <c r="F73" s="205" t="str">
        <f>'Subaward Information'!C29</f>
        <v>[Enter here]</v>
      </c>
      <c r="G73" s="206"/>
      <c r="H73" s="206"/>
      <c r="I73" s="207"/>
      <c r="J73" s="300"/>
      <c r="K73" s="300"/>
      <c r="L73" s="301"/>
      <c r="M73" s="250"/>
      <c r="N73" s="264"/>
      <c r="O73" s="264"/>
      <c r="P73" s="264"/>
      <c r="Q73" s="264"/>
      <c r="R73" s="54"/>
      <c r="S73" s="300"/>
      <c r="T73" s="300"/>
      <c r="U73" s="301"/>
      <c r="V73" s="252"/>
      <c r="W73" s="264"/>
      <c r="X73" s="264"/>
      <c r="Y73" s="264"/>
      <c r="Z73" s="264"/>
      <c r="AA73" s="54"/>
      <c r="AB73" s="300"/>
      <c r="AC73" s="300"/>
      <c r="AD73" s="301"/>
      <c r="AE73" s="252"/>
      <c r="AF73" s="264"/>
      <c r="AG73" s="264"/>
      <c r="AH73" s="264"/>
      <c r="AI73" s="264"/>
      <c r="AJ73" s="54"/>
      <c r="AK73" s="300"/>
      <c r="AL73" s="300"/>
      <c r="AM73" s="301"/>
      <c r="AN73" s="252"/>
      <c r="AO73" s="264"/>
      <c r="AP73" s="264"/>
      <c r="AQ73" s="264"/>
      <c r="AR73" s="264"/>
      <c r="AS73" s="54"/>
      <c r="AT73" s="300"/>
      <c r="AU73" s="300"/>
      <c r="AV73" s="301"/>
      <c r="AW73" s="252"/>
      <c r="AX73" s="264"/>
      <c r="AY73" s="264"/>
      <c r="AZ73" s="264"/>
      <c r="BA73" s="264"/>
      <c r="BB73" s="54"/>
      <c r="BC73" s="300"/>
      <c r="BD73" s="300"/>
      <c r="BE73" s="301"/>
      <c r="BF73" s="252"/>
      <c r="BG73" s="264"/>
      <c r="BH73" s="264"/>
      <c r="BI73" s="264"/>
      <c r="BJ73" s="264"/>
      <c r="BK73" s="54"/>
      <c r="BL73" s="300"/>
      <c r="BM73" s="300"/>
      <c r="BN73" s="301"/>
      <c r="BO73" s="269"/>
      <c r="BP73" s="322">
        <f t="shared" si="47"/>
        <v>0</v>
      </c>
      <c r="BQ73" s="323"/>
      <c r="BR73" s="1"/>
      <c r="BS73" s="2">
        <f t="shared" si="48"/>
        <v>7024</v>
      </c>
      <c r="BT73" s="188">
        <f t="shared" si="49"/>
        <v>0</v>
      </c>
      <c r="BU73" s="188">
        <f t="shared" si="50"/>
        <v>0</v>
      </c>
      <c r="BV73" s="188">
        <f t="shared" si="51"/>
        <v>0</v>
      </c>
      <c r="BW73" s="188">
        <f t="shared" si="52"/>
        <v>0</v>
      </c>
      <c r="BX73" s="188">
        <f t="shared" si="53"/>
        <v>0</v>
      </c>
      <c r="BY73" s="188">
        <f t="shared" si="54"/>
        <v>0</v>
      </c>
      <c r="BZ73" s="188">
        <f t="shared" si="55"/>
        <v>0</v>
      </c>
      <c r="CA73" s="188">
        <f t="shared" si="56"/>
        <v>0</v>
      </c>
    </row>
    <row r="74" spans="1:79" x14ac:dyDescent="0.25">
      <c r="A74" s="15">
        <v>9</v>
      </c>
      <c r="B74" s="60" t="s">
        <v>169</v>
      </c>
      <c r="C74" s="66">
        <v>7025</v>
      </c>
      <c r="D74" s="226"/>
      <c r="E74" s="8" t="s">
        <v>54</v>
      </c>
      <c r="F74" s="205" t="str">
        <f>'Subaward Information'!C38</f>
        <v>[Enter here]</v>
      </c>
      <c r="G74" s="206"/>
      <c r="H74" s="206"/>
      <c r="I74" s="207"/>
      <c r="J74" s="300"/>
      <c r="K74" s="300"/>
      <c r="L74" s="301"/>
      <c r="M74" s="250"/>
      <c r="N74" s="264"/>
      <c r="O74" s="264"/>
      <c r="P74" s="264"/>
      <c r="Q74" s="264"/>
      <c r="R74" s="54"/>
      <c r="S74" s="300"/>
      <c r="T74" s="300"/>
      <c r="U74" s="301"/>
      <c r="V74" s="252"/>
      <c r="W74" s="264"/>
      <c r="X74" s="264"/>
      <c r="Y74" s="264"/>
      <c r="Z74" s="264"/>
      <c r="AA74" s="54"/>
      <c r="AB74" s="300"/>
      <c r="AC74" s="300"/>
      <c r="AD74" s="301"/>
      <c r="AE74" s="252"/>
      <c r="AF74" s="264"/>
      <c r="AG74" s="264"/>
      <c r="AH74" s="264"/>
      <c r="AI74" s="264"/>
      <c r="AJ74" s="54"/>
      <c r="AK74" s="300"/>
      <c r="AL74" s="300"/>
      <c r="AM74" s="301"/>
      <c r="AN74" s="252"/>
      <c r="AO74" s="264"/>
      <c r="AP74" s="264"/>
      <c r="AQ74" s="264"/>
      <c r="AR74" s="264"/>
      <c r="AS74" s="54"/>
      <c r="AT74" s="300"/>
      <c r="AU74" s="300"/>
      <c r="AV74" s="301"/>
      <c r="AW74" s="252"/>
      <c r="AX74" s="264"/>
      <c r="AY74" s="264"/>
      <c r="AZ74" s="264"/>
      <c r="BA74" s="264"/>
      <c r="BB74" s="54"/>
      <c r="BC74" s="300"/>
      <c r="BD74" s="300"/>
      <c r="BE74" s="301"/>
      <c r="BF74" s="252"/>
      <c r="BG74" s="264"/>
      <c r="BH74" s="264"/>
      <c r="BI74" s="264"/>
      <c r="BJ74" s="264"/>
      <c r="BK74" s="54"/>
      <c r="BL74" s="300"/>
      <c r="BM74" s="300"/>
      <c r="BN74" s="301"/>
      <c r="BO74" s="269"/>
      <c r="BP74" s="322">
        <f t="shared" si="47"/>
        <v>0</v>
      </c>
      <c r="BQ74" s="323"/>
      <c r="BR74" s="1"/>
      <c r="BS74" s="2">
        <f t="shared" si="48"/>
        <v>7025</v>
      </c>
      <c r="BT74" s="188">
        <f t="shared" si="49"/>
        <v>0</v>
      </c>
      <c r="BU74" s="188">
        <f t="shared" si="50"/>
        <v>0</v>
      </c>
      <c r="BV74" s="188">
        <f t="shared" si="51"/>
        <v>0</v>
      </c>
      <c r="BW74" s="188">
        <f t="shared" si="52"/>
        <v>0</v>
      </c>
      <c r="BX74" s="188">
        <f t="shared" si="53"/>
        <v>0</v>
      </c>
      <c r="BY74" s="188">
        <f t="shared" si="54"/>
        <v>0</v>
      </c>
      <c r="BZ74" s="188">
        <f t="shared" si="55"/>
        <v>0</v>
      </c>
      <c r="CA74" s="188">
        <f t="shared" si="56"/>
        <v>0</v>
      </c>
    </row>
    <row r="75" spans="1:79" x14ac:dyDescent="0.25">
      <c r="A75" s="15">
        <v>10</v>
      </c>
      <c r="B75" s="61" t="s">
        <v>55</v>
      </c>
      <c r="C75" s="67"/>
      <c r="D75" s="226"/>
      <c r="E75" s="22"/>
      <c r="F75" s="22"/>
      <c r="G75" s="22"/>
      <c r="H75" s="22"/>
      <c r="I75" s="22"/>
      <c r="J75" s="300"/>
      <c r="K75" s="300"/>
      <c r="L75" s="301"/>
      <c r="M75" s="250"/>
      <c r="N75" s="264"/>
      <c r="O75" s="264"/>
      <c r="P75" s="264"/>
      <c r="Q75" s="264"/>
      <c r="R75" s="54"/>
      <c r="S75" s="300"/>
      <c r="T75" s="300"/>
      <c r="U75" s="301"/>
      <c r="V75" s="252"/>
      <c r="W75" s="264"/>
      <c r="X75" s="264"/>
      <c r="Y75" s="264"/>
      <c r="Z75" s="264"/>
      <c r="AA75" s="54"/>
      <c r="AB75" s="300"/>
      <c r="AC75" s="300"/>
      <c r="AD75" s="301"/>
      <c r="AE75" s="252"/>
      <c r="AF75" s="264"/>
      <c r="AG75" s="264"/>
      <c r="AH75" s="264"/>
      <c r="AI75" s="264"/>
      <c r="AJ75" s="54"/>
      <c r="AK75" s="300"/>
      <c r="AL75" s="300"/>
      <c r="AM75" s="301"/>
      <c r="AN75" s="252"/>
      <c r="AO75" s="264"/>
      <c r="AP75" s="264"/>
      <c r="AQ75" s="264"/>
      <c r="AR75" s="264"/>
      <c r="AS75" s="54"/>
      <c r="AT75" s="300"/>
      <c r="AU75" s="300"/>
      <c r="AV75" s="301"/>
      <c r="AW75" s="252"/>
      <c r="AX75" s="264"/>
      <c r="AY75" s="264"/>
      <c r="AZ75" s="264"/>
      <c r="BA75" s="264"/>
      <c r="BB75" s="54"/>
      <c r="BC75" s="300"/>
      <c r="BD75" s="300"/>
      <c r="BE75" s="301"/>
      <c r="BF75" s="252"/>
      <c r="BG75" s="264"/>
      <c r="BH75" s="264"/>
      <c r="BI75" s="264"/>
      <c r="BJ75" s="264"/>
      <c r="BK75" s="54"/>
      <c r="BL75" s="300"/>
      <c r="BM75" s="300"/>
      <c r="BN75" s="301"/>
      <c r="BO75" s="269"/>
      <c r="BP75" s="322">
        <f t="shared" si="47"/>
        <v>0</v>
      </c>
      <c r="BQ75" s="323"/>
      <c r="BR75" s="1"/>
      <c r="BS75" s="2">
        <f t="shared" si="48"/>
        <v>0</v>
      </c>
      <c r="BT75" s="188">
        <f t="shared" si="49"/>
        <v>0</v>
      </c>
      <c r="BU75" s="188">
        <f t="shared" si="50"/>
        <v>0</v>
      </c>
      <c r="BV75" s="188">
        <f t="shared" si="51"/>
        <v>0</v>
      </c>
      <c r="BW75" s="188">
        <f t="shared" si="52"/>
        <v>0</v>
      </c>
      <c r="BX75" s="188">
        <f t="shared" si="53"/>
        <v>0</v>
      </c>
      <c r="BY75" s="188">
        <f t="shared" si="54"/>
        <v>0</v>
      </c>
      <c r="BZ75" s="188">
        <f t="shared" si="55"/>
        <v>0</v>
      </c>
      <c r="CA75" s="188">
        <f t="shared" si="56"/>
        <v>0</v>
      </c>
    </row>
    <row r="76" spans="1:79" x14ac:dyDescent="0.25">
      <c r="A76" s="15">
        <v>11</v>
      </c>
      <c r="B76" s="62" t="s">
        <v>56</v>
      </c>
      <c r="C76" s="68"/>
      <c r="D76" s="226"/>
      <c r="E76" s="22"/>
      <c r="F76" s="22"/>
      <c r="G76" s="22"/>
      <c r="H76" s="22"/>
      <c r="I76" s="22"/>
      <c r="J76" s="301"/>
      <c r="K76" s="312"/>
      <c r="L76" s="312"/>
      <c r="M76" s="250"/>
      <c r="N76" s="264"/>
      <c r="O76" s="264"/>
      <c r="P76" s="264"/>
      <c r="Q76" s="264"/>
      <c r="R76" s="54"/>
      <c r="S76" s="301"/>
      <c r="T76" s="312"/>
      <c r="U76" s="312"/>
      <c r="V76" s="252"/>
      <c r="W76" s="264"/>
      <c r="X76" s="264"/>
      <c r="Y76" s="264"/>
      <c r="Z76" s="264"/>
      <c r="AA76" s="54"/>
      <c r="AB76" s="301"/>
      <c r="AC76" s="312"/>
      <c r="AD76" s="312"/>
      <c r="AE76" s="252"/>
      <c r="AF76" s="264"/>
      <c r="AG76" s="264"/>
      <c r="AH76" s="264"/>
      <c r="AI76" s="264"/>
      <c r="AJ76" s="54"/>
      <c r="AK76" s="301"/>
      <c r="AL76" s="312"/>
      <c r="AM76" s="312"/>
      <c r="AN76" s="252"/>
      <c r="AO76" s="264"/>
      <c r="AP76" s="264"/>
      <c r="AQ76" s="264"/>
      <c r="AR76" s="264"/>
      <c r="AS76" s="54"/>
      <c r="AT76" s="301"/>
      <c r="AU76" s="312"/>
      <c r="AV76" s="312"/>
      <c r="AW76" s="252"/>
      <c r="AX76" s="264"/>
      <c r="AY76" s="264"/>
      <c r="AZ76" s="264"/>
      <c r="BA76" s="264"/>
      <c r="BB76" s="54"/>
      <c r="BC76" s="301"/>
      <c r="BD76" s="312"/>
      <c r="BE76" s="312"/>
      <c r="BF76" s="252"/>
      <c r="BG76" s="264"/>
      <c r="BH76" s="264"/>
      <c r="BI76" s="264"/>
      <c r="BJ76" s="264"/>
      <c r="BK76" s="54"/>
      <c r="BL76" s="301"/>
      <c r="BM76" s="312"/>
      <c r="BN76" s="312"/>
      <c r="BO76" s="269"/>
      <c r="BP76" s="322">
        <f t="shared" si="47"/>
        <v>0</v>
      </c>
      <c r="BQ76" s="323"/>
      <c r="BR76" s="1"/>
      <c r="BS76" s="2">
        <f t="shared" si="48"/>
        <v>0</v>
      </c>
      <c r="BT76" s="188">
        <f t="shared" si="49"/>
        <v>0</v>
      </c>
      <c r="BU76" s="188">
        <f t="shared" si="50"/>
        <v>0</v>
      </c>
      <c r="BV76" s="188">
        <f t="shared" si="51"/>
        <v>0</v>
      </c>
      <c r="BW76" s="188">
        <f t="shared" si="52"/>
        <v>0</v>
      </c>
      <c r="BX76" s="188">
        <f t="shared" si="53"/>
        <v>0</v>
      </c>
      <c r="BY76" s="188">
        <f t="shared" si="54"/>
        <v>0</v>
      </c>
      <c r="BZ76" s="188">
        <f t="shared" si="55"/>
        <v>0</v>
      </c>
      <c r="CA76" s="188">
        <f t="shared" si="56"/>
        <v>0</v>
      </c>
    </row>
    <row r="77" spans="1:79" x14ac:dyDescent="0.25">
      <c r="A77" s="15">
        <v>12</v>
      </c>
      <c r="B77" s="49" t="s">
        <v>80</v>
      </c>
      <c r="C77" s="58"/>
      <c r="D77" s="226"/>
      <c r="E77" s="22"/>
      <c r="F77" s="22"/>
      <c r="G77" s="22"/>
      <c r="H77" s="22"/>
      <c r="I77" s="22"/>
      <c r="J77" s="301"/>
      <c r="K77" s="312"/>
      <c r="L77" s="313"/>
      <c r="M77" s="250"/>
      <c r="N77" s="264"/>
      <c r="O77" s="264"/>
      <c r="P77" s="264"/>
      <c r="Q77" s="264"/>
      <c r="R77" s="54"/>
      <c r="S77" s="301"/>
      <c r="T77" s="312"/>
      <c r="U77" s="313"/>
      <c r="V77" s="252"/>
      <c r="W77" s="264"/>
      <c r="X77" s="264"/>
      <c r="Y77" s="264"/>
      <c r="Z77" s="264"/>
      <c r="AA77" s="54"/>
      <c r="AB77" s="301"/>
      <c r="AC77" s="312"/>
      <c r="AD77" s="313"/>
      <c r="AE77" s="252"/>
      <c r="AF77" s="264"/>
      <c r="AG77" s="264"/>
      <c r="AH77" s="264"/>
      <c r="AI77" s="264"/>
      <c r="AJ77" s="54"/>
      <c r="AK77" s="301"/>
      <c r="AL77" s="312"/>
      <c r="AM77" s="313"/>
      <c r="AN77" s="252"/>
      <c r="AO77" s="264"/>
      <c r="AP77" s="264"/>
      <c r="AQ77" s="264"/>
      <c r="AR77" s="264"/>
      <c r="AS77" s="54"/>
      <c r="AT77" s="301"/>
      <c r="AU77" s="312"/>
      <c r="AV77" s="313"/>
      <c r="AW77" s="252"/>
      <c r="AX77" s="264"/>
      <c r="AY77" s="264"/>
      <c r="AZ77" s="264"/>
      <c r="BA77" s="264"/>
      <c r="BB77" s="54"/>
      <c r="BC77" s="301"/>
      <c r="BD77" s="312"/>
      <c r="BE77" s="313"/>
      <c r="BF77" s="252"/>
      <c r="BG77" s="264"/>
      <c r="BH77" s="264"/>
      <c r="BI77" s="264"/>
      <c r="BJ77" s="264"/>
      <c r="BK77" s="54"/>
      <c r="BL77" s="301"/>
      <c r="BM77" s="312"/>
      <c r="BN77" s="313"/>
      <c r="BO77" s="269"/>
      <c r="BP77" s="322">
        <f t="shared" si="47"/>
        <v>0</v>
      </c>
      <c r="BQ77" s="323"/>
      <c r="BR77" s="1"/>
      <c r="BS77" s="2">
        <f t="shared" si="48"/>
        <v>0</v>
      </c>
      <c r="BT77" s="188">
        <f t="shared" si="49"/>
        <v>0</v>
      </c>
      <c r="BU77" s="188">
        <f t="shared" si="50"/>
        <v>0</v>
      </c>
      <c r="BV77" s="188">
        <f t="shared" si="51"/>
        <v>0</v>
      </c>
      <c r="BW77" s="188">
        <f t="shared" si="52"/>
        <v>0</v>
      </c>
      <c r="BX77" s="188">
        <f t="shared" si="53"/>
        <v>0</v>
      </c>
      <c r="BY77" s="188">
        <f t="shared" si="54"/>
        <v>0</v>
      </c>
      <c r="BZ77" s="188">
        <f t="shared" si="55"/>
        <v>0</v>
      </c>
      <c r="CA77" s="188">
        <f t="shared" si="56"/>
        <v>0</v>
      </c>
    </row>
    <row r="78" spans="1:79" x14ac:dyDescent="0.25">
      <c r="A78" s="15">
        <v>13</v>
      </c>
      <c r="B78" s="49" t="s">
        <v>80</v>
      </c>
      <c r="C78" s="58"/>
      <c r="D78" s="226"/>
      <c r="E78" s="22"/>
      <c r="F78" s="22"/>
      <c r="G78" s="22"/>
      <c r="H78" s="22"/>
      <c r="I78" s="22"/>
      <c r="J78" s="298"/>
      <c r="K78" s="298"/>
      <c r="L78" s="299"/>
      <c r="M78" s="250"/>
      <c r="N78" s="264"/>
      <c r="O78" s="264"/>
      <c r="P78" s="264"/>
      <c r="Q78" s="264"/>
      <c r="R78" s="54"/>
      <c r="S78" s="298"/>
      <c r="T78" s="298"/>
      <c r="U78" s="299"/>
      <c r="V78" s="252"/>
      <c r="W78" s="264"/>
      <c r="X78" s="264"/>
      <c r="Y78" s="264"/>
      <c r="Z78" s="264"/>
      <c r="AA78" s="54"/>
      <c r="AB78" s="298"/>
      <c r="AC78" s="298"/>
      <c r="AD78" s="299"/>
      <c r="AE78" s="252"/>
      <c r="AF78" s="264"/>
      <c r="AG78" s="264"/>
      <c r="AH78" s="264"/>
      <c r="AI78" s="264"/>
      <c r="AJ78" s="54"/>
      <c r="AK78" s="298"/>
      <c r="AL78" s="298"/>
      <c r="AM78" s="299"/>
      <c r="AN78" s="252"/>
      <c r="AO78" s="264"/>
      <c r="AP78" s="264"/>
      <c r="AQ78" s="264"/>
      <c r="AR78" s="264"/>
      <c r="AS78" s="54"/>
      <c r="AT78" s="298"/>
      <c r="AU78" s="298"/>
      <c r="AV78" s="299"/>
      <c r="AW78" s="252"/>
      <c r="AX78" s="264"/>
      <c r="AY78" s="264"/>
      <c r="AZ78" s="264"/>
      <c r="BA78" s="264"/>
      <c r="BB78" s="54"/>
      <c r="BC78" s="298"/>
      <c r="BD78" s="298"/>
      <c r="BE78" s="299"/>
      <c r="BF78" s="252"/>
      <c r="BG78" s="264"/>
      <c r="BH78" s="264"/>
      <c r="BI78" s="264"/>
      <c r="BJ78" s="264"/>
      <c r="BK78" s="54"/>
      <c r="BL78" s="298"/>
      <c r="BM78" s="298"/>
      <c r="BN78" s="299"/>
      <c r="BO78" s="269"/>
      <c r="BP78" s="322">
        <f t="shared" si="47"/>
        <v>0</v>
      </c>
      <c r="BQ78" s="323"/>
      <c r="BR78" s="1"/>
      <c r="BS78" s="2">
        <f t="shared" si="48"/>
        <v>0</v>
      </c>
      <c r="BT78" s="188">
        <f t="shared" si="49"/>
        <v>0</v>
      </c>
      <c r="BU78" s="188">
        <f t="shared" si="50"/>
        <v>0</v>
      </c>
      <c r="BV78" s="188">
        <f t="shared" si="51"/>
        <v>0</v>
      </c>
      <c r="BW78" s="188">
        <f t="shared" si="52"/>
        <v>0</v>
      </c>
      <c r="BX78" s="188">
        <f t="shared" si="53"/>
        <v>0</v>
      </c>
      <c r="BY78" s="188">
        <f t="shared" si="54"/>
        <v>0</v>
      </c>
      <c r="BZ78" s="188">
        <f t="shared" si="55"/>
        <v>0</v>
      </c>
      <c r="CA78" s="188">
        <f t="shared" si="56"/>
        <v>0</v>
      </c>
    </row>
    <row r="79" spans="1:79" x14ac:dyDescent="0.25">
      <c r="A79" s="15">
        <v>14</v>
      </c>
      <c r="B79" s="49" t="s">
        <v>80</v>
      </c>
      <c r="C79" s="58"/>
      <c r="D79" s="226"/>
      <c r="E79" s="22"/>
      <c r="F79" s="22"/>
      <c r="G79" s="22"/>
      <c r="H79" s="22"/>
      <c r="I79" s="22"/>
      <c r="J79" s="301"/>
      <c r="K79" s="312"/>
      <c r="L79" s="313"/>
      <c r="M79" s="250"/>
      <c r="N79" s="264"/>
      <c r="O79" s="264"/>
      <c r="P79" s="264"/>
      <c r="Q79" s="264"/>
      <c r="R79" s="54"/>
      <c r="S79" s="301"/>
      <c r="T79" s="312"/>
      <c r="U79" s="313"/>
      <c r="V79" s="252"/>
      <c r="W79" s="264"/>
      <c r="X79" s="264"/>
      <c r="Y79" s="264"/>
      <c r="Z79" s="264"/>
      <c r="AA79" s="54"/>
      <c r="AB79" s="301"/>
      <c r="AC79" s="312"/>
      <c r="AD79" s="313"/>
      <c r="AE79" s="252"/>
      <c r="AF79" s="264"/>
      <c r="AG79" s="264"/>
      <c r="AH79" s="264"/>
      <c r="AI79" s="264"/>
      <c r="AJ79" s="54"/>
      <c r="AK79" s="301"/>
      <c r="AL79" s="312"/>
      <c r="AM79" s="313"/>
      <c r="AN79" s="252"/>
      <c r="AO79" s="264"/>
      <c r="AP79" s="264"/>
      <c r="AQ79" s="264"/>
      <c r="AR79" s="264"/>
      <c r="AS79" s="54"/>
      <c r="AT79" s="301"/>
      <c r="AU79" s="312"/>
      <c r="AV79" s="313"/>
      <c r="AW79" s="252"/>
      <c r="AX79" s="264"/>
      <c r="AY79" s="264"/>
      <c r="AZ79" s="264"/>
      <c r="BA79" s="264"/>
      <c r="BB79" s="54"/>
      <c r="BC79" s="301"/>
      <c r="BD79" s="312"/>
      <c r="BE79" s="313"/>
      <c r="BF79" s="252"/>
      <c r="BG79" s="264"/>
      <c r="BH79" s="264"/>
      <c r="BI79" s="264"/>
      <c r="BJ79" s="264"/>
      <c r="BK79" s="54"/>
      <c r="BL79" s="301"/>
      <c r="BM79" s="312"/>
      <c r="BN79" s="313"/>
      <c r="BO79" s="269"/>
      <c r="BP79" s="322">
        <f t="shared" si="47"/>
        <v>0</v>
      </c>
      <c r="BQ79" s="323"/>
      <c r="BR79" s="1"/>
      <c r="BS79" s="2">
        <f t="shared" si="48"/>
        <v>0</v>
      </c>
      <c r="BT79" s="188">
        <f t="shared" si="49"/>
        <v>0</v>
      </c>
      <c r="BU79" s="188">
        <f t="shared" si="50"/>
        <v>0</v>
      </c>
      <c r="BV79" s="188">
        <f t="shared" si="51"/>
        <v>0</v>
      </c>
      <c r="BW79" s="188">
        <f t="shared" si="52"/>
        <v>0</v>
      </c>
      <c r="BX79" s="188">
        <f t="shared" si="53"/>
        <v>0</v>
      </c>
      <c r="BY79" s="188">
        <f t="shared" si="54"/>
        <v>0</v>
      </c>
      <c r="BZ79" s="188">
        <f t="shared" si="55"/>
        <v>0</v>
      </c>
      <c r="CA79" s="188">
        <f t="shared" si="56"/>
        <v>0</v>
      </c>
    </row>
    <row r="80" spans="1:79" x14ac:dyDescent="0.25">
      <c r="A80" s="15">
        <v>15</v>
      </c>
      <c r="B80" s="49" t="s">
        <v>80</v>
      </c>
      <c r="C80" s="58"/>
      <c r="D80" s="226"/>
      <c r="E80" s="22"/>
      <c r="F80" s="22"/>
      <c r="G80" s="22"/>
      <c r="H80" s="22"/>
      <c r="I80" s="22"/>
      <c r="J80" s="298"/>
      <c r="K80" s="298"/>
      <c r="L80" s="299"/>
      <c r="M80" s="250"/>
      <c r="N80" s="264"/>
      <c r="O80" s="264"/>
      <c r="P80" s="264"/>
      <c r="Q80" s="264"/>
      <c r="R80" s="54"/>
      <c r="S80" s="298"/>
      <c r="T80" s="298"/>
      <c r="U80" s="299"/>
      <c r="V80" s="252"/>
      <c r="W80" s="264"/>
      <c r="X80" s="264"/>
      <c r="Y80" s="264"/>
      <c r="Z80" s="264"/>
      <c r="AA80" s="54"/>
      <c r="AB80" s="298"/>
      <c r="AC80" s="298"/>
      <c r="AD80" s="299"/>
      <c r="AE80" s="252"/>
      <c r="AF80" s="264"/>
      <c r="AG80" s="264"/>
      <c r="AH80" s="264"/>
      <c r="AI80" s="264"/>
      <c r="AJ80" s="54"/>
      <c r="AK80" s="298"/>
      <c r="AL80" s="298"/>
      <c r="AM80" s="299"/>
      <c r="AN80" s="252"/>
      <c r="AO80" s="264"/>
      <c r="AP80" s="264"/>
      <c r="AQ80" s="264"/>
      <c r="AR80" s="264"/>
      <c r="AS80" s="54"/>
      <c r="AT80" s="298"/>
      <c r="AU80" s="298"/>
      <c r="AV80" s="299"/>
      <c r="AW80" s="252"/>
      <c r="AX80" s="264"/>
      <c r="AY80" s="264"/>
      <c r="AZ80" s="264"/>
      <c r="BA80" s="264"/>
      <c r="BB80" s="54"/>
      <c r="BC80" s="298"/>
      <c r="BD80" s="298"/>
      <c r="BE80" s="299"/>
      <c r="BF80" s="252"/>
      <c r="BG80" s="264"/>
      <c r="BH80" s="264"/>
      <c r="BI80" s="264"/>
      <c r="BJ80" s="264"/>
      <c r="BK80" s="54"/>
      <c r="BL80" s="298"/>
      <c r="BM80" s="298"/>
      <c r="BN80" s="299"/>
      <c r="BO80" s="269"/>
      <c r="BP80" s="322">
        <f t="shared" si="47"/>
        <v>0</v>
      </c>
      <c r="BQ80" s="323"/>
      <c r="BR80" s="1"/>
      <c r="BS80" s="2">
        <f t="shared" si="48"/>
        <v>0</v>
      </c>
      <c r="BT80" s="188">
        <f t="shared" si="49"/>
        <v>0</v>
      </c>
      <c r="BU80" s="188">
        <f t="shared" si="50"/>
        <v>0</v>
      </c>
      <c r="BV80" s="188">
        <f t="shared" si="51"/>
        <v>0</v>
      </c>
      <c r="BW80" s="188">
        <f t="shared" si="52"/>
        <v>0</v>
      </c>
      <c r="BX80" s="188">
        <f t="shared" si="53"/>
        <v>0</v>
      </c>
      <c r="BY80" s="188">
        <f t="shared" si="54"/>
        <v>0</v>
      </c>
      <c r="BZ80" s="188">
        <f t="shared" si="55"/>
        <v>0</v>
      </c>
      <c r="CA80" s="188">
        <f t="shared" si="56"/>
        <v>0</v>
      </c>
    </row>
    <row r="81" spans="1:79" x14ac:dyDescent="0.25">
      <c r="A81" s="15">
        <v>16</v>
      </c>
      <c r="B81" s="49" t="s">
        <v>80</v>
      </c>
      <c r="C81" s="58"/>
      <c r="D81" s="226"/>
      <c r="E81" s="22"/>
      <c r="F81" s="22"/>
      <c r="G81" s="22"/>
      <c r="H81" s="22"/>
      <c r="I81" s="22"/>
      <c r="J81" s="301"/>
      <c r="K81" s="312"/>
      <c r="L81" s="313"/>
      <c r="M81" s="250"/>
      <c r="N81" s="264"/>
      <c r="O81" s="264"/>
      <c r="P81" s="264"/>
      <c r="Q81" s="264"/>
      <c r="R81" s="54"/>
      <c r="S81" s="301"/>
      <c r="T81" s="312"/>
      <c r="U81" s="313"/>
      <c r="V81" s="252"/>
      <c r="W81" s="264"/>
      <c r="X81" s="264"/>
      <c r="Y81" s="264"/>
      <c r="Z81" s="264"/>
      <c r="AA81" s="54"/>
      <c r="AB81" s="301"/>
      <c r="AC81" s="312"/>
      <c r="AD81" s="313"/>
      <c r="AE81" s="252"/>
      <c r="AF81" s="264"/>
      <c r="AG81" s="264"/>
      <c r="AH81" s="264"/>
      <c r="AI81" s="264"/>
      <c r="AJ81" s="54"/>
      <c r="AK81" s="301"/>
      <c r="AL81" s="312"/>
      <c r="AM81" s="313"/>
      <c r="AN81" s="252"/>
      <c r="AO81" s="264"/>
      <c r="AP81" s="264"/>
      <c r="AQ81" s="264"/>
      <c r="AR81" s="264"/>
      <c r="AS81" s="54"/>
      <c r="AT81" s="301"/>
      <c r="AU81" s="312"/>
      <c r="AV81" s="313"/>
      <c r="AW81" s="252"/>
      <c r="AX81" s="264"/>
      <c r="AY81" s="264"/>
      <c r="AZ81" s="264"/>
      <c r="BA81" s="264"/>
      <c r="BB81" s="54"/>
      <c r="BC81" s="301"/>
      <c r="BD81" s="312"/>
      <c r="BE81" s="313"/>
      <c r="BF81" s="252"/>
      <c r="BG81" s="264"/>
      <c r="BH81" s="264"/>
      <c r="BI81" s="264"/>
      <c r="BJ81" s="264"/>
      <c r="BK81" s="54"/>
      <c r="BL81" s="301"/>
      <c r="BM81" s="312"/>
      <c r="BN81" s="313"/>
      <c r="BO81" s="269"/>
      <c r="BP81" s="322">
        <f t="shared" si="47"/>
        <v>0</v>
      </c>
      <c r="BQ81" s="323"/>
      <c r="BR81" s="1"/>
      <c r="BS81" s="2">
        <f t="shared" si="48"/>
        <v>0</v>
      </c>
      <c r="BT81" s="188">
        <f t="shared" si="49"/>
        <v>0</v>
      </c>
      <c r="BU81" s="188">
        <f t="shared" si="50"/>
        <v>0</v>
      </c>
      <c r="BV81" s="188">
        <f t="shared" si="51"/>
        <v>0</v>
      </c>
      <c r="BW81" s="188">
        <f t="shared" si="52"/>
        <v>0</v>
      </c>
      <c r="BX81" s="188">
        <f t="shared" si="53"/>
        <v>0</v>
      </c>
      <c r="BY81" s="188">
        <f t="shared" si="54"/>
        <v>0</v>
      </c>
      <c r="BZ81" s="188">
        <f t="shared" si="55"/>
        <v>0</v>
      </c>
      <c r="CA81" s="188">
        <f t="shared" si="56"/>
        <v>0</v>
      </c>
    </row>
    <row r="82" spans="1:79" x14ac:dyDescent="0.25">
      <c r="A82" s="15">
        <v>17</v>
      </c>
      <c r="B82" s="49" t="s">
        <v>80</v>
      </c>
      <c r="C82" s="58"/>
      <c r="D82" s="226"/>
      <c r="E82" s="22"/>
      <c r="F82" s="22"/>
      <c r="G82" s="22"/>
      <c r="H82" s="22"/>
      <c r="I82" s="22"/>
      <c r="J82" s="298"/>
      <c r="K82" s="298"/>
      <c r="L82" s="299"/>
      <c r="M82" s="250"/>
      <c r="N82" s="264"/>
      <c r="O82" s="264"/>
      <c r="P82" s="264"/>
      <c r="Q82" s="264"/>
      <c r="R82" s="54"/>
      <c r="S82" s="298"/>
      <c r="T82" s="298"/>
      <c r="U82" s="299"/>
      <c r="V82" s="252"/>
      <c r="W82" s="264"/>
      <c r="X82" s="264"/>
      <c r="Y82" s="264"/>
      <c r="Z82" s="264"/>
      <c r="AA82" s="54"/>
      <c r="AB82" s="298"/>
      <c r="AC82" s="298"/>
      <c r="AD82" s="299"/>
      <c r="AE82" s="252"/>
      <c r="AF82" s="264"/>
      <c r="AG82" s="264"/>
      <c r="AH82" s="264"/>
      <c r="AI82" s="264"/>
      <c r="AJ82" s="54"/>
      <c r="AK82" s="298"/>
      <c r="AL82" s="298"/>
      <c r="AM82" s="299"/>
      <c r="AN82" s="252"/>
      <c r="AO82" s="264"/>
      <c r="AP82" s="264"/>
      <c r="AQ82" s="264"/>
      <c r="AR82" s="264"/>
      <c r="AS82" s="54"/>
      <c r="AT82" s="298"/>
      <c r="AU82" s="298"/>
      <c r="AV82" s="299"/>
      <c r="AW82" s="252"/>
      <c r="AX82" s="264"/>
      <c r="AY82" s="264"/>
      <c r="AZ82" s="264"/>
      <c r="BA82" s="264"/>
      <c r="BB82" s="54"/>
      <c r="BC82" s="298"/>
      <c r="BD82" s="298"/>
      <c r="BE82" s="299"/>
      <c r="BF82" s="252"/>
      <c r="BG82" s="264"/>
      <c r="BH82" s="264"/>
      <c r="BI82" s="264"/>
      <c r="BJ82" s="264"/>
      <c r="BK82" s="54"/>
      <c r="BL82" s="298"/>
      <c r="BM82" s="298"/>
      <c r="BN82" s="299"/>
      <c r="BO82" s="269"/>
      <c r="BP82" s="322">
        <f t="shared" si="47"/>
        <v>0</v>
      </c>
      <c r="BQ82" s="323"/>
      <c r="BR82" s="1"/>
      <c r="BS82" s="2">
        <f t="shared" si="48"/>
        <v>0</v>
      </c>
      <c r="BT82" s="188">
        <f t="shared" si="49"/>
        <v>0</v>
      </c>
      <c r="BU82" s="188">
        <f t="shared" si="50"/>
        <v>0</v>
      </c>
      <c r="BV82" s="188">
        <f t="shared" si="51"/>
        <v>0</v>
      </c>
      <c r="BW82" s="188">
        <f t="shared" si="52"/>
        <v>0</v>
      </c>
      <c r="BX82" s="188">
        <f t="shared" si="53"/>
        <v>0</v>
      </c>
      <c r="BY82" s="188">
        <f t="shared" si="54"/>
        <v>0</v>
      </c>
      <c r="BZ82" s="188">
        <f t="shared" si="55"/>
        <v>0</v>
      </c>
      <c r="CA82" s="188">
        <f t="shared" si="56"/>
        <v>0</v>
      </c>
    </row>
    <row r="83" spans="1:79" x14ac:dyDescent="0.25">
      <c r="A83" s="15">
        <v>18</v>
      </c>
      <c r="B83" s="49" t="s">
        <v>80</v>
      </c>
      <c r="C83" s="58"/>
      <c r="D83" s="226"/>
      <c r="E83" s="22"/>
      <c r="F83" s="22"/>
      <c r="G83" s="22"/>
      <c r="H83" s="22"/>
      <c r="I83" s="22"/>
      <c r="J83" s="298"/>
      <c r="K83" s="298"/>
      <c r="L83" s="299"/>
      <c r="M83" s="250"/>
      <c r="N83" s="264"/>
      <c r="O83" s="264"/>
      <c r="P83" s="264"/>
      <c r="Q83" s="264"/>
      <c r="R83" s="54"/>
      <c r="S83" s="298"/>
      <c r="T83" s="298"/>
      <c r="U83" s="299"/>
      <c r="V83" s="252"/>
      <c r="W83" s="264"/>
      <c r="X83" s="264"/>
      <c r="Y83" s="264"/>
      <c r="Z83" s="264"/>
      <c r="AA83" s="54"/>
      <c r="AB83" s="298"/>
      <c r="AC83" s="298"/>
      <c r="AD83" s="299"/>
      <c r="AE83" s="252"/>
      <c r="AF83" s="264"/>
      <c r="AG83" s="264"/>
      <c r="AH83" s="264"/>
      <c r="AI83" s="264"/>
      <c r="AJ83" s="54"/>
      <c r="AK83" s="298"/>
      <c r="AL83" s="298"/>
      <c r="AM83" s="299"/>
      <c r="AN83" s="252"/>
      <c r="AO83" s="264"/>
      <c r="AP83" s="264"/>
      <c r="AQ83" s="264"/>
      <c r="AR83" s="264"/>
      <c r="AS83" s="54"/>
      <c r="AT83" s="298"/>
      <c r="AU83" s="298"/>
      <c r="AV83" s="299"/>
      <c r="AW83" s="252"/>
      <c r="AX83" s="264"/>
      <c r="AY83" s="264"/>
      <c r="AZ83" s="264"/>
      <c r="BA83" s="264"/>
      <c r="BB83" s="54"/>
      <c r="BC83" s="298"/>
      <c r="BD83" s="298"/>
      <c r="BE83" s="299"/>
      <c r="BF83" s="252"/>
      <c r="BG83" s="264"/>
      <c r="BH83" s="264"/>
      <c r="BI83" s="264"/>
      <c r="BJ83" s="264"/>
      <c r="BK83" s="54"/>
      <c r="BL83" s="298"/>
      <c r="BM83" s="298"/>
      <c r="BN83" s="299"/>
      <c r="BO83" s="269"/>
      <c r="BP83" s="322">
        <f t="shared" si="47"/>
        <v>0</v>
      </c>
      <c r="BQ83" s="323"/>
      <c r="BR83" s="1"/>
      <c r="BS83" s="2">
        <f t="shared" si="48"/>
        <v>0</v>
      </c>
      <c r="BT83" s="188">
        <f t="shared" si="49"/>
        <v>0</v>
      </c>
      <c r="BU83" s="188">
        <f t="shared" si="50"/>
        <v>0</v>
      </c>
      <c r="BV83" s="188">
        <f t="shared" si="51"/>
        <v>0</v>
      </c>
      <c r="BW83" s="188">
        <f t="shared" si="52"/>
        <v>0</v>
      </c>
      <c r="BX83" s="188">
        <f t="shared" si="53"/>
        <v>0</v>
      </c>
      <c r="BY83" s="188">
        <f t="shared" si="54"/>
        <v>0</v>
      </c>
      <c r="BZ83" s="188">
        <f t="shared" si="55"/>
        <v>0</v>
      </c>
      <c r="CA83" s="188">
        <f t="shared" si="56"/>
        <v>0</v>
      </c>
    </row>
    <row r="84" spans="1:79" x14ac:dyDescent="0.25">
      <c r="A84" s="15">
        <v>19</v>
      </c>
      <c r="B84" s="49" t="s">
        <v>80</v>
      </c>
      <c r="C84" s="58"/>
      <c r="D84" s="226"/>
      <c r="E84" s="22"/>
      <c r="F84" s="22"/>
      <c r="G84" s="22"/>
      <c r="H84" s="22"/>
      <c r="I84" s="22"/>
      <c r="J84" s="301"/>
      <c r="K84" s="312"/>
      <c r="L84" s="313"/>
      <c r="M84" s="250"/>
      <c r="N84" s="264"/>
      <c r="O84" s="264"/>
      <c r="P84" s="264"/>
      <c r="Q84" s="264"/>
      <c r="R84" s="54"/>
      <c r="S84" s="301"/>
      <c r="T84" s="312"/>
      <c r="U84" s="313"/>
      <c r="V84" s="252"/>
      <c r="W84" s="264"/>
      <c r="X84" s="264"/>
      <c r="Y84" s="264"/>
      <c r="Z84" s="264"/>
      <c r="AA84" s="54"/>
      <c r="AB84" s="301"/>
      <c r="AC84" s="312"/>
      <c r="AD84" s="313"/>
      <c r="AE84" s="252"/>
      <c r="AF84" s="264"/>
      <c r="AG84" s="264"/>
      <c r="AH84" s="264"/>
      <c r="AI84" s="264"/>
      <c r="AJ84" s="54"/>
      <c r="AK84" s="301"/>
      <c r="AL84" s="312"/>
      <c r="AM84" s="313"/>
      <c r="AN84" s="252"/>
      <c r="AO84" s="264"/>
      <c r="AP84" s="264"/>
      <c r="AQ84" s="264"/>
      <c r="AR84" s="264"/>
      <c r="AS84" s="54"/>
      <c r="AT84" s="301"/>
      <c r="AU84" s="312"/>
      <c r="AV84" s="313"/>
      <c r="AW84" s="252"/>
      <c r="AX84" s="264"/>
      <c r="AY84" s="264"/>
      <c r="AZ84" s="264"/>
      <c r="BA84" s="264"/>
      <c r="BB84" s="54"/>
      <c r="BC84" s="301"/>
      <c r="BD84" s="312"/>
      <c r="BE84" s="313"/>
      <c r="BF84" s="252"/>
      <c r="BG84" s="264"/>
      <c r="BH84" s="264"/>
      <c r="BI84" s="264"/>
      <c r="BJ84" s="264"/>
      <c r="BK84" s="54"/>
      <c r="BL84" s="301"/>
      <c r="BM84" s="312"/>
      <c r="BN84" s="313"/>
      <c r="BO84" s="269"/>
      <c r="BP84" s="322">
        <f t="shared" si="47"/>
        <v>0</v>
      </c>
      <c r="BQ84" s="323"/>
      <c r="BR84" s="1"/>
      <c r="BS84" s="2">
        <f t="shared" si="48"/>
        <v>0</v>
      </c>
      <c r="BT84" s="188">
        <f t="shared" si="49"/>
        <v>0</v>
      </c>
      <c r="BU84" s="188">
        <f t="shared" si="50"/>
        <v>0</v>
      </c>
      <c r="BV84" s="188">
        <f t="shared" si="51"/>
        <v>0</v>
      </c>
      <c r="BW84" s="188">
        <f t="shared" si="52"/>
        <v>0</v>
      </c>
      <c r="BX84" s="188">
        <f t="shared" si="53"/>
        <v>0</v>
      </c>
      <c r="BY84" s="188">
        <f t="shared" si="54"/>
        <v>0</v>
      </c>
      <c r="BZ84" s="188">
        <f t="shared" si="55"/>
        <v>0</v>
      </c>
      <c r="CA84" s="188">
        <f t="shared" si="56"/>
        <v>0</v>
      </c>
    </row>
    <row r="85" spans="1:79" ht="15.75" thickBot="1" x14ac:dyDescent="0.3">
      <c r="A85" s="15">
        <v>20</v>
      </c>
      <c r="B85" s="49" t="s">
        <v>80</v>
      </c>
      <c r="C85" s="58"/>
      <c r="D85" s="226"/>
      <c r="E85" s="22"/>
      <c r="F85" s="22"/>
      <c r="G85" s="22"/>
      <c r="H85" s="22"/>
      <c r="I85" s="22"/>
      <c r="J85" s="298"/>
      <c r="K85" s="298"/>
      <c r="L85" s="299"/>
      <c r="M85" s="250"/>
      <c r="N85" s="264"/>
      <c r="O85" s="264"/>
      <c r="P85" s="264"/>
      <c r="Q85" s="264"/>
      <c r="R85" s="54"/>
      <c r="S85" s="298"/>
      <c r="T85" s="298"/>
      <c r="U85" s="299"/>
      <c r="V85" s="252"/>
      <c r="W85" s="264"/>
      <c r="X85" s="264"/>
      <c r="Y85" s="264"/>
      <c r="Z85" s="264"/>
      <c r="AA85" s="54"/>
      <c r="AB85" s="298"/>
      <c r="AC85" s="298"/>
      <c r="AD85" s="299"/>
      <c r="AE85" s="252"/>
      <c r="AF85" s="264"/>
      <c r="AG85" s="264"/>
      <c r="AH85" s="264"/>
      <c r="AI85" s="264"/>
      <c r="AJ85" s="54"/>
      <c r="AK85" s="298"/>
      <c r="AL85" s="298"/>
      <c r="AM85" s="299"/>
      <c r="AN85" s="252"/>
      <c r="AO85" s="264"/>
      <c r="AP85" s="264"/>
      <c r="AQ85" s="264"/>
      <c r="AR85" s="264"/>
      <c r="AS85" s="54"/>
      <c r="AT85" s="298"/>
      <c r="AU85" s="298"/>
      <c r="AV85" s="299"/>
      <c r="AW85" s="252"/>
      <c r="AX85" s="264"/>
      <c r="AY85" s="264"/>
      <c r="AZ85" s="264"/>
      <c r="BA85" s="264"/>
      <c r="BB85" s="54"/>
      <c r="BC85" s="298"/>
      <c r="BD85" s="298"/>
      <c r="BE85" s="299"/>
      <c r="BF85" s="252"/>
      <c r="BG85" s="264"/>
      <c r="BH85" s="264"/>
      <c r="BI85" s="264"/>
      <c r="BJ85" s="264"/>
      <c r="BK85" s="54"/>
      <c r="BL85" s="298"/>
      <c r="BM85" s="298"/>
      <c r="BN85" s="299"/>
      <c r="BO85" s="269"/>
      <c r="BP85" s="322">
        <f t="shared" si="47"/>
        <v>0</v>
      </c>
      <c r="BQ85" s="323"/>
      <c r="BR85" s="1"/>
      <c r="BS85" s="2">
        <f t="shared" si="48"/>
        <v>0</v>
      </c>
      <c r="BT85" s="188">
        <f t="shared" si="49"/>
        <v>0</v>
      </c>
      <c r="BU85" s="188">
        <f t="shared" si="50"/>
        <v>0</v>
      </c>
      <c r="BV85" s="188">
        <f t="shared" si="51"/>
        <v>0</v>
      </c>
      <c r="BW85" s="188">
        <f t="shared" si="52"/>
        <v>0</v>
      </c>
      <c r="BX85" s="188">
        <f t="shared" si="53"/>
        <v>0</v>
      </c>
      <c r="BY85" s="188">
        <f t="shared" si="54"/>
        <v>0</v>
      </c>
      <c r="BZ85" s="188">
        <f t="shared" si="55"/>
        <v>0</v>
      </c>
      <c r="CA85" s="188">
        <f t="shared" si="56"/>
        <v>0</v>
      </c>
    </row>
    <row r="86" spans="1:79" ht="16.5" thickTop="1" thickBot="1" x14ac:dyDescent="0.3">
      <c r="A86" s="233" t="s">
        <v>57</v>
      </c>
      <c r="B86" s="234"/>
      <c r="C86" s="234"/>
      <c r="D86" s="226"/>
      <c r="E86" s="22"/>
      <c r="F86" s="22"/>
      <c r="G86" s="22"/>
      <c r="H86" s="22"/>
      <c r="I86" s="22"/>
      <c r="J86" s="373">
        <f>SUM(J66:L85)</f>
        <v>0</v>
      </c>
      <c r="K86" s="374"/>
      <c r="L86" s="374"/>
      <c r="M86" s="250"/>
      <c r="N86" s="264"/>
      <c r="O86" s="264"/>
      <c r="P86" s="264"/>
      <c r="Q86" s="264"/>
      <c r="R86" s="54"/>
      <c r="S86" s="373">
        <f>SUM(S66:U85)</f>
        <v>0</v>
      </c>
      <c r="T86" s="374"/>
      <c r="U86" s="374"/>
      <c r="V86" s="252"/>
      <c r="W86" s="264"/>
      <c r="X86" s="264"/>
      <c r="Y86" s="264"/>
      <c r="Z86" s="264"/>
      <c r="AA86" s="54"/>
      <c r="AB86" s="380">
        <f>SUM(AB66:AD85)</f>
        <v>0</v>
      </c>
      <c r="AC86" s="381"/>
      <c r="AD86" s="382"/>
      <c r="AE86" s="252"/>
      <c r="AF86" s="264"/>
      <c r="AG86" s="264"/>
      <c r="AH86" s="264"/>
      <c r="AI86" s="264"/>
      <c r="AJ86" s="54"/>
      <c r="AK86" s="380">
        <f>SUM(AK66:AM85)</f>
        <v>0</v>
      </c>
      <c r="AL86" s="381"/>
      <c r="AM86" s="382"/>
      <c r="AN86" s="252"/>
      <c r="AO86" s="264"/>
      <c r="AP86" s="264"/>
      <c r="AQ86" s="264"/>
      <c r="AR86" s="264"/>
      <c r="AS86" s="54"/>
      <c r="AT86" s="380">
        <f>SUM(AT66:AV85)</f>
        <v>0</v>
      </c>
      <c r="AU86" s="381"/>
      <c r="AV86" s="382"/>
      <c r="AW86" s="252"/>
      <c r="AX86" s="264"/>
      <c r="AY86" s="264"/>
      <c r="AZ86" s="264"/>
      <c r="BA86" s="264"/>
      <c r="BB86" s="54"/>
      <c r="BC86" s="380">
        <f>SUM(BC66:BE85)</f>
        <v>0</v>
      </c>
      <c r="BD86" s="381"/>
      <c r="BE86" s="382"/>
      <c r="BF86" s="252"/>
      <c r="BG86" s="264"/>
      <c r="BH86" s="264"/>
      <c r="BI86" s="264"/>
      <c r="BJ86" s="264"/>
      <c r="BK86" s="54"/>
      <c r="BL86" s="380">
        <f>SUM(BL66:BN85)</f>
        <v>0</v>
      </c>
      <c r="BM86" s="381"/>
      <c r="BN86" s="382"/>
      <c r="BO86" s="270"/>
      <c r="BP86" s="348">
        <f>J86+S86+AB86+AK86+AT86+BC86+BL86</f>
        <v>0</v>
      </c>
      <c r="BQ86" s="349"/>
      <c r="BR86" s="1"/>
      <c r="BS86" s="92"/>
      <c r="BT86" s="93"/>
      <c r="BU86" s="93"/>
      <c r="BV86" s="93"/>
      <c r="BW86" s="93"/>
      <c r="BX86" s="93"/>
      <c r="BY86" s="93"/>
      <c r="BZ86" s="93"/>
      <c r="CA86" s="94"/>
    </row>
    <row r="87" spans="1:79" ht="2.25" customHeight="1" thickTop="1" thickBot="1" x14ac:dyDescent="0.3">
      <c r="A87" s="366"/>
      <c r="B87" s="367"/>
      <c r="C87" s="367"/>
      <c r="D87" s="226"/>
      <c r="E87" s="366"/>
      <c r="F87" s="367"/>
      <c r="G87" s="367"/>
      <c r="H87" s="367"/>
      <c r="I87" s="276"/>
      <c r="J87" s="276"/>
      <c r="K87" s="276"/>
      <c r="L87" s="276"/>
      <c r="M87" s="250"/>
      <c r="N87" s="366"/>
      <c r="O87" s="367"/>
      <c r="P87" s="367"/>
      <c r="Q87" s="367"/>
      <c r="R87" s="367"/>
      <c r="S87" s="367"/>
      <c r="T87" s="367"/>
      <c r="U87" s="302"/>
      <c r="V87" s="252"/>
      <c r="W87" s="366"/>
      <c r="X87" s="367"/>
      <c r="Y87" s="367"/>
      <c r="Z87" s="367"/>
      <c r="AA87" s="367"/>
      <c r="AB87" s="367"/>
      <c r="AC87" s="367"/>
      <c r="AD87" s="302"/>
      <c r="AE87" s="252"/>
      <c r="AF87" s="366"/>
      <c r="AG87" s="367"/>
      <c r="AH87" s="367"/>
      <c r="AI87" s="367"/>
      <c r="AJ87" s="367"/>
      <c r="AK87" s="367"/>
      <c r="AL87" s="367"/>
      <c r="AM87" s="302"/>
      <c r="AN87" s="252"/>
      <c r="AO87" s="366"/>
      <c r="AP87" s="367"/>
      <c r="AQ87" s="367"/>
      <c r="AR87" s="367"/>
      <c r="AS87" s="367"/>
      <c r="AT87" s="367"/>
      <c r="AU87" s="367"/>
      <c r="AV87" s="302"/>
      <c r="AW87" s="252"/>
      <c r="AX87" s="366"/>
      <c r="AY87" s="367"/>
      <c r="AZ87" s="367"/>
      <c r="BA87" s="367"/>
      <c r="BB87" s="367"/>
      <c r="BC87" s="367"/>
      <c r="BD87" s="367"/>
      <c r="BE87" s="302"/>
      <c r="BF87" s="252"/>
      <c r="BG87" s="366"/>
      <c r="BH87" s="367"/>
      <c r="BI87" s="367"/>
      <c r="BJ87" s="367"/>
      <c r="BK87" s="367"/>
      <c r="BL87" s="367"/>
      <c r="BM87" s="367"/>
      <c r="BN87" s="302"/>
      <c r="BO87" s="418"/>
      <c r="BP87" s="276"/>
      <c r="BQ87" s="252"/>
      <c r="BR87" s="1"/>
      <c r="BS87" s="129"/>
      <c r="BT87" s="129"/>
      <c r="BU87" s="129"/>
      <c r="BV87" s="129"/>
      <c r="BW87" s="129"/>
      <c r="BX87" s="129"/>
      <c r="BY87" s="129"/>
      <c r="BZ87" s="129"/>
      <c r="CA87" s="129"/>
    </row>
    <row r="88" spans="1:79" ht="16.5" thickTop="1" thickBot="1" x14ac:dyDescent="0.3">
      <c r="A88" s="280" t="s">
        <v>58</v>
      </c>
      <c r="B88" s="281"/>
      <c r="C88" s="281"/>
      <c r="D88" s="226"/>
      <c r="E88" s="288"/>
      <c r="F88" s="289"/>
      <c r="G88" s="289"/>
      <c r="H88" s="289"/>
      <c r="I88" s="420"/>
      <c r="J88" s="303">
        <f>L44+J52+J56+J64+J86</f>
        <v>0</v>
      </c>
      <c r="K88" s="304"/>
      <c r="L88" s="304"/>
      <c r="M88" s="250"/>
      <c r="N88" s="283"/>
      <c r="O88" s="263"/>
      <c r="P88" s="263"/>
      <c r="Q88" s="263"/>
      <c r="R88" s="368"/>
      <c r="S88" s="303">
        <f>U44+S52+S56+S64+S86</f>
        <v>0</v>
      </c>
      <c r="T88" s="304"/>
      <c r="U88" s="304"/>
      <c r="V88" s="252"/>
      <c r="W88" s="283"/>
      <c r="X88" s="263"/>
      <c r="Y88" s="263"/>
      <c r="Z88" s="263"/>
      <c r="AA88" s="368"/>
      <c r="AB88" s="303">
        <f>AD44+AB52+AB56+AB64+AB86</f>
        <v>0</v>
      </c>
      <c r="AC88" s="304"/>
      <c r="AD88" s="317"/>
      <c r="AE88" s="252"/>
      <c r="AF88" s="283"/>
      <c r="AG88" s="263"/>
      <c r="AH88" s="263"/>
      <c r="AI88" s="263"/>
      <c r="AJ88" s="368"/>
      <c r="AK88" s="303">
        <f>AM44+AK52+AK56+AK64+AK86</f>
        <v>0</v>
      </c>
      <c r="AL88" s="304"/>
      <c r="AM88" s="317"/>
      <c r="AN88" s="252"/>
      <c r="AO88" s="283"/>
      <c r="AP88" s="263"/>
      <c r="AQ88" s="263"/>
      <c r="AR88" s="263"/>
      <c r="AS88" s="368"/>
      <c r="AT88" s="303">
        <f>AV44+AT52+AT56+AT64+AT86</f>
        <v>0</v>
      </c>
      <c r="AU88" s="304"/>
      <c r="AV88" s="317"/>
      <c r="AW88" s="252"/>
      <c r="AX88" s="283"/>
      <c r="AY88" s="263"/>
      <c r="AZ88" s="263"/>
      <c r="BA88" s="263"/>
      <c r="BB88" s="368"/>
      <c r="BC88" s="303">
        <f>BE44+BC52+BC56+BC64+BC86</f>
        <v>0</v>
      </c>
      <c r="BD88" s="304"/>
      <c r="BE88" s="317"/>
      <c r="BF88" s="252"/>
      <c r="BG88" s="283"/>
      <c r="BH88" s="263"/>
      <c r="BI88" s="263"/>
      <c r="BJ88" s="263"/>
      <c r="BK88" s="368"/>
      <c r="BL88" s="303">
        <f>BN44+BL52+BL56+BL64+BL86</f>
        <v>0</v>
      </c>
      <c r="BM88" s="304"/>
      <c r="BN88" s="317"/>
      <c r="BO88" s="350"/>
      <c r="BP88" s="348">
        <f>J88+S88+AB88+AK88+AT88+BC88+BL88</f>
        <v>0</v>
      </c>
      <c r="BQ88" s="349"/>
      <c r="BR88" s="1"/>
      <c r="BS88" s="2" t="s">
        <v>142</v>
      </c>
      <c r="BT88" s="50">
        <f>SUM(BT46:BT85)</f>
        <v>0</v>
      </c>
      <c r="BU88" s="50">
        <f t="shared" ref="BU88:BX88" si="57">SUM(BU46:BU85)</f>
        <v>0</v>
      </c>
      <c r="BV88" s="50">
        <f t="shared" si="57"/>
        <v>0</v>
      </c>
      <c r="BW88" s="50">
        <f t="shared" si="57"/>
        <v>0</v>
      </c>
      <c r="BX88" s="50">
        <f t="shared" si="57"/>
        <v>0</v>
      </c>
      <c r="BY88" s="50">
        <f>SUM(BY46:BY85)</f>
        <v>0</v>
      </c>
      <c r="BZ88" s="50">
        <f>SUM(BZ46:BZ85)</f>
        <v>0</v>
      </c>
      <c r="CA88" s="188">
        <f>SUM(BT88:BZ88)</f>
        <v>0</v>
      </c>
    </row>
    <row r="89" spans="1:79" ht="15" hidden="1" customHeight="1" thickTop="1" x14ac:dyDescent="0.25">
      <c r="A89" s="203" t="s">
        <v>59</v>
      </c>
      <c r="B89" s="327"/>
      <c r="C89" s="204"/>
      <c r="D89" s="226"/>
      <c r="E89" s="37"/>
      <c r="F89" s="37"/>
      <c r="G89" s="37"/>
      <c r="H89" s="37"/>
      <c r="I89" s="37"/>
      <c r="J89" s="359">
        <f>IF(J70&gt;25000,(25000),(J70))</f>
        <v>0</v>
      </c>
      <c r="K89" s="360"/>
      <c r="L89" s="361"/>
      <c r="M89" s="250"/>
      <c r="N89" s="22"/>
      <c r="O89" s="22"/>
      <c r="P89" s="22"/>
      <c r="Q89" s="22"/>
      <c r="R89" s="22"/>
      <c r="S89" s="359">
        <f>IF(J89&gt;25000,0,IF((J70+S70)&lt;25000,S70,(25000-J89)))</f>
        <v>0</v>
      </c>
      <c r="T89" s="360"/>
      <c r="U89" s="361"/>
      <c r="V89" s="252"/>
      <c r="W89" s="22"/>
      <c r="X89" s="22"/>
      <c r="Y89" s="22"/>
      <c r="Z89" s="22"/>
      <c r="AA89" s="22"/>
      <c r="AB89" s="362">
        <f>IF(J89+S89&gt;=25000,0,IF((J70+S70+AB70)&lt;25000,AB70,(25000-J70-S70)))</f>
        <v>0</v>
      </c>
      <c r="AC89" s="360"/>
      <c r="AD89" s="363"/>
      <c r="AE89" s="252"/>
      <c r="AF89" s="22"/>
      <c r="AG89" s="22"/>
      <c r="AH89" s="22"/>
      <c r="AI89" s="22"/>
      <c r="AJ89" s="22"/>
      <c r="AK89" s="359">
        <f>IF(J89+S89+AB89&gt;=25000,0,IF((J70+S70+AB70+AK70)&lt;25000,AK70,(25000-J89-S89-AB89)))</f>
        <v>0</v>
      </c>
      <c r="AL89" s="360"/>
      <c r="AM89" s="361"/>
      <c r="AN89" s="252"/>
      <c r="AO89" s="22"/>
      <c r="AP89" s="22"/>
      <c r="AQ89" s="22"/>
      <c r="AR89" s="22"/>
      <c r="AS89" s="22"/>
      <c r="AT89" s="359">
        <f>IF(J89+S89+AB89+AK89&gt;=25000,0,IF((J70+S70+AB70+AK70+AT70)&lt;25000,AT70,(25000-J89-S89-AB89-AK89)))</f>
        <v>0</v>
      </c>
      <c r="AU89" s="360"/>
      <c r="AV89" s="361"/>
      <c r="AW89" s="252"/>
      <c r="AX89" s="22"/>
      <c r="AY89" s="22"/>
      <c r="AZ89" s="22"/>
      <c r="BA89" s="22"/>
      <c r="BB89" s="22"/>
      <c r="BC89" s="359">
        <f>IF(S89+AB89+AK89+AT89&gt;=25000,0,IF((S70+AB70+AK70+AT70+BC70)&lt;25000,BC70,(25000-S89-AB89-AK89-AT89)))</f>
        <v>0</v>
      </c>
      <c r="BD89" s="360"/>
      <c r="BE89" s="361"/>
      <c r="BF89" s="252"/>
      <c r="BG89" s="22"/>
      <c r="BH89" s="22"/>
      <c r="BI89" s="22"/>
      <c r="BJ89" s="22"/>
      <c r="BK89" s="22"/>
      <c r="BL89" s="359">
        <f>IF(AB89+AK89+AT89+BC89&gt;=25000,0,IF((AB70+AK70+AT70+BC70+BL70)&lt;25000,BL70,(25000-AB89-AK89-AT89-BC89)))</f>
        <v>0</v>
      </c>
      <c r="BM89" s="360"/>
      <c r="BN89" s="361"/>
      <c r="BO89" s="284"/>
      <c r="BP89" s="322">
        <f t="shared" ref="BP89:BP94" si="58">J89+S89+AB89+AK89+AT89</f>
        <v>0</v>
      </c>
      <c r="BQ89" s="341"/>
      <c r="BR89" s="83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15" hidden="1" customHeight="1" thickBot="1" x14ac:dyDescent="0.3">
      <c r="A90" s="203" t="s">
        <v>60</v>
      </c>
      <c r="B90" s="327"/>
      <c r="C90" s="204"/>
      <c r="D90" s="226"/>
      <c r="E90" s="37"/>
      <c r="F90" s="37"/>
      <c r="G90" s="37"/>
      <c r="H90" s="37"/>
      <c r="I90" s="37"/>
      <c r="J90" s="322">
        <f>IF(J71&gt;25000,(25000),(J71))</f>
        <v>0</v>
      </c>
      <c r="K90" s="340"/>
      <c r="L90" s="341"/>
      <c r="M90" s="250"/>
      <c r="N90" s="22"/>
      <c r="O90" s="22"/>
      <c r="P90" s="22"/>
      <c r="Q90" s="22"/>
      <c r="R90" s="22"/>
      <c r="S90" s="322">
        <f>IF(J90&gt;25000,0,IF((J71+S71)&lt;25000,S71,(25000-J90)))</f>
        <v>0</v>
      </c>
      <c r="T90" s="340"/>
      <c r="U90" s="341"/>
      <c r="V90" s="252"/>
      <c r="W90" s="22"/>
      <c r="X90" s="22"/>
      <c r="Y90" s="22"/>
      <c r="Z90" s="22"/>
      <c r="AA90" s="22"/>
      <c r="AB90" s="364">
        <f>IF(J90+S90&gt;=25000,0,IF((J71+S71+AB71)&lt;25000,AB71,(25000-J71-S71)))</f>
        <v>0</v>
      </c>
      <c r="AC90" s="340"/>
      <c r="AD90" s="365"/>
      <c r="AE90" s="252"/>
      <c r="AF90" s="22"/>
      <c r="AG90" s="22"/>
      <c r="AH90" s="22"/>
      <c r="AI90" s="22"/>
      <c r="AJ90" s="22"/>
      <c r="AK90" s="322">
        <f>IF(J90+S90+AB90&gt;=25000,0,IF((J71+S71+AB71+AK71)&lt;25000,AK71,(25000-J90-S90-AB90)))</f>
        <v>0</v>
      </c>
      <c r="AL90" s="340"/>
      <c r="AM90" s="341"/>
      <c r="AN90" s="252"/>
      <c r="AO90" s="22"/>
      <c r="AP90" s="22"/>
      <c r="AQ90" s="22"/>
      <c r="AR90" s="22"/>
      <c r="AS90" s="22"/>
      <c r="AT90" s="322">
        <f>IF(J90+S90+AB90+AK90&gt;=25000,0,IF((J71+S71+AB71+AK71+AT71)&lt;25000,AT71,(25000-J90-S90-AB90-AK90)))</f>
        <v>0</v>
      </c>
      <c r="AU90" s="340"/>
      <c r="AV90" s="341"/>
      <c r="AW90" s="252"/>
      <c r="AX90" s="22"/>
      <c r="AY90" s="22"/>
      <c r="AZ90" s="22"/>
      <c r="BA90" s="22"/>
      <c r="BB90" s="22"/>
      <c r="BC90" s="322">
        <f>IF(S90+AB90+AK90+AT90&gt;=25000,0,IF((S71+AB71+AK71+AT71+BC71)&lt;25000,BC71,(25000-S90-AB90-AK90-AT90)))</f>
        <v>0</v>
      </c>
      <c r="BD90" s="340"/>
      <c r="BE90" s="341"/>
      <c r="BF90" s="252"/>
      <c r="BG90" s="22"/>
      <c r="BH90" s="22"/>
      <c r="BI90" s="22"/>
      <c r="BJ90" s="22"/>
      <c r="BK90" s="22"/>
      <c r="BL90" s="322">
        <f>IF(AB90+AK90+AT90+BC90&gt;=25000,0,IF((AB71+AK71+AT71+BC71+BL71)&lt;25000,BL71,(25000-AB90-AK90-AT90-BC90)))</f>
        <v>0</v>
      </c>
      <c r="BM90" s="340"/>
      <c r="BN90" s="341"/>
      <c r="BO90" s="284"/>
      <c r="BP90" s="322">
        <f t="shared" si="58"/>
        <v>0</v>
      </c>
      <c r="BQ90" s="341"/>
      <c r="BR90" s="83"/>
      <c r="BS90" s="2"/>
      <c r="BT90" s="2"/>
      <c r="BU90" s="2"/>
      <c r="BV90" s="2"/>
      <c r="BW90" s="2"/>
      <c r="BX90" s="2"/>
      <c r="BY90" s="2"/>
      <c r="BZ90" s="2"/>
      <c r="CA90" s="2"/>
    </row>
    <row r="91" spans="1:79" ht="15" hidden="1" customHeight="1" thickBot="1" x14ac:dyDescent="0.3">
      <c r="A91" s="203" t="s">
        <v>61</v>
      </c>
      <c r="B91" s="327"/>
      <c r="C91" s="204"/>
      <c r="D91" s="226"/>
      <c r="E91" s="37"/>
      <c r="F91" s="37"/>
      <c r="G91" s="37"/>
      <c r="H91" s="37"/>
      <c r="I91" s="37"/>
      <c r="J91" s="322">
        <f>IF(J72&gt;25000,(25000),(J72))</f>
        <v>0</v>
      </c>
      <c r="K91" s="340"/>
      <c r="L91" s="341"/>
      <c r="M91" s="250"/>
      <c r="N91" s="22"/>
      <c r="O91" s="22"/>
      <c r="P91" s="22"/>
      <c r="Q91" s="22"/>
      <c r="R91" s="22"/>
      <c r="S91" s="322">
        <f>IF(J91&gt;25000,0,IF((J72+S72)&lt;25000,S72,(25000-J91)))</f>
        <v>0</v>
      </c>
      <c r="T91" s="340"/>
      <c r="U91" s="341"/>
      <c r="V91" s="252"/>
      <c r="W91" s="22"/>
      <c r="X91" s="22"/>
      <c r="Y91" s="22"/>
      <c r="Z91" s="22"/>
      <c r="AA91" s="22"/>
      <c r="AB91" s="364">
        <f>IF(J91+S91&gt;=25000,0,IF((J72+S72+AB72)&lt;25000,AB72,(25000-J72-S72)))</f>
        <v>0</v>
      </c>
      <c r="AC91" s="340"/>
      <c r="AD91" s="365"/>
      <c r="AE91" s="252"/>
      <c r="AF91" s="22"/>
      <c r="AG91" s="22"/>
      <c r="AH91" s="22"/>
      <c r="AI91" s="22"/>
      <c r="AJ91" s="22"/>
      <c r="AK91" s="322">
        <f>IF(J91+S91+AB91&gt;=25000,0,IF((J72+S72+AB72+AK72)&lt;25000,AK72,(25000-J91-S91-AB91)))</f>
        <v>0</v>
      </c>
      <c r="AL91" s="340"/>
      <c r="AM91" s="341"/>
      <c r="AN91" s="252"/>
      <c r="AO91" s="22"/>
      <c r="AP91" s="22"/>
      <c r="AQ91" s="22"/>
      <c r="AR91" s="22"/>
      <c r="AS91" s="22"/>
      <c r="AT91" s="322">
        <f>IF(J91+S91+AB91+AK91&gt;=25000,0,IF((J72+S72+AB72+AK72+AT72)&lt;25000,AT72,(25000-J91-S91-AB91-AK91)))</f>
        <v>0</v>
      </c>
      <c r="AU91" s="340"/>
      <c r="AV91" s="341"/>
      <c r="AW91" s="252"/>
      <c r="AX91" s="22"/>
      <c r="AY91" s="22"/>
      <c r="AZ91" s="22"/>
      <c r="BA91" s="22"/>
      <c r="BB91" s="22"/>
      <c r="BC91" s="322">
        <f>IF(S91+AB91+AK91+AT91&gt;=25000,0,IF((S72+AB72+AK72+AT72+BC72)&lt;25000,BC72,(25000-S91-AB91-AK91-AT91)))</f>
        <v>0</v>
      </c>
      <c r="BD91" s="340"/>
      <c r="BE91" s="341"/>
      <c r="BF91" s="252"/>
      <c r="BG91" s="22"/>
      <c r="BH91" s="22"/>
      <c r="BI91" s="22"/>
      <c r="BJ91" s="22"/>
      <c r="BK91" s="22"/>
      <c r="BL91" s="322">
        <f>IF(AB91+AK91+AT91+BC91&gt;=25000,0,IF((AB72+AK72+AT72+BC72+BL72)&lt;25000,BL72,(25000-AB91-AK91-AT91-BC91)))</f>
        <v>0</v>
      </c>
      <c r="BM91" s="340"/>
      <c r="BN91" s="341"/>
      <c r="BO91" s="284"/>
      <c r="BP91" s="322">
        <f t="shared" si="58"/>
        <v>0</v>
      </c>
      <c r="BQ91" s="341"/>
      <c r="BR91" s="83"/>
      <c r="BS91" s="2"/>
      <c r="BT91" s="2"/>
      <c r="BU91" s="2"/>
      <c r="BV91" s="2"/>
      <c r="BW91" s="2"/>
      <c r="BX91" s="2"/>
      <c r="BY91" s="2"/>
      <c r="BZ91" s="2"/>
      <c r="CA91" s="2"/>
    </row>
    <row r="92" spans="1:79" ht="15" hidden="1" customHeight="1" thickBot="1" x14ac:dyDescent="0.3">
      <c r="A92" s="203" t="s">
        <v>62</v>
      </c>
      <c r="B92" s="327"/>
      <c r="C92" s="204"/>
      <c r="D92" s="226"/>
      <c r="E92" s="37"/>
      <c r="F92" s="37"/>
      <c r="G92" s="37"/>
      <c r="H92" s="37"/>
      <c r="I92" s="37"/>
      <c r="J92" s="322">
        <f>IF(J73&gt;25000,(25000),(J73))</f>
        <v>0</v>
      </c>
      <c r="K92" s="340"/>
      <c r="L92" s="341"/>
      <c r="M92" s="250"/>
      <c r="N92" s="22"/>
      <c r="O92" s="22"/>
      <c r="P92" s="22"/>
      <c r="Q92" s="22"/>
      <c r="R92" s="22"/>
      <c r="S92" s="322">
        <f>IF(J92&gt;25000,0,IF((J73+S73)&lt;25000,S73,(25000-J92)))</f>
        <v>0</v>
      </c>
      <c r="T92" s="340"/>
      <c r="U92" s="341"/>
      <c r="V92" s="252"/>
      <c r="W92" s="22"/>
      <c r="X92" s="22"/>
      <c r="Y92" s="22"/>
      <c r="Z92" s="22"/>
      <c r="AA92" s="22"/>
      <c r="AB92" s="364">
        <f>IF(J92+S92&gt;=25000,0,IF((J73+S73+AB73)&lt;25000,AB73,(25000-J73-S73)))</f>
        <v>0</v>
      </c>
      <c r="AC92" s="340"/>
      <c r="AD92" s="365"/>
      <c r="AE92" s="252"/>
      <c r="AF92" s="22"/>
      <c r="AG92" s="22"/>
      <c r="AH92" s="22"/>
      <c r="AI92" s="22"/>
      <c r="AJ92" s="22"/>
      <c r="AK92" s="322">
        <f>IF(J92+S92+AB92&gt;=25000,0,IF((J73+S73+AB73+AK73)&lt;25000,AK73,(25000-J92-S92-AB92)))</f>
        <v>0</v>
      </c>
      <c r="AL92" s="340"/>
      <c r="AM92" s="341"/>
      <c r="AN92" s="252"/>
      <c r="AO92" s="22"/>
      <c r="AP92" s="22"/>
      <c r="AQ92" s="22"/>
      <c r="AR92" s="22"/>
      <c r="AS92" s="22"/>
      <c r="AT92" s="322">
        <f>IF(J92+S92+AB92+AK92&gt;=25000,0,IF((J73+S73+AB73+AK73+AT73)&lt;25000,AT73,(25000-J92-S92-AB92-AK92)))</f>
        <v>0</v>
      </c>
      <c r="AU92" s="340"/>
      <c r="AV92" s="341"/>
      <c r="AW92" s="252"/>
      <c r="AX92" s="22"/>
      <c r="AY92" s="22"/>
      <c r="AZ92" s="22"/>
      <c r="BA92" s="22"/>
      <c r="BB92" s="22"/>
      <c r="BC92" s="322">
        <f>IF(S92+AB92+AK92+AT92&gt;=25000,0,IF((S73+AB73+AK73+AT73+BC73)&lt;25000,BC73,(25000-S92-AB92-AK92-AT92)))</f>
        <v>0</v>
      </c>
      <c r="BD92" s="340"/>
      <c r="BE92" s="341"/>
      <c r="BF92" s="252"/>
      <c r="BG92" s="22"/>
      <c r="BH92" s="22"/>
      <c r="BI92" s="22"/>
      <c r="BJ92" s="22"/>
      <c r="BK92" s="22"/>
      <c r="BL92" s="322">
        <f>IF(AB92+AK92+AT92+BC92&gt;=25000,0,IF((AB73+AK73+AT73+BC73+BL73)&lt;25000,BL73,(25000-AB92-AK92-AT92-BC92)))</f>
        <v>0</v>
      </c>
      <c r="BM92" s="340"/>
      <c r="BN92" s="341"/>
      <c r="BO92" s="284"/>
      <c r="BP92" s="322">
        <f t="shared" si="58"/>
        <v>0</v>
      </c>
      <c r="BQ92" s="341"/>
      <c r="BR92" s="83"/>
      <c r="BS92" s="2"/>
      <c r="BT92" s="2"/>
      <c r="BU92" s="2"/>
      <c r="BV92" s="2"/>
      <c r="BW92" s="2"/>
      <c r="BX92" s="2"/>
      <c r="BY92" s="2"/>
      <c r="BZ92" s="2"/>
      <c r="CA92" s="2"/>
    </row>
    <row r="93" spans="1:79" ht="15" hidden="1" customHeight="1" thickBot="1" x14ac:dyDescent="0.3">
      <c r="A93" s="203" t="s">
        <v>63</v>
      </c>
      <c r="B93" s="327"/>
      <c r="C93" s="204"/>
      <c r="D93" s="226"/>
      <c r="E93" s="37"/>
      <c r="F93" s="37"/>
      <c r="G93" s="37"/>
      <c r="H93" s="37"/>
      <c r="I93" s="37"/>
      <c r="J93" s="322">
        <f>IF(J74&gt;25000,(25000),(J74))</f>
        <v>0</v>
      </c>
      <c r="K93" s="340"/>
      <c r="L93" s="341"/>
      <c r="M93" s="250"/>
      <c r="N93" s="22"/>
      <c r="O93" s="22"/>
      <c r="P93" s="22"/>
      <c r="Q93" s="22"/>
      <c r="R93" s="22"/>
      <c r="S93" s="322">
        <f>IF(J93&gt;25000,0,IF((J74+S74)&lt;25000,S74,(25000-J93)))</f>
        <v>0</v>
      </c>
      <c r="T93" s="340"/>
      <c r="U93" s="341"/>
      <c r="V93" s="252"/>
      <c r="W93" s="22"/>
      <c r="X93" s="22"/>
      <c r="Y93" s="22"/>
      <c r="Z93" s="22"/>
      <c r="AA93" s="22"/>
      <c r="AB93" s="364">
        <f>IF(J93+S93&gt;=25000,0,IF((J74+S74+AB74)&lt;25000,AB74,(25000-J74-S74)))</f>
        <v>0</v>
      </c>
      <c r="AC93" s="340"/>
      <c r="AD93" s="365"/>
      <c r="AE93" s="252"/>
      <c r="AF93" s="22"/>
      <c r="AG93" s="22"/>
      <c r="AH93" s="22"/>
      <c r="AI93" s="22"/>
      <c r="AJ93" s="22"/>
      <c r="AK93" s="322">
        <f>IF(J93+S93+AB93&gt;=25000,0,IF((J74+S74+AB74+AK74)&lt;25000,AK74,(25000-J93-S93-AB93)))</f>
        <v>0</v>
      </c>
      <c r="AL93" s="340"/>
      <c r="AM93" s="341"/>
      <c r="AN93" s="252"/>
      <c r="AO93" s="22"/>
      <c r="AP93" s="22"/>
      <c r="AQ93" s="22"/>
      <c r="AR93" s="22"/>
      <c r="AS93" s="22"/>
      <c r="AT93" s="322">
        <f>IF(J93+S93+AB93+AK93&gt;=25000,0,IF((J74+S74+AB74+AK74+AT74)&lt;25000,AT74,(25000-J93-S93-AB93-AK93)))</f>
        <v>0</v>
      </c>
      <c r="AU93" s="340"/>
      <c r="AV93" s="341"/>
      <c r="AW93" s="252"/>
      <c r="AX93" s="22"/>
      <c r="AY93" s="22"/>
      <c r="AZ93" s="22"/>
      <c r="BA93" s="22"/>
      <c r="BB93" s="22"/>
      <c r="BC93" s="322">
        <f>IF(S93+AB93+AK93+AT93&gt;=25000,0,IF((S74+AB74+AK74+AT74+BC74)&lt;25000,BC74,(25000-S93-AB93-AK93-AT93)))</f>
        <v>0</v>
      </c>
      <c r="BD93" s="340"/>
      <c r="BE93" s="341"/>
      <c r="BF93" s="252"/>
      <c r="BG93" s="22"/>
      <c r="BH93" s="22"/>
      <c r="BI93" s="22"/>
      <c r="BJ93" s="22"/>
      <c r="BK93" s="22"/>
      <c r="BL93" s="322">
        <f>IF(AB93+AK93+AT93+BC93&gt;=25000,0,IF((AB74+AK74+AT74+BC74+BL74)&lt;25000,BL74,(25000-AB93-AK93-AT93-BC93)))</f>
        <v>0</v>
      </c>
      <c r="BM93" s="340"/>
      <c r="BN93" s="341"/>
      <c r="BO93" s="284"/>
      <c r="BP93" s="322">
        <f t="shared" si="58"/>
        <v>0</v>
      </c>
      <c r="BQ93" s="341"/>
      <c r="BR93" s="83"/>
      <c r="BS93" s="2"/>
      <c r="BT93" s="2"/>
      <c r="BU93" s="2"/>
      <c r="BV93" s="2"/>
      <c r="BW93" s="2"/>
      <c r="BX93" s="2"/>
      <c r="BY93" s="2"/>
      <c r="BZ93" s="2"/>
      <c r="CA93" s="2"/>
    </row>
    <row r="94" spans="1:79" ht="15" hidden="1" customHeight="1" thickBot="1" x14ac:dyDescent="0.3">
      <c r="A94" s="203" t="s">
        <v>64</v>
      </c>
      <c r="B94" s="327"/>
      <c r="C94" s="204"/>
      <c r="D94" s="226"/>
      <c r="E94" s="37"/>
      <c r="F94" s="37"/>
      <c r="G94" s="37"/>
      <c r="H94" s="37"/>
      <c r="I94" s="37"/>
      <c r="J94" s="342">
        <f>SUM(J89:L93)</f>
        <v>0</v>
      </c>
      <c r="K94" s="343"/>
      <c r="L94" s="344"/>
      <c r="M94" s="250"/>
      <c r="N94" s="22"/>
      <c r="O94" s="22"/>
      <c r="P94" s="22"/>
      <c r="Q94" s="22"/>
      <c r="R94" s="22"/>
      <c r="S94" s="342">
        <f>SUM(S89:U93)</f>
        <v>0</v>
      </c>
      <c r="T94" s="343"/>
      <c r="U94" s="344"/>
      <c r="V94" s="252"/>
      <c r="W94" s="22"/>
      <c r="X94" s="22"/>
      <c r="Y94" s="22"/>
      <c r="Z94" s="22"/>
      <c r="AA94" s="22"/>
      <c r="AB94" s="369">
        <f>SUM(AB89:AD93)</f>
        <v>0</v>
      </c>
      <c r="AC94" s="343"/>
      <c r="AD94" s="370"/>
      <c r="AE94" s="252"/>
      <c r="AF94" s="22"/>
      <c r="AG94" s="22"/>
      <c r="AH94" s="22"/>
      <c r="AI94" s="22"/>
      <c r="AJ94" s="22"/>
      <c r="AK94" s="342">
        <f>SUM(AK89:AM93)</f>
        <v>0</v>
      </c>
      <c r="AL94" s="343"/>
      <c r="AM94" s="344"/>
      <c r="AN94" s="252"/>
      <c r="AO94" s="22"/>
      <c r="AP94" s="22"/>
      <c r="AQ94" s="22"/>
      <c r="AR94" s="22"/>
      <c r="AS94" s="22"/>
      <c r="AT94" s="342">
        <f>SUM(AT89:AV93)</f>
        <v>0</v>
      </c>
      <c r="AU94" s="343"/>
      <c r="AV94" s="344"/>
      <c r="AW94" s="252"/>
      <c r="AX94" s="22"/>
      <c r="AY94" s="22"/>
      <c r="AZ94" s="22"/>
      <c r="BA94" s="22"/>
      <c r="BB94" s="22"/>
      <c r="BC94" s="342">
        <f>SUM(BC89:BE93)</f>
        <v>0</v>
      </c>
      <c r="BD94" s="343"/>
      <c r="BE94" s="344"/>
      <c r="BF94" s="252"/>
      <c r="BG94" s="22"/>
      <c r="BH94" s="22"/>
      <c r="BI94" s="22"/>
      <c r="BJ94" s="22"/>
      <c r="BK94" s="22"/>
      <c r="BL94" s="342">
        <f>SUM(BL89:BN93)</f>
        <v>0</v>
      </c>
      <c r="BM94" s="343"/>
      <c r="BN94" s="344"/>
      <c r="BO94" s="284"/>
      <c r="BP94" s="340">
        <f t="shared" si="58"/>
        <v>0</v>
      </c>
      <c r="BQ94" s="341"/>
      <c r="BR94" s="83"/>
      <c r="BS94" s="2"/>
      <c r="BT94" s="2"/>
      <c r="BU94" s="2"/>
      <c r="BV94" s="2"/>
      <c r="BW94" s="2"/>
      <c r="BX94" s="2"/>
      <c r="BY94" s="2"/>
      <c r="BZ94" s="2"/>
      <c r="CA94" s="2"/>
    </row>
    <row r="95" spans="1:79" ht="15.75" thickBot="1" x14ac:dyDescent="0.3">
      <c r="A95" s="280" t="s">
        <v>65</v>
      </c>
      <c r="B95" s="281"/>
      <c r="C95" s="282"/>
      <c r="D95" s="226"/>
      <c r="E95" s="414" cm="1">
        <f t="array" ref="E95">IF(AND(F$10&lt;'1.Salaries Rates Dates'!$B$41,K$10&lt;'1.Salaries Rates Dates'!$B$41),'1.Salaries Rates Dates'!$A$40,
IF(AND(F$10&lt;'1.Salaries Rates Dates'!$B$41,K$10&gt;='1.Salaries Rates Dates'!$B$41),
     ('1.Salaries Rates Dates'!$A$40*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+
     '1.Salaries Rates Dates'!$A$41*(IF(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=1,0,(DATEDIF(_xlfn.IFS(F$10&lt;=DATE(YEAR(F$10),7,1),("7/1/"&amp;YEAR(F$10)),(F$10&gt;DATE(YEAR(F$10),7,1)),("7/1/"&amp;YEAR(F$10)+1))-DAY(_xlfn.IFS(F$10&lt;=DATE(YEAR(F$10),7,1),("7/1/"&amp;YEAR(F$10)),(F$10&gt;DATE(YEAR(F$10),7,1)),("7/1/"&amp;YEAR(F$10)+1)))+1,K$10,"m")-1+(1+EOMONTH(_xlfn.IFS(F$10&lt;=DATE(YEAR(F$10),7,1),("7/1/"&amp;YEAR(F$10)),(F$10&gt;DATE(YEAR(F$10),7,1)),("7/1/"&amp;YEAR(F$10)+1)),0)-_xlfn.IFS(F$10&lt;=DATE(YEAR(F$10),7,1),("7/1/"&amp;YEAR(F$10)),(F$10&gt;DATE(YEAR(F$10),7,1)),("7/1/"&amp;YEAR(F$10)+1)))/DAY(DATE(YEAR(_xlfn.IFS(F$10&lt;=DATE(YEAR(F$10),7,1),("7/1/"&amp;YEAR(F$10)),(F$10&gt;DATE(YEAR(F$10),7,1)),("7/1/"&amp;YEAR(F$10)+1))),MONTH(_xlfn.IFS(F$10&lt;=DATE(YEAR(F$10),7,1),("7/1/"&amp;YEAR(F$10)),(F$10&gt;DATE(YEAR(F$10),7,1)),("7/1/"&amp;YEAR(F$10)+1)))+1,))+(K$10-EOMONTH(K$10,-1))/DAY(DATE(YEAR(K$10),MONTH(K$10)+1,)))/(DATEDIF(F$10-DAY(F$10)+1,K$10,"m")-1+(1+EOMONTH(F$10,0)-F$10)/DAY(DATE(YEAR(F$10),MONTH(F$10)+1,))+(K$10-EOMONTH(K$10,-1))/DAY(DATE(YEAR(K$10),MONTH(K$10)+1,)))))),
IF(F$10&gt;='1.Salaries Rates Dates'!$B$41,'1.Salaries Rates Dates'!$A$41)))</f>
        <v>0.52</v>
      </c>
      <c r="F95" s="415"/>
      <c r="G95" s="415"/>
      <c r="H95" s="415"/>
      <c r="I95" s="416"/>
      <c r="J95" s="305"/>
      <c r="K95" s="306"/>
      <c r="L95" s="307"/>
      <c r="M95" s="250"/>
      <c r="N95" s="414" cm="1">
        <f t="array" ref="N95">IF(AND(O$10&lt;'1.Salaries Rates Dates'!$B$41,T$10&lt;'1.Salaries Rates Dates'!$B$41),'1.Salaries Rates Dates'!$A$40,
IF(AND(O$10&lt;'1.Salaries Rates Dates'!$B$41,T$10&gt;='1.Salaries Rates Dates'!$B$41),
     ('1.Salaries Rates Dates'!$A$40*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+
     '1.Salaries Rates Dates'!$A$41*(IF(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=1,0,(DATEDIF(_xlfn.IFS(O$10&lt;=DATE(YEAR(O$10),7,1),("7/1/"&amp;YEAR(O$10)),(O$10&gt;DATE(YEAR(O$10),7,1)),("7/1/"&amp;YEAR(O$10)+1))-DAY(_xlfn.IFS(O$10&lt;=DATE(YEAR(O$10),7,1),("7/1/"&amp;YEAR(O$10)),(O$10&gt;DATE(YEAR(O$10),7,1)),("7/1/"&amp;YEAR(O$10)+1)))+1,T$10,"m")-1+(1+EOMONTH(_xlfn.IFS(O$10&lt;=DATE(YEAR(O$10),7,1),("7/1/"&amp;YEAR(O$10)),(O$10&gt;DATE(YEAR(O$10),7,1)),("7/1/"&amp;YEAR(O$10)+1)),0)-_xlfn.IFS(O$10&lt;=DATE(YEAR(O$10),7,1),("7/1/"&amp;YEAR(O$10)),(O$10&gt;DATE(YEAR(O$10),7,1)),("7/1/"&amp;YEAR(O$10)+1)))/DAY(DATE(YEAR(_xlfn.IFS(O$10&lt;=DATE(YEAR(O$10),7,1),("7/1/"&amp;YEAR(O$10)),(O$10&gt;DATE(YEAR(O$10),7,1)),("7/1/"&amp;YEAR(O$10)+1))),MONTH(_xlfn.IFS(O$10&lt;=DATE(YEAR(O$10),7,1),("7/1/"&amp;YEAR(O$10)),(O$10&gt;DATE(YEAR(O$10),7,1)),("7/1/"&amp;YEAR(O$10)+1)))+1,))+(T$10-EOMONTH(T$10,-1))/DAY(DATE(YEAR(T$10),MONTH(T$10)+1,)))/(DATEDIF(O$10-DAY(O$10)+1,T$10,"m")-1+(1+EOMONTH(O$10,0)-O$10)/DAY(DATE(YEAR(O$10),MONTH(O$10)+1,))+(T$10-EOMONTH(T$10,-1))/DAY(DATE(YEAR(T$10),MONTH(T$10)+1,)))))),
IF(O$10&gt;='1.Salaries Rates Dates'!$B$41,'1.Salaries Rates Dates'!$A$41)))</f>
        <v>0.52500000000000002</v>
      </c>
      <c r="O95" s="415"/>
      <c r="P95" s="415"/>
      <c r="Q95" s="415"/>
      <c r="R95" s="416"/>
      <c r="S95" s="305"/>
      <c r="T95" s="306"/>
      <c r="U95" s="307"/>
      <c r="V95" s="252"/>
      <c r="W95" s="414" cm="1">
        <f t="array" ref="W95">IF(AND(X$10&lt;'1.Salaries Rates Dates'!$B$41,AC$10&lt;'1.Salaries Rates Dates'!$B$41),'1.Salaries Rates Dates'!$A$40,
IF(AND(X$10&lt;'1.Salaries Rates Dates'!$B$41,AC$10&gt;='1.Salaries Rates Dates'!$B$41),
     ('1.Salaries Rates Dates'!$A$40*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+
     '1.Salaries Rates Dates'!$A$41*(IF(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=1,0,(DATEDIF(_xlfn.IFS(X$10&lt;=DATE(YEAR(X$10),7,1),("7/1/"&amp;YEAR(X$10)),(X$10&gt;DATE(YEAR(X$10),7,1)),("7/1/"&amp;YEAR(X$10)+1))-DAY(_xlfn.IFS(X$10&lt;=DATE(YEAR(X$10),7,1),("7/1/"&amp;YEAR(X$10)),(X$10&gt;DATE(YEAR(X$10),7,1)),("7/1/"&amp;YEAR(X$10)+1)))+1,AC$10,"m")-1+(1+EOMONTH(_xlfn.IFS(X$10&lt;=DATE(YEAR(X$10),7,1),("7/1/"&amp;YEAR(X$10)),(X$10&gt;DATE(YEAR(X$10),7,1)),("7/1/"&amp;YEAR(X$10)+1)),0)-_xlfn.IFS(X$10&lt;=DATE(YEAR(X$10),7,1),("7/1/"&amp;YEAR(X$10)),(X$10&gt;DATE(YEAR(X$10),7,1)),("7/1/"&amp;YEAR(X$10)+1)))/DAY(DATE(YEAR(_xlfn.IFS(X$10&lt;=DATE(YEAR(X$10),7,1),("7/1/"&amp;YEAR(X$10)),(X$10&gt;DATE(YEAR(X$10),7,1)),("7/1/"&amp;YEAR(X$10)+1))),MONTH(_xlfn.IFS(X$10&lt;=DATE(YEAR(X$10),7,1),("7/1/"&amp;YEAR(X$10)),(X$10&gt;DATE(YEAR(X$10),7,1)),("7/1/"&amp;YEAR(X$10)+1)))+1,))+(AC$10-EOMONTH(AC$10,-1))/DAY(DATE(YEAR(AC$10),MONTH(AC$10)+1,)))/(DATEDIF(X$10-DAY(X$10)+1,AC$10,"m")-1+(1+EOMONTH(X$10,0)-X$10)/DAY(DATE(YEAR(X$10),MONTH(X$10)+1,))+(AC$10-EOMONTH(AC$10,-1))/DAY(DATE(YEAR(AC$10),MONTH(AC$10)+1,)))))),
IF(X$10&gt;='1.Salaries Rates Dates'!$B$41,'1.Salaries Rates Dates'!$A$41)))</f>
        <v>0.52500000000000002</v>
      </c>
      <c r="X95" s="415"/>
      <c r="Y95" s="415"/>
      <c r="Z95" s="415"/>
      <c r="AA95" s="416"/>
      <c r="AB95" s="305"/>
      <c r="AC95" s="306"/>
      <c r="AD95" s="307"/>
      <c r="AE95" s="252"/>
      <c r="AF95" s="414" cm="1">
        <f t="array" ref="AF95">IF(AND(AG$10&lt;'1.Salaries Rates Dates'!$B$41,AL$10&lt;'1.Salaries Rates Dates'!$B$41),'1.Salaries Rates Dates'!$A$40,
IF(AND(AG$10&lt;'1.Salaries Rates Dates'!$B$41,AL$10&gt;='1.Salaries Rates Dates'!$B$41),
     ('1.Salaries Rates Dates'!$A$40*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+
     '1.Salaries Rates Dates'!$A$41*(IF(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=1,0,(DATEDIF(_xlfn.IFS(AG$10&lt;=DATE(YEAR(AG$10),7,1),("7/1/"&amp;YEAR(AG$10)),(AG$10&gt;DATE(YEAR(AG$10),7,1)),("7/1/"&amp;YEAR(AG$10)+1))-DAY(_xlfn.IFS(AG$10&lt;=DATE(YEAR(AG$10),7,1),("7/1/"&amp;YEAR(AG$10)),(AG$10&gt;DATE(YEAR(AG$10),7,1)),("7/1/"&amp;YEAR(AG$10)+1)))+1,AL$10,"m")-1+(1+EOMONTH(_xlfn.IFS(AG$10&lt;=DATE(YEAR(AG$10),7,1),("7/1/"&amp;YEAR(AG$10)),(AG$10&gt;DATE(YEAR(AG$10),7,1)),("7/1/"&amp;YEAR(AG$10)+1)),0)-_xlfn.IFS(AG$10&lt;=DATE(YEAR(AG$10),7,1),("7/1/"&amp;YEAR(AG$10)),(AG$10&gt;DATE(YEAR(AG$10),7,1)),("7/1/"&amp;YEAR(AG$10)+1)))/DAY(DATE(YEAR(_xlfn.IFS(AG$10&lt;=DATE(YEAR(AG$10),7,1),("7/1/"&amp;YEAR(AG$10)),(AG$10&gt;DATE(YEAR(AG$10),7,1)),("7/1/"&amp;YEAR(AG$10)+1))),MONTH(_xlfn.IFS(AG$10&lt;=DATE(YEAR(AG$10),7,1),("7/1/"&amp;YEAR(AG$10)),(AG$10&gt;DATE(YEAR(AG$10),7,1)),("7/1/"&amp;YEAR(AG$10)+1)))+1,))+(AL$10-EOMONTH(AL$10,-1))/DAY(DATE(YEAR(AL$10),MONTH(AL$10)+1,)))/(DATEDIF(AG$10-DAY(AG$10)+1,AL$10,"m")-1+(1+EOMONTH(AG$10,0)-AG$10)/DAY(DATE(YEAR(AG$10),MONTH(AG$10)+1,))+(AL$10-EOMONTH(AL$10,-1))/DAY(DATE(YEAR(AL$10),MONTH(AL$10)+1,)))))),
IF(AG$10&gt;='1.Salaries Rates Dates'!$B$41,'1.Salaries Rates Dates'!$A$41)))</f>
        <v>0.52500000000000002</v>
      </c>
      <c r="AG95" s="415"/>
      <c r="AH95" s="415"/>
      <c r="AI95" s="415"/>
      <c r="AJ95" s="416"/>
      <c r="AK95" s="305"/>
      <c r="AL95" s="306"/>
      <c r="AM95" s="307"/>
      <c r="AN95" s="252"/>
      <c r="AO95" s="414" cm="1">
        <f t="array" ref="AO95">IF(AND(AP$10&lt;'1.Salaries Rates Dates'!$B$41,AU$10&lt;'1.Salaries Rates Dates'!$B$41),'1.Salaries Rates Dates'!$A$40,
IF(AND(AP$10&lt;'1.Salaries Rates Dates'!$B$41,AU$10&gt;='1.Salaries Rates Dates'!$B$41),
     ('1.Salaries Rates Dates'!$A$40*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+
     '1.Salaries Rates Dates'!$A$41*(IF(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=1,0,(DATEDIF(_xlfn.IFS(AP$10&lt;=DATE(YEAR(AP$10),7,1),("7/1/"&amp;YEAR(AP$10)),(AP$10&gt;DATE(YEAR(AP$10),7,1)),("7/1/"&amp;YEAR(AP$10)+1))-DAY(_xlfn.IFS(AP$10&lt;=DATE(YEAR(AP$10),7,1),("7/1/"&amp;YEAR(AP$10)),(AP$10&gt;DATE(YEAR(AP$10),7,1)),("7/1/"&amp;YEAR(AP$10)+1)))+1,AU$10,"m")-1+(1+EOMONTH(_xlfn.IFS(AP$10&lt;=DATE(YEAR(AP$10),7,1),("7/1/"&amp;YEAR(AP$10)),(AP$10&gt;DATE(YEAR(AP$10),7,1)),("7/1/"&amp;YEAR(AP$10)+1)),0)-_xlfn.IFS(AP$10&lt;=DATE(YEAR(AP$10),7,1),("7/1/"&amp;YEAR(AP$10)),(AP$10&gt;DATE(YEAR(AP$10),7,1)),("7/1/"&amp;YEAR(AP$10)+1)))/DAY(DATE(YEAR(_xlfn.IFS(AP$10&lt;=DATE(YEAR(AP$10),7,1),("7/1/"&amp;YEAR(AP$10)),(AP$10&gt;DATE(YEAR(AP$10),7,1)),("7/1/"&amp;YEAR(AP$10)+1))),MONTH(_xlfn.IFS(AP$10&lt;=DATE(YEAR(AP$10),7,1),("7/1/"&amp;YEAR(AP$10)),(AP$10&gt;DATE(YEAR(AP$10),7,1)),("7/1/"&amp;YEAR(AP$10)+1)))+1,))+(AU$10-EOMONTH(AU$10,-1))/DAY(DATE(YEAR(AU$10),MONTH(AU$10)+1,)))/(DATEDIF(AP$10-DAY(AP$10)+1,AU$10,"m")-1+(1+EOMONTH(AP$10,0)-AP$10)/DAY(DATE(YEAR(AP$10),MONTH(AP$10)+1,))+(AU$10-EOMONTH(AU$10,-1))/DAY(DATE(YEAR(AU$10),MONTH(AU$10)+1,)))))),
IF(AP$10&gt;='1.Salaries Rates Dates'!$B$41,'1.Salaries Rates Dates'!$A$41)))</f>
        <v>0.52500000000000002</v>
      </c>
      <c r="AP95" s="415"/>
      <c r="AQ95" s="415"/>
      <c r="AR95" s="415"/>
      <c r="AS95" s="416"/>
      <c r="AT95" s="305"/>
      <c r="AU95" s="306"/>
      <c r="AV95" s="307"/>
      <c r="AW95" s="252"/>
      <c r="AX95" s="414" cm="1">
        <f t="array" ref="AX95">IF(AND(AY$10&lt;'1.Salaries Rates Dates'!$B$41,BD$10&lt;'1.Salaries Rates Dates'!$B$41),'1.Salaries Rates Dates'!$A$40,
IF(AND(AY$10&lt;'1.Salaries Rates Dates'!$B$41,BD$10&gt;='1.Salaries Rates Dates'!$B$41),
     ('1.Salaries Rates Dates'!$A$40*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+
     '1.Salaries Rates Dates'!$A$41*(IF(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=1,0,(DATEDIF(_xlfn.IFS(AY$10&lt;=DATE(YEAR(AY$10),7,1),("7/1/"&amp;YEAR(AY$10)),(AY$10&gt;DATE(YEAR(AY$10),7,1)),("7/1/"&amp;YEAR(AY$10)+1))-DAY(_xlfn.IFS(AY$10&lt;=DATE(YEAR(AY$10),7,1),("7/1/"&amp;YEAR(AY$10)),(AY$10&gt;DATE(YEAR(AY$10),7,1)),("7/1/"&amp;YEAR(AY$10)+1)))+1,BD$10,"m")-1+(1+EOMONTH(_xlfn.IFS(AY$10&lt;=DATE(YEAR(AY$10),7,1),("7/1/"&amp;YEAR(AY$10)),(AY$10&gt;DATE(YEAR(AY$10),7,1)),("7/1/"&amp;YEAR(AY$10)+1)),0)-_xlfn.IFS(AY$10&lt;=DATE(YEAR(AY$10),7,1),("7/1/"&amp;YEAR(AY$10)),(AY$10&gt;DATE(YEAR(AY$10),7,1)),("7/1/"&amp;YEAR(AY$10)+1)))/DAY(DATE(YEAR(_xlfn.IFS(AY$10&lt;=DATE(YEAR(AY$10),7,1),("7/1/"&amp;YEAR(AY$10)),(AY$10&gt;DATE(YEAR(AY$10),7,1)),("7/1/"&amp;YEAR(AY$10)+1))),MONTH(_xlfn.IFS(AY$10&lt;=DATE(YEAR(AY$10),7,1),("7/1/"&amp;YEAR(AY$10)),(AY$10&gt;DATE(YEAR(AY$10),7,1)),("7/1/"&amp;YEAR(AY$10)+1)))+1,))+(BD$10-EOMONTH(BD$10,-1))/DAY(DATE(YEAR(BD$10),MONTH(BD$10)+1,)))/(DATEDIF(AY$10-DAY(AY$10)+1,BD$10,"m")-1+(1+EOMONTH(AY$10,0)-AY$10)/DAY(DATE(YEAR(AY$10),MONTH(AY$10)+1,))+(BD$10-EOMONTH(BD$10,-1))/DAY(DATE(YEAR(BD$10),MONTH(BD$10)+1,)))))),
IF(AY$10&gt;='1.Salaries Rates Dates'!$B$41,'1.Salaries Rates Dates'!$A$41)))</f>
        <v>0.52500000000000002</v>
      </c>
      <c r="AY95" s="415"/>
      <c r="AZ95" s="415"/>
      <c r="BA95" s="415"/>
      <c r="BB95" s="416"/>
      <c r="BC95" s="305"/>
      <c r="BD95" s="306"/>
      <c r="BE95" s="307"/>
      <c r="BF95" s="252"/>
      <c r="BG95" s="414" cm="1">
        <f t="array" ref="BG95">IF(AND(BH$10&lt;'1.Salaries Rates Dates'!$B$41,BM$10&lt;'1.Salaries Rates Dates'!$B$41),'1.Salaries Rates Dates'!$A$40,
IF(AND(BH$10&lt;'1.Salaries Rates Dates'!$B$41,BM$10&gt;='1.Salaries Rates Dates'!$B$41),
     ('1.Salaries Rates Dates'!$A$40*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+
     '1.Salaries Rates Dates'!$A$41*(IF(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=1,0,(DATEDIF(_xlfn.IFS(BH$10&lt;=DATE(YEAR(BH$10),7,1),("7/1/"&amp;YEAR(BH$10)),(BH$10&gt;DATE(YEAR(BH$10),7,1)),("7/1/"&amp;YEAR(BH$10)+1))-DAY(_xlfn.IFS(BH$10&lt;=DATE(YEAR(BH$10),7,1),("7/1/"&amp;YEAR(BH$10)),(BH$10&gt;DATE(YEAR(BH$10),7,1)),("7/1/"&amp;YEAR(BH$10)+1)))+1,BM$10,"m")-1+(1+EOMONTH(_xlfn.IFS(BH$10&lt;=DATE(YEAR(BH$10),7,1),("7/1/"&amp;YEAR(BH$10)),(BH$10&gt;DATE(YEAR(BH$10),7,1)),("7/1/"&amp;YEAR(BH$10)+1)),0)-_xlfn.IFS(BH$10&lt;=DATE(YEAR(BH$10),7,1),("7/1/"&amp;YEAR(BH$10)),(BH$10&gt;DATE(YEAR(BH$10),7,1)),("7/1/"&amp;YEAR(BH$10)+1)))/DAY(DATE(YEAR(_xlfn.IFS(BH$10&lt;=DATE(YEAR(BH$10),7,1),("7/1/"&amp;YEAR(BH$10)),(BH$10&gt;DATE(YEAR(BH$10),7,1)),("7/1/"&amp;YEAR(BH$10)+1))),MONTH(_xlfn.IFS(BH$10&lt;=DATE(YEAR(BH$10),7,1),("7/1/"&amp;YEAR(BH$10)),(BH$10&gt;DATE(YEAR(BH$10),7,1)),("7/1/"&amp;YEAR(BH$10)+1)))+1,))+(BM$10-EOMONTH(BM$10,-1))/DAY(DATE(YEAR(BM$10),MONTH(BM$10)+1,)))/(DATEDIF(BH$10-DAY(BH$10)+1,BM$10,"m")-1+(1+EOMONTH(BH$10,0)-BH$10)/DAY(DATE(YEAR(BH$10),MONTH(BH$10)+1,))+(BM$10-EOMONTH(BM$10,-1))/DAY(DATE(YEAR(BM$10),MONTH(BM$10)+1,)))))),
IF(BH$10&gt;='1.Salaries Rates Dates'!$B$41,'1.Salaries Rates Dates'!$A$41)))</f>
        <v>0.52500000000000002</v>
      </c>
      <c r="BH95" s="415"/>
      <c r="BI95" s="415"/>
      <c r="BJ95" s="415"/>
      <c r="BK95" s="416"/>
      <c r="BL95" s="305"/>
      <c r="BM95" s="306"/>
      <c r="BN95" s="307"/>
      <c r="BO95" s="284"/>
      <c r="BP95" s="265"/>
      <c r="BQ95" s="353"/>
      <c r="BR95" s="1"/>
      <c r="BS95" s="92"/>
      <c r="BT95" s="93"/>
      <c r="BU95" s="93"/>
      <c r="BV95" s="93"/>
      <c r="BW95" s="93"/>
      <c r="BX95" s="93"/>
      <c r="BY95" s="93"/>
      <c r="BZ95" s="93"/>
      <c r="CA95" s="94"/>
    </row>
    <row r="96" spans="1:79" ht="15.75" customHeight="1" thickTop="1" thickBot="1" x14ac:dyDescent="0.3">
      <c r="A96" s="280" t="s">
        <v>66</v>
      </c>
      <c r="B96" s="281"/>
      <c r="C96" s="281"/>
      <c r="D96" s="226"/>
      <c r="E96" s="290" t="s">
        <v>67</v>
      </c>
      <c r="F96" s="291"/>
      <c r="G96" s="291"/>
      <c r="H96" s="291"/>
      <c r="I96" s="419"/>
      <c r="J96" s="274">
        <f>SUM(L44,J56,J63,J66:L69,J75,J77:L85,J94)</f>
        <v>0</v>
      </c>
      <c r="K96" s="308"/>
      <c r="L96" s="309"/>
      <c r="M96" s="250"/>
      <c r="N96" s="284"/>
      <c r="O96" s="264"/>
      <c r="P96" s="264"/>
      <c r="Q96" s="264"/>
      <c r="R96" s="417"/>
      <c r="S96" s="274">
        <f>SUM(U44,S56,S63,S66:U69,S75,S77:U85,S94)</f>
        <v>0</v>
      </c>
      <c r="T96" s="308"/>
      <c r="U96" s="309"/>
      <c r="V96" s="252"/>
      <c r="W96" s="284"/>
      <c r="X96" s="264"/>
      <c r="Y96" s="264"/>
      <c r="Z96" s="264"/>
      <c r="AA96" s="417"/>
      <c r="AB96" s="274">
        <f>SUM(AD44,AB56,AB63,AB66:AD69,AB75,AB77:AD85,AB94)</f>
        <v>0</v>
      </c>
      <c r="AC96" s="308"/>
      <c r="AD96" s="309"/>
      <c r="AE96" s="252"/>
      <c r="AF96" s="284"/>
      <c r="AG96" s="264"/>
      <c r="AH96" s="264"/>
      <c r="AI96" s="264"/>
      <c r="AJ96" s="417"/>
      <c r="AK96" s="274">
        <f>SUM(AM44,AK56,AK63,AK66:AM69,AK75,AK77:AM85,AK94)</f>
        <v>0</v>
      </c>
      <c r="AL96" s="308"/>
      <c r="AM96" s="309"/>
      <c r="AN96" s="252"/>
      <c r="AO96" s="284"/>
      <c r="AP96" s="264"/>
      <c r="AQ96" s="264"/>
      <c r="AR96" s="264"/>
      <c r="AS96" s="417"/>
      <c r="AT96" s="274">
        <f>SUM(AV44,AT56,AT63,AT66:AV69,AT75,AT77:AV85,AT94)</f>
        <v>0</v>
      </c>
      <c r="AU96" s="308"/>
      <c r="AV96" s="309"/>
      <c r="AW96" s="252"/>
      <c r="AX96" s="284"/>
      <c r="AY96" s="264"/>
      <c r="AZ96" s="264"/>
      <c r="BA96" s="264"/>
      <c r="BB96" s="417"/>
      <c r="BC96" s="274">
        <f>SUM(BE44,BC56,BC63,BC66:BE69,BC75,BC77:BE85,BC94)</f>
        <v>0</v>
      </c>
      <c r="BD96" s="308"/>
      <c r="BE96" s="309"/>
      <c r="BF96" s="252"/>
      <c r="BG96" s="284"/>
      <c r="BH96" s="264"/>
      <c r="BI96" s="264"/>
      <c r="BJ96" s="264"/>
      <c r="BK96" s="417"/>
      <c r="BL96" s="274">
        <f>SUM(BN44,BL56,BL63,BL66:BN69,BL75,BL77:BN85,BL94)</f>
        <v>0</v>
      </c>
      <c r="BM96" s="308"/>
      <c r="BN96" s="309"/>
      <c r="BO96" s="351"/>
      <c r="BP96" s="348">
        <f>J96+S96+AB96+AK96+AT96+BC96+BL96</f>
        <v>0</v>
      </c>
      <c r="BQ96" s="349"/>
      <c r="BR96" s="1"/>
      <c r="BS96" s="92"/>
      <c r="BT96" s="93"/>
      <c r="BU96" s="93"/>
      <c r="BV96" s="93"/>
      <c r="BW96" s="93"/>
      <c r="BX96" s="93"/>
      <c r="BY96" s="93"/>
      <c r="BZ96" s="93"/>
      <c r="CA96" s="94"/>
    </row>
    <row r="97" spans="1:79" ht="16.5" thickTop="1" thickBot="1" x14ac:dyDescent="0.3">
      <c r="A97" s="280" t="s">
        <v>68</v>
      </c>
      <c r="B97" s="281"/>
      <c r="C97" s="281"/>
      <c r="D97" s="226"/>
      <c r="E97" s="290"/>
      <c r="F97" s="291"/>
      <c r="G97" s="291"/>
      <c r="H97" s="291"/>
      <c r="I97" s="419"/>
      <c r="J97" s="274">
        <f>J96*E95</f>
        <v>0</v>
      </c>
      <c r="K97" s="308"/>
      <c r="L97" s="309"/>
      <c r="M97" s="250"/>
      <c r="N97" s="284"/>
      <c r="O97" s="264"/>
      <c r="P97" s="264"/>
      <c r="Q97" s="264"/>
      <c r="R97" s="417"/>
      <c r="S97" s="274">
        <f>S96*N95</f>
        <v>0</v>
      </c>
      <c r="T97" s="308"/>
      <c r="U97" s="309"/>
      <c r="V97" s="252"/>
      <c r="W97" s="284"/>
      <c r="X97" s="264"/>
      <c r="Y97" s="264"/>
      <c r="Z97" s="264"/>
      <c r="AA97" s="417"/>
      <c r="AB97" s="274">
        <f>AB96*W95</f>
        <v>0</v>
      </c>
      <c r="AC97" s="308"/>
      <c r="AD97" s="318"/>
      <c r="AE97" s="252"/>
      <c r="AF97" s="284"/>
      <c r="AG97" s="264"/>
      <c r="AH97" s="264"/>
      <c r="AI97" s="264"/>
      <c r="AJ97" s="417"/>
      <c r="AK97" s="274">
        <f>AK96*AF95</f>
        <v>0</v>
      </c>
      <c r="AL97" s="308"/>
      <c r="AM97" s="318"/>
      <c r="AN97" s="252"/>
      <c r="AO97" s="284"/>
      <c r="AP97" s="264"/>
      <c r="AQ97" s="264"/>
      <c r="AR97" s="264"/>
      <c r="AS97" s="417"/>
      <c r="AT97" s="274">
        <f>AT96*AO95</f>
        <v>0</v>
      </c>
      <c r="AU97" s="308"/>
      <c r="AV97" s="318"/>
      <c r="AW97" s="252"/>
      <c r="AX97" s="284"/>
      <c r="AY97" s="264"/>
      <c r="AZ97" s="264"/>
      <c r="BA97" s="264"/>
      <c r="BB97" s="417"/>
      <c r="BC97" s="274">
        <f>BC96*AX95</f>
        <v>0</v>
      </c>
      <c r="BD97" s="308"/>
      <c r="BE97" s="318"/>
      <c r="BF97" s="252"/>
      <c r="BG97" s="284"/>
      <c r="BH97" s="264"/>
      <c r="BI97" s="264"/>
      <c r="BJ97" s="264"/>
      <c r="BK97" s="417"/>
      <c r="BL97" s="274">
        <f>BL96*BG95</f>
        <v>0</v>
      </c>
      <c r="BM97" s="308"/>
      <c r="BN97" s="318"/>
      <c r="BO97" s="351"/>
      <c r="BP97" s="348">
        <f>J97+S97+AB97+AK97+AT97+BC97+BL97</f>
        <v>0</v>
      </c>
      <c r="BQ97" s="349"/>
      <c r="BR97" s="1"/>
      <c r="BS97" s="113">
        <v>7001</v>
      </c>
      <c r="BT97" s="188">
        <f>J97</f>
        <v>0</v>
      </c>
      <c r="BU97" s="188">
        <f>S97</f>
        <v>0</v>
      </c>
      <c r="BV97" s="188">
        <f>AB97</f>
        <v>0</v>
      </c>
      <c r="BW97" s="188">
        <f>AK97</f>
        <v>0</v>
      </c>
      <c r="BX97" s="188">
        <f>AT97</f>
        <v>0</v>
      </c>
      <c r="BY97" s="188">
        <f>BC97</f>
        <v>0</v>
      </c>
      <c r="BZ97" s="188">
        <f>BL97</f>
        <v>0</v>
      </c>
      <c r="CA97" s="188">
        <f>SUM(BT97:BZ97)</f>
        <v>0</v>
      </c>
    </row>
    <row r="98" spans="1:79" ht="16.5" thickTop="1" thickBot="1" x14ac:dyDescent="0.3">
      <c r="A98" s="371" t="s">
        <v>69</v>
      </c>
      <c r="B98" s="372"/>
      <c r="C98" s="372"/>
      <c r="D98" s="227"/>
      <c r="E98" s="290"/>
      <c r="F98" s="291"/>
      <c r="G98" s="291"/>
      <c r="H98" s="291"/>
      <c r="I98" s="419"/>
      <c r="J98" s="314">
        <f>J88+J97</f>
        <v>0</v>
      </c>
      <c r="K98" s="315"/>
      <c r="L98" s="316"/>
      <c r="M98" s="251"/>
      <c r="N98" s="284"/>
      <c r="O98" s="264"/>
      <c r="P98" s="264"/>
      <c r="Q98" s="264"/>
      <c r="R98" s="417"/>
      <c r="S98" s="314">
        <f>S88+S97</f>
        <v>0</v>
      </c>
      <c r="T98" s="315"/>
      <c r="U98" s="316"/>
      <c r="V98" s="253"/>
      <c r="W98" s="284"/>
      <c r="X98" s="264"/>
      <c r="Y98" s="264"/>
      <c r="Z98" s="264"/>
      <c r="AA98" s="417"/>
      <c r="AB98" s="314">
        <f>AB88+AB97</f>
        <v>0</v>
      </c>
      <c r="AC98" s="315"/>
      <c r="AD98" s="319"/>
      <c r="AE98" s="253"/>
      <c r="AF98" s="284"/>
      <c r="AG98" s="264"/>
      <c r="AH98" s="264"/>
      <c r="AI98" s="264"/>
      <c r="AJ98" s="417"/>
      <c r="AK98" s="314">
        <f>AK88+AK97</f>
        <v>0</v>
      </c>
      <c r="AL98" s="315"/>
      <c r="AM98" s="319"/>
      <c r="AN98" s="253"/>
      <c r="AO98" s="284"/>
      <c r="AP98" s="264"/>
      <c r="AQ98" s="264"/>
      <c r="AR98" s="264"/>
      <c r="AS98" s="417"/>
      <c r="AT98" s="314">
        <f>AT88+AT97</f>
        <v>0</v>
      </c>
      <c r="AU98" s="315"/>
      <c r="AV98" s="319"/>
      <c r="AW98" s="253"/>
      <c r="AX98" s="284"/>
      <c r="AY98" s="264"/>
      <c r="AZ98" s="264"/>
      <c r="BA98" s="264"/>
      <c r="BB98" s="417"/>
      <c r="BC98" s="314">
        <f>BC88+BC97</f>
        <v>0</v>
      </c>
      <c r="BD98" s="315"/>
      <c r="BE98" s="319"/>
      <c r="BF98" s="253"/>
      <c r="BG98" s="284"/>
      <c r="BH98" s="264"/>
      <c r="BI98" s="264"/>
      <c r="BJ98" s="264"/>
      <c r="BK98" s="417"/>
      <c r="BL98" s="314">
        <f>BL88+BL97</f>
        <v>0</v>
      </c>
      <c r="BM98" s="315"/>
      <c r="BN98" s="319"/>
      <c r="BO98" s="352"/>
      <c r="BP98" s="348">
        <f>J98+S98+AB98+AK98+AT98+BC98+BL98</f>
        <v>0</v>
      </c>
      <c r="BQ98" s="349"/>
      <c r="BR98" s="1"/>
      <c r="BS98" s="2" t="s">
        <v>143</v>
      </c>
      <c r="BT98" s="188">
        <f>BT88+BT97</f>
        <v>0</v>
      </c>
      <c r="BU98" s="188">
        <f>BU88+BU97</f>
        <v>0</v>
      </c>
      <c r="BV98" s="188">
        <f>BV88+BV97</f>
        <v>0</v>
      </c>
      <c r="BW98" s="188">
        <f t="shared" ref="BW98:BY98" si="59">BW88+BW97</f>
        <v>0</v>
      </c>
      <c r="BX98" s="188">
        <f t="shared" si="59"/>
        <v>0</v>
      </c>
      <c r="BY98" s="188">
        <f t="shared" si="59"/>
        <v>0</v>
      </c>
      <c r="BZ98" s="188">
        <f>BZ88+BZ97</f>
        <v>0</v>
      </c>
      <c r="CA98" s="188">
        <f>SUM(BT98:BZ98)</f>
        <v>0</v>
      </c>
    </row>
    <row r="99" spans="1:79" ht="15.75" thickTop="1" x14ac:dyDescent="0.25">
      <c r="J99" s="41"/>
      <c r="K99" s="42" t="str">
        <f>IF(L99&lt;0,"Over:",IF(L99&gt;0,"Under:",IF(L99=0,"Over/Under:")))</f>
        <v>Over/Under:</v>
      </c>
      <c r="L99" s="43">
        <f>'Compiled Budget'!$L$27</f>
        <v>0</v>
      </c>
      <c r="S99" s="41"/>
      <c r="T99" s="42" t="str">
        <f>IF(U99&lt;0,"Over:",IF(U99&gt;0,"Under:",IF(U99=0,"Over/Under:")))</f>
        <v>Over/Under:</v>
      </c>
      <c r="U99" s="43">
        <f>'Compiled Budget'!$U$27</f>
        <v>0</v>
      </c>
      <c r="AB99" s="41"/>
      <c r="AC99" s="42" t="str">
        <f>IF(AD99&lt;0,"Over:",IF(AD99&gt;0,"Under:",IF(AD99=0,"Over/Under:")))</f>
        <v>Over/Under:</v>
      </c>
      <c r="AD99" s="43">
        <f>'Compiled Budget'!$AD$27</f>
        <v>0</v>
      </c>
      <c r="AK99" s="41"/>
      <c r="AL99" s="42" t="str">
        <f>IF(AM99&lt;0,"Over:",IF(AM99&gt;0,"Under:",IF(AM99=0,"Over/Under:")))</f>
        <v>Over/Under:</v>
      </c>
      <c r="AM99" s="43">
        <f>'Compiled Budget'!$AM$27</f>
        <v>0</v>
      </c>
      <c r="AT99" s="41"/>
      <c r="AU99" s="42" t="str">
        <f>IF(AV99&lt;0,"Over:",IF(AV99&gt;0,"Under:",IF(AV99=0,"Over/Under:")))</f>
        <v>Over/Under:</v>
      </c>
      <c r="AV99" s="43">
        <f>'Compiled Budget'!$AV$27</f>
        <v>0</v>
      </c>
      <c r="BC99" s="41"/>
      <c r="BD99" s="42" t="str">
        <f>IF(BE99&lt;0,"Over:",IF(BE99&gt;0,"Under:",IF(BE99=0,"Over/Under:")))</f>
        <v>Over/Under:</v>
      </c>
      <c r="BE99" s="43">
        <f>'Compiled Budget'!$BE$27</f>
        <v>0</v>
      </c>
      <c r="BL99" s="41"/>
      <c r="BM99" s="42" t="str">
        <f>IF(BN99&lt;0,"Over:",IF(BN99&gt;0,"Under:",IF(BN99=0,"Over/Under:")))</f>
        <v>Over/Under:</v>
      </c>
      <c r="BN99" s="43">
        <f>'Compiled Budget'!$BN$27</f>
        <v>0</v>
      </c>
    </row>
    <row r="101" spans="1:79" x14ac:dyDescent="0.25">
      <c r="B101" s="40"/>
    </row>
  </sheetData>
  <mergeCells count="607">
    <mergeCell ref="BL98:BN98"/>
    <mergeCell ref="BG96:BK98"/>
    <mergeCell ref="BL96:BN96"/>
    <mergeCell ref="BP96:BQ96"/>
    <mergeCell ref="A97:C97"/>
    <mergeCell ref="J97:L97"/>
    <mergeCell ref="S97:U97"/>
    <mergeCell ref="AB97:AD97"/>
    <mergeCell ref="AK97:AM97"/>
    <mergeCell ref="AT97:AV97"/>
    <mergeCell ref="BC97:BE97"/>
    <mergeCell ref="AF96:AJ98"/>
    <mergeCell ref="AK96:AM96"/>
    <mergeCell ref="AO96:AS98"/>
    <mergeCell ref="BP95:BQ95"/>
    <mergeCell ref="A96:C96"/>
    <mergeCell ref="E96:I98"/>
    <mergeCell ref="J96:L96"/>
    <mergeCell ref="N96:R98"/>
    <mergeCell ref="S96:U96"/>
    <mergeCell ref="W96:AA98"/>
    <mergeCell ref="AB96:AD96"/>
    <mergeCell ref="AF95:AJ95"/>
    <mergeCell ref="AK95:AM95"/>
    <mergeCell ref="AO95:AS95"/>
    <mergeCell ref="AT95:AV95"/>
    <mergeCell ref="AX95:BB95"/>
    <mergeCell ref="BC95:BE95"/>
    <mergeCell ref="BP98:BQ98"/>
    <mergeCell ref="BL97:BN97"/>
    <mergeCell ref="BP97:BQ97"/>
    <mergeCell ref="A98:C98"/>
    <mergeCell ref="J98:L98"/>
    <mergeCell ref="S98:U98"/>
    <mergeCell ref="AB98:AD98"/>
    <mergeCell ref="AK98:AM98"/>
    <mergeCell ref="AT98:AV98"/>
    <mergeCell ref="BC98:BE98"/>
    <mergeCell ref="A95:C95"/>
    <mergeCell ref="E95:I95"/>
    <mergeCell ref="J95:L95"/>
    <mergeCell ref="N95:R95"/>
    <mergeCell ref="S95:U95"/>
    <mergeCell ref="W95:AA95"/>
    <mergeCell ref="AB95:AD95"/>
    <mergeCell ref="A94:C94"/>
    <mergeCell ref="J94:L94"/>
    <mergeCell ref="S94:U94"/>
    <mergeCell ref="AB94:AD94"/>
    <mergeCell ref="A93:C93"/>
    <mergeCell ref="J93:L93"/>
    <mergeCell ref="S93:U93"/>
    <mergeCell ref="AB93:AD93"/>
    <mergeCell ref="AK93:AM93"/>
    <mergeCell ref="AT93:AV93"/>
    <mergeCell ref="BC93:BE93"/>
    <mergeCell ref="BL93:BN93"/>
    <mergeCell ref="BP93:BQ93"/>
    <mergeCell ref="A92:C92"/>
    <mergeCell ref="J92:L92"/>
    <mergeCell ref="S92:U92"/>
    <mergeCell ref="AB92:AD92"/>
    <mergeCell ref="AK92:AM92"/>
    <mergeCell ref="AT92:AV92"/>
    <mergeCell ref="BC92:BE92"/>
    <mergeCell ref="BL92:BN92"/>
    <mergeCell ref="BP92:BQ92"/>
    <mergeCell ref="A91:C91"/>
    <mergeCell ref="J91:L91"/>
    <mergeCell ref="S91:U91"/>
    <mergeCell ref="AB91:AD91"/>
    <mergeCell ref="AK91:AM91"/>
    <mergeCell ref="AT91:AV91"/>
    <mergeCell ref="BC91:BE91"/>
    <mergeCell ref="BL91:BN91"/>
    <mergeCell ref="BP91:BQ91"/>
    <mergeCell ref="A90:C90"/>
    <mergeCell ref="J90:L90"/>
    <mergeCell ref="S90:U90"/>
    <mergeCell ref="AB90:AD90"/>
    <mergeCell ref="AK90:AM90"/>
    <mergeCell ref="AT90:AV90"/>
    <mergeCell ref="BC90:BE90"/>
    <mergeCell ref="BL90:BN90"/>
    <mergeCell ref="BP90:BQ90"/>
    <mergeCell ref="A88:C88"/>
    <mergeCell ref="E88:I88"/>
    <mergeCell ref="J88:L88"/>
    <mergeCell ref="N88:R88"/>
    <mergeCell ref="S88:U88"/>
    <mergeCell ref="W88:AA88"/>
    <mergeCell ref="AT89:AV89"/>
    <mergeCell ref="BC89:BE89"/>
    <mergeCell ref="BL89:BN89"/>
    <mergeCell ref="J89:L89"/>
    <mergeCell ref="S89:U89"/>
    <mergeCell ref="AB89:AD89"/>
    <mergeCell ref="AK89:AM89"/>
    <mergeCell ref="AB88:AD88"/>
    <mergeCell ref="AF88:AJ88"/>
    <mergeCell ref="AK88:AM88"/>
    <mergeCell ref="AO88:AS88"/>
    <mergeCell ref="AT88:AV88"/>
    <mergeCell ref="N87:U87"/>
    <mergeCell ref="W87:AD87"/>
    <mergeCell ref="AF87:AM87"/>
    <mergeCell ref="AO87:AV87"/>
    <mergeCell ref="AX87:BE87"/>
    <mergeCell ref="BG87:BN87"/>
    <mergeCell ref="BO87:BQ87"/>
    <mergeCell ref="BC88:BE88"/>
    <mergeCell ref="BG88:BK88"/>
    <mergeCell ref="BL88:BN88"/>
    <mergeCell ref="BO88:BO98"/>
    <mergeCell ref="BP88:BQ88"/>
    <mergeCell ref="AX88:BB88"/>
    <mergeCell ref="BP89:BQ89"/>
    <mergeCell ref="BC94:BE94"/>
    <mergeCell ref="BL94:BN94"/>
    <mergeCell ref="BP94:BQ94"/>
    <mergeCell ref="AK94:AM94"/>
    <mergeCell ref="AT94:AV94"/>
    <mergeCell ref="AT96:AV96"/>
    <mergeCell ref="AX96:BB98"/>
    <mergeCell ref="BC96:BE96"/>
    <mergeCell ref="BG95:BK95"/>
    <mergeCell ref="BL95:BN95"/>
    <mergeCell ref="BL85:BN85"/>
    <mergeCell ref="BP85:BQ85"/>
    <mergeCell ref="A86:C86"/>
    <mergeCell ref="J86:L86"/>
    <mergeCell ref="S86:U86"/>
    <mergeCell ref="AB86:AD86"/>
    <mergeCell ref="AK86:AM86"/>
    <mergeCell ref="AT86:AV86"/>
    <mergeCell ref="BC86:BE86"/>
    <mergeCell ref="BL86:BN86"/>
    <mergeCell ref="J85:L85"/>
    <mergeCell ref="S85:U85"/>
    <mergeCell ref="AB85:AD85"/>
    <mergeCell ref="AK85:AM85"/>
    <mergeCell ref="AT85:AV85"/>
    <mergeCell ref="BC85:BE85"/>
    <mergeCell ref="BP86:BQ86"/>
    <mergeCell ref="BL83:BN83"/>
    <mergeCell ref="BP83:BQ83"/>
    <mergeCell ref="J84:L84"/>
    <mergeCell ref="S84:U84"/>
    <mergeCell ref="AB84:AD84"/>
    <mergeCell ref="AK84:AM84"/>
    <mergeCell ref="AT84:AV84"/>
    <mergeCell ref="BC84:BE84"/>
    <mergeCell ref="BL84:BN84"/>
    <mergeCell ref="BP84:BQ84"/>
    <mergeCell ref="J83:L83"/>
    <mergeCell ref="S83:U83"/>
    <mergeCell ref="AB83:AD83"/>
    <mergeCell ref="AK83:AM83"/>
    <mergeCell ref="AT83:AV83"/>
    <mergeCell ref="BC83:BE83"/>
    <mergeCell ref="BL81:BN81"/>
    <mergeCell ref="BP81:BQ81"/>
    <mergeCell ref="J82:L82"/>
    <mergeCell ref="S82:U82"/>
    <mergeCell ref="AB82:AD82"/>
    <mergeCell ref="AK82:AM82"/>
    <mergeCell ref="AT82:AV82"/>
    <mergeCell ref="BC82:BE82"/>
    <mergeCell ref="BL82:BN82"/>
    <mergeCell ref="BP82:BQ82"/>
    <mergeCell ref="J81:L81"/>
    <mergeCell ref="S81:U81"/>
    <mergeCell ref="AB81:AD81"/>
    <mergeCell ref="AK81:AM81"/>
    <mergeCell ref="AT81:AV81"/>
    <mergeCell ref="BC81:BE81"/>
    <mergeCell ref="BL79:BN79"/>
    <mergeCell ref="BP79:BQ79"/>
    <mergeCell ref="J80:L80"/>
    <mergeCell ref="S80:U80"/>
    <mergeCell ref="AB80:AD80"/>
    <mergeCell ref="AK80:AM80"/>
    <mergeCell ref="AT80:AV80"/>
    <mergeCell ref="BC80:BE80"/>
    <mergeCell ref="BL80:BN80"/>
    <mergeCell ref="BP80:BQ80"/>
    <mergeCell ref="J79:L79"/>
    <mergeCell ref="S79:U79"/>
    <mergeCell ref="AB79:AD79"/>
    <mergeCell ref="AK79:AM79"/>
    <mergeCell ref="AT79:AV79"/>
    <mergeCell ref="BC79:BE79"/>
    <mergeCell ref="S78:U78"/>
    <mergeCell ref="AB78:AD78"/>
    <mergeCell ref="AK78:AM78"/>
    <mergeCell ref="AT78:AV78"/>
    <mergeCell ref="BC78:BE78"/>
    <mergeCell ref="BL78:BN78"/>
    <mergeCell ref="BP78:BQ78"/>
    <mergeCell ref="J77:L77"/>
    <mergeCell ref="S77:U77"/>
    <mergeCell ref="AB77:AD77"/>
    <mergeCell ref="AK77:AM77"/>
    <mergeCell ref="AT77:AV77"/>
    <mergeCell ref="BC77:BE77"/>
    <mergeCell ref="S76:U76"/>
    <mergeCell ref="AB76:AD76"/>
    <mergeCell ref="AK76:AM76"/>
    <mergeCell ref="AT76:AV76"/>
    <mergeCell ref="BC76:BE76"/>
    <mergeCell ref="BL76:BN76"/>
    <mergeCell ref="BP76:BQ76"/>
    <mergeCell ref="BL77:BN77"/>
    <mergeCell ref="BP77:BQ77"/>
    <mergeCell ref="BP74:BQ74"/>
    <mergeCell ref="J75:L75"/>
    <mergeCell ref="S75:U75"/>
    <mergeCell ref="AB75:AD75"/>
    <mergeCell ref="AK75:AM75"/>
    <mergeCell ref="AT75:AV75"/>
    <mergeCell ref="BC75:BE75"/>
    <mergeCell ref="BL75:BN75"/>
    <mergeCell ref="BP75:BQ75"/>
    <mergeCell ref="BP72:BQ72"/>
    <mergeCell ref="F73:I73"/>
    <mergeCell ref="J73:L73"/>
    <mergeCell ref="S73:U73"/>
    <mergeCell ref="AB73:AD73"/>
    <mergeCell ref="AK73:AM73"/>
    <mergeCell ref="AT73:AV73"/>
    <mergeCell ref="BC73:BE73"/>
    <mergeCell ref="BL73:BN73"/>
    <mergeCell ref="BP73:BQ73"/>
    <mergeCell ref="S72:U72"/>
    <mergeCell ref="AB72:AD72"/>
    <mergeCell ref="AK72:AM72"/>
    <mergeCell ref="AT72:AV72"/>
    <mergeCell ref="BC72:BE72"/>
    <mergeCell ref="BL72:BN72"/>
    <mergeCell ref="F74:I74"/>
    <mergeCell ref="J74:L74"/>
    <mergeCell ref="S74:U74"/>
    <mergeCell ref="AB74:AD74"/>
    <mergeCell ref="AK74:AM74"/>
    <mergeCell ref="AT74:AV74"/>
    <mergeCell ref="BC74:BE74"/>
    <mergeCell ref="BL74:BN74"/>
    <mergeCell ref="BC70:BE70"/>
    <mergeCell ref="BL70:BN70"/>
    <mergeCell ref="BP70:BQ70"/>
    <mergeCell ref="F71:I71"/>
    <mergeCell ref="J71:L71"/>
    <mergeCell ref="S71:U71"/>
    <mergeCell ref="AB71:AD71"/>
    <mergeCell ref="AK71:AM71"/>
    <mergeCell ref="AT71:AV71"/>
    <mergeCell ref="BC71:BE71"/>
    <mergeCell ref="F70:I70"/>
    <mergeCell ref="J70:L70"/>
    <mergeCell ref="S70:U70"/>
    <mergeCell ref="AB70:AD70"/>
    <mergeCell ref="AK70:AM70"/>
    <mergeCell ref="AT70:AV70"/>
    <mergeCell ref="BL71:BN71"/>
    <mergeCell ref="BP71:BQ71"/>
    <mergeCell ref="BL68:BN68"/>
    <mergeCell ref="BP68:BQ68"/>
    <mergeCell ref="J69:L69"/>
    <mergeCell ref="S69:U69"/>
    <mergeCell ref="AB69:AD69"/>
    <mergeCell ref="AK69:AM69"/>
    <mergeCell ref="AT69:AV69"/>
    <mergeCell ref="BC69:BE69"/>
    <mergeCell ref="BL69:BN69"/>
    <mergeCell ref="BP69:BQ69"/>
    <mergeCell ref="J68:L68"/>
    <mergeCell ref="S68:U68"/>
    <mergeCell ref="AB68:AD68"/>
    <mergeCell ref="AK68:AM68"/>
    <mergeCell ref="AT68:AV68"/>
    <mergeCell ref="BC68:BE68"/>
    <mergeCell ref="AK65:AM65"/>
    <mergeCell ref="AT65:AV65"/>
    <mergeCell ref="BC65:BE65"/>
    <mergeCell ref="BL65:BN65"/>
    <mergeCell ref="BP65:BQ65"/>
    <mergeCell ref="BL66:BN66"/>
    <mergeCell ref="BP66:BQ66"/>
    <mergeCell ref="J67:L67"/>
    <mergeCell ref="S67:U67"/>
    <mergeCell ref="AB67:AD67"/>
    <mergeCell ref="AK67:AM67"/>
    <mergeCell ref="AT67:AV67"/>
    <mergeCell ref="BC67:BE67"/>
    <mergeCell ref="BL67:BN67"/>
    <mergeCell ref="BP67:BQ67"/>
    <mergeCell ref="J66:L66"/>
    <mergeCell ref="S66:U66"/>
    <mergeCell ref="AB66:AD66"/>
    <mergeCell ref="AK66:AM66"/>
    <mergeCell ref="AT66:AV66"/>
    <mergeCell ref="BC66:BE66"/>
    <mergeCell ref="BL63:BN63"/>
    <mergeCell ref="BP63:BQ63"/>
    <mergeCell ref="A64:C64"/>
    <mergeCell ref="J64:L64"/>
    <mergeCell ref="S64:U64"/>
    <mergeCell ref="AB64:AD64"/>
    <mergeCell ref="AK64:AM64"/>
    <mergeCell ref="AT64:AV64"/>
    <mergeCell ref="BC64:BE64"/>
    <mergeCell ref="BL64:BN64"/>
    <mergeCell ref="J63:L63"/>
    <mergeCell ref="S63:U63"/>
    <mergeCell ref="AB63:AD63"/>
    <mergeCell ref="AK63:AM63"/>
    <mergeCell ref="AT63:AV63"/>
    <mergeCell ref="BC63:BE63"/>
    <mergeCell ref="BP64:BQ64"/>
    <mergeCell ref="BL61:BN61"/>
    <mergeCell ref="BP61:BQ61"/>
    <mergeCell ref="J62:L62"/>
    <mergeCell ref="S62:U62"/>
    <mergeCell ref="AB62:AD62"/>
    <mergeCell ref="AK62:AM62"/>
    <mergeCell ref="AT62:AV62"/>
    <mergeCell ref="BC62:BE62"/>
    <mergeCell ref="BL62:BN62"/>
    <mergeCell ref="BP62:BQ62"/>
    <mergeCell ref="J61:L61"/>
    <mergeCell ref="S61:U61"/>
    <mergeCell ref="AB61:AD61"/>
    <mergeCell ref="AK61:AM61"/>
    <mergeCell ref="AT61:AV61"/>
    <mergeCell ref="BC61:BE61"/>
    <mergeCell ref="AT58:AV58"/>
    <mergeCell ref="BC58:BE58"/>
    <mergeCell ref="BL58:BN58"/>
    <mergeCell ref="BP58:BQ58"/>
    <mergeCell ref="BL59:BN59"/>
    <mergeCell ref="BP59:BQ59"/>
    <mergeCell ref="J60:L60"/>
    <mergeCell ref="S60:U60"/>
    <mergeCell ref="AB60:AD60"/>
    <mergeCell ref="AK60:AM60"/>
    <mergeCell ref="AT60:AV60"/>
    <mergeCell ref="BC60:BE60"/>
    <mergeCell ref="BL60:BN60"/>
    <mergeCell ref="BP60:BQ60"/>
    <mergeCell ref="J59:L59"/>
    <mergeCell ref="S59:U59"/>
    <mergeCell ref="AB59:AD59"/>
    <mergeCell ref="AK59:AM59"/>
    <mergeCell ref="AT59:AV59"/>
    <mergeCell ref="BC59:BE59"/>
    <mergeCell ref="BP56:BQ56"/>
    <mergeCell ref="J57:L57"/>
    <mergeCell ref="S57:U57"/>
    <mergeCell ref="AB57:AD57"/>
    <mergeCell ref="AK57:AM57"/>
    <mergeCell ref="AT57:AV57"/>
    <mergeCell ref="BC57:BE57"/>
    <mergeCell ref="BL57:BN57"/>
    <mergeCell ref="BP57:BQ57"/>
    <mergeCell ref="BP54:BQ54"/>
    <mergeCell ref="J55:L55"/>
    <mergeCell ref="S55:U55"/>
    <mergeCell ref="AB55:AD55"/>
    <mergeCell ref="AK55:AM55"/>
    <mergeCell ref="AT55:AV55"/>
    <mergeCell ref="BC55:BE55"/>
    <mergeCell ref="BL55:BN55"/>
    <mergeCell ref="BP55:BQ55"/>
    <mergeCell ref="J54:L54"/>
    <mergeCell ref="S54:U54"/>
    <mergeCell ref="AB54:AD54"/>
    <mergeCell ref="AK54:AM54"/>
    <mergeCell ref="AT54:AV54"/>
    <mergeCell ref="BC54:BE54"/>
    <mergeCell ref="BP52:BQ52"/>
    <mergeCell ref="J53:L53"/>
    <mergeCell ref="S53:U53"/>
    <mergeCell ref="AB53:AD53"/>
    <mergeCell ref="AK53:AM53"/>
    <mergeCell ref="AT53:AV53"/>
    <mergeCell ref="BC53:BE53"/>
    <mergeCell ref="BL53:BN53"/>
    <mergeCell ref="BP53:BQ53"/>
    <mergeCell ref="BP50:BQ50"/>
    <mergeCell ref="J51:L51"/>
    <mergeCell ref="S51:U51"/>
    <mergeCell ref="AB51:AD51"/>
    <mergeCell ref="AK51:AM51"/>
    <mergeCell ref="AT51:AV51"/>
    <mergeCell ref="BC51:BE51"/>
    <mergeCell ref="BL51:BN51"/>
    <mergeCell ref="BP51:BQ51"/>
    <mergeCell ref="J50:L50"/>
    <mergeCell ref="S50:U50"/>
    <mergeCell ref="AB50:AD50"/>
    <mergeCell ref="AK50:AM50"/>
    <mergeCell ref="AT50:AV50"/>
    <mergeCell ref="BC50:BE50"/>
    <mergeCell ref="BL46:BN48"/>
    <mergeCell ref="BO46:BO86"/>
    <mergeCell ref="BL50:BN50"/>
    <mergeCell ref="BC52:BE52"/>
    <mergeCell ref="BL52:BN52"/>
    <mergeCell ref="BL54:BN54"/>
    <mergeCell ref="A52:C52"/>
    <mergeCell ref="J52:L52"/>
    <mergeCell ref="S52:U52"/>
    <mergeCell ref="AB52:AD52"/>
    <mergeCell ref="AK52:AM52"/>
    <mergeCell ref="AT52:AV52"/>
    <mergeCell ref="A56:C56"/>
    <mergeCell ref="J56:L56"/>
    <mergeCell ref="S56:U56"/>
    <mergeCell ref="AB56:AD56"/>
    <mergeCell ref="AK56:AM56"/>
    <mergeCell ref="AT56:AV56"/>
    <mergeCell ref="BC56:BE56"/>
    <mergeCell ref="BL56:BN56"/>
    <mergeCell ref="J58:L58"/>
    <mergeCell ref="S58:U58"/>
    <mergeCell ref="AB58:AD58"/>
    <mergeCell ref="AK58:AM58"/>
    <mergeCell ref="BO45:BQ45"/>
    <mergeCell ref="A46:C46"/>
    <mergeCell ref="J46:L48"/>
    <mergeCell ref="N46:Q86"/>
    <mergeCell ref="S46:U48"/>
    <mergeCell ref="W46:Z86"/>
    <mergeCell ref="AB46:AD48"/>
    <mergeCell ref="AF46:AI86"/>
    <mergeCell ref="AK46:AM48"/>
    <mergeCell ref="AO46:AR86"/>
    <mergeCell ref="BP46:BQ48"/>
    <mergeCell ref="A47:C47"/>
    <mergeCell ref="J49:L49"/>
    <mergeCell ref="S49:U49"/>
    <mergeCell ref="AB49:AD49"/>
    <mergeCell ref="AK49:AM49"/>
    <mergeCell ref="AT49:AV49"/>
    <mergeCell ref="BC49:BE49"/>
    <mergeCell ref="BL49:BN49"/>
    <mergeCell ref="BP49:BQ49"/>
    <mergeCell ref="AT46:AV48"/>
    <mergeCell ref="AX46:BA86"/>
    <mergeCell ref="BC46:BE48"/>
    <mergeCell ref="BG46:BJ86"/>
    <mergeCell ref="AX44:BA44"/>
    <mergeCell ref="BG44:BJ44"/>
    <mergeCell ref="A45:C45"/>
    <mergeCell ref="E45:L45"/>
    <mergeCell ref="N45:U45"/>
    <mergeCell ref="W45:AD45"/>
    <mergeCell ref="AF45:AM45"/>
    <mergeCell ref="AO45:AV45"/>
    <mergeCell ref="AX45:BE45"/>
    <mergeCell ref="BG45:BN45"/>
    <mergeCell ref="A44:C44"/>
    <mergeCell ref="E44:H44"/>
    <mergeCell ref="N44:Q44"/>
    <mergeCell ref="W44:Z44"/>
    <mergeCell ref="AF44:AI44"/>
    <mergeCell ref="AO44:AR44"/>
    <mergeCell ref="AU39:AU43"/>
    <mergeCell ref="AZ39:BA43"/>
    <mergeCell ref="BD39:BD43"/>
    <mergeCell ref="BI39:BJ43"/>
    <mergeCell ref="BM39:BM43"/>
    <mergeCell ref="BO37:BQ37"/>
    <mergeCell ref="BO38:BQ38"/>
    <mergeCell ref="G39:H43"/>
    <mergeCell ref="K39:K43"/>
    <mergeCell ref="P39:Q43"/>
    <mergeCell ref="T39:T43"/>
    <mergeCell ref="Y39:Z43"/>
    <mergeCell ref="AC39:AC43"/>
    <mergeCell ref="AH39:AI43"/>
    <mergeCell ref="AL39:AL43"/>
    <mergeCell ref="N37:U37"/>
    <mergeCell ref="W37:AD37"/>
    <mergeCell ref="AF37:AM37"/>
    <mergeCell ref="AO37:AV37"/>
    <mergeCell ref="AX37:BE37"/>
    <mergeCell ref="BG37:BN37"/>
    <mergeCell ref="BO26:BQ26"/>
    <mergeCell ref="BS26:BU26"/>
    <mergeCell ref="BV26:BX26"/>
    <mergeCell ref="G27:H36"/>
    <mergeCell ref="P27:Q36"/>
    <mergeCell ref="Y27:Z36"/>
    <mergeCell ref="AH27:AI36"/>
    <mergeCell ref="AQ27:AR36"/>
    <mergeCell ref="AZ27:BA36"/>
    <mergeCell ref="BI27:BJ36"/>
    <mergeCell ref="BO13:BQ13"/>
    <mergeCell ref="BS13:CA13"/>
    <mergeCell ref="B14:C14"/>
    <mergeCell ref="BO14:BQ14"/>
    <mergeCell ref="A25:C25"/>
    <mergeCell ref="BO25:BQ25"/>
    <mergeCell ref="BH11:BJ11"/>
    <mergeCell ref="BK11:BK12"/>
    <mergeCell ref="BL11:BL12"/>
    <mergeCell ref="BM11:BM12"/>
    <mergeCell ref="BN11:BN12"/>
    <mergeCell ref="A12:B12"/>
    <mergeCell ref="AY11:BA11"/>
    <mergeCell ref="BB11:BB12"/>
    <mergeCell ref="BC11:BC12"/>
    <mergeCell ref="BD11:BD12"/>
    <mergeCell ref="BE11:BE12"/>
    <mergeCell ref="BG11:BG12"/>
    <mergeCell ref="AP11:AR11"/>
    <mergeCell ref="AS11:AS12"/>
    <mergeCell ref="AT11:AT12"/>
    <mergeCell ref="AU11:AU12"/>
    <mergeCell ref="AV11:AV12"/>
    <mergeCell ref="AX11:AX12"/>
    <mergeCell ref="BO10:BO12"/>
    <mergeCell ref="BP10:BP12"/>
    <mergeCell ref="BQ10:BQ12"/>
    <mergeCell ref="AS10:AT10"/>
    <mergeCell ref="AU10:AV10"/>
    <mergeCell ref="AY10:BA10"/>
    <mergeCell ref="BB10:BC10"/>
    <mergeCell ref="AG11:AI11"/>
    <mergeCell ref="AJ11:AJ12"/>
    <mergeCell ref="AK11:AK12"/>
    <mergeCell ref="AL11:AL12"/>
    <mergeCell ref="AM11:AM12"/>
    <mergeCell ref="AO11:AO12"/>
    <mergeCell ref="N11:N12"/>
    <mergeCell ref="AL10:AM10"/>
    <mergeCell ref="AP10:AR10"/>
    <mergeCell ref="AE9:AE98"/>
    <mergeCell ref="AF9:AM9"/>
    <mergeCell ref="AA10:AB10"/>
    <mergeCell ref="AC10:AD10"/>
    <mergeCell ref="AG10:AI10"/>
    <mergeCell ref="AJ10:AK10"/>
    <mergeCell ref="O11:Q11"/>
    <mergeCell ref="R11:R12"/>
    <mergeCell ref="S11:S12"/>
    <mergeCell ref="T11:T12"/>
    <mergeCell ref="U11:U12"/>
    <mergeCell ref="W11:W12"/>
    <mergeCell ref="X11:Z11"/>
    <mergeCell ref="AA11:AA12"/>
    <mergeCell ref="AB11:AB12"/>
    <mergeCell ref="AC11:AC12"/>
    <mergeCell ref="AD11:AD12"/>
    <mergeCell ref="AF11:AF12"/>
    <mergeCell ref="AQ39:AR43"/>
    <mergeCell ref="S65:U65"/>
    <mergeCell ref="AB65:AD65"/>
    <mergeCell ref="BO9:BQ9"/>
    <mergeCell ref="BS9:CA12"/>
    <mergeCell ref="C10:C12"/>
    <mergeCell ref="F10:H10"/>
    <mergeCell ref="I10:J10"/>
    <mergeCell ref="K10:L10"/>
    <mergeCell ref="O10:Q10"/>
    <mergeCell ref="R10:S10"/>
    <mergeCell ref="T10:U10"/>
    <mergeCell ref="X10:Z10"/>
    <mergeCell ref="AN9:AN98"/>
    <mergeCell ref="AO9:AV9"/>
    <mergeCell ref="AW9:AW98"/>
    <mergeCell ref="AX9:BE9"/>
    <mergeCell ref="BF9:BF98"/>
    <mergeCell ref="BG9:BN9"/>
    <mergeCell ref="BD10:BE10"/>
    <mergeCell ref="BH10:BJ10"/>
    <mergeCell ref="BK10:BL10"/>
    <mergeCell ref="BM10:BN10"/>
    <mergeCell ref="M9:M98"/>
    <mergeCell ref="N9:U9"/>
    <mergeCell ref="V9:V98"/>
    <mergeCell ref="W9:AD9"/>
    <mergeCell ref="A2:J2"/>
    <mergeCell ref="A3:J3"/>
    <mergeCell ref="A6:J6"/>
    <mergeCell ref="A9:B10"/>
    <mergeCell ref="D9:D98"/>
    <mergeCell ref="E9:L9"/>
    <mergeCell ref="A13:C13"/>
    <mergeCell ref="B26:C26"/>
    <mergeCell ref="A37:C37"/>
    <mergeCell ref="E37:L37"/>
    <mergeCell ref="E11:E12"/>
    <mergeCell ref="F11:H11"/>
    <mergeCell ref="I11:I12"/>
    <mergeCell ref="J11:J12"/>
    <mergeCell ref="K11:K12"/>
    <mergeCell ref="L11:L12"/>
    <mergeCell ref="J65:L65"/>
    <mergeCell ref="F72:I72"/>
    <mergeCell ref="J72:L72"/>
    <mergeCell ref="J76:L76"/>
    <mergeCell ref="J78:L78"/>
    <mergeCell ref="A87:C87"/>
    <mergeCell ref="E87:L87"/>
    <mergeCell ref="A89:C89"/>
  </mergeCells>
  <conditionalFormatting sqref="L99">
    <cfRule type="cellIs" dxfId="34" priority="2" operator="lessThan">
      <formula>0</formula>
    </cfRule>
  </conditionalFormatting>
  <conditionalFormatting sqref="U99">
    <cfRule type="cellIs" dxfId="33" priority="1" operator="lessThan">
      <formula>0</formula>
    </cfRule>
  </conditionalFormatting>
  <conditionalFormatting sqref="AD99 AM99 AV99">
    <cfRule type="cellIs" dxfId="32" priority="5" operator="lessThan">
      <formula>0</formula>
    </cfRule>
  </conditionalFormatting>
  <conditionalFormatting sqref="BE99">
    <cfRule type="cellIs" dxfId="31" priority="4" operator="lessThan">
      <formula>0</formula>
    </cfRule>
  </conditionalFormatting>
  <conditionalFormatting sqref="BN99">
    <cfRule type="cellIs" dxfId="30" priority="3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E262842-A8F0-4484-8FBB-50EBC21F57FE}">
          <x14:formula1>
            <xm:f>Sheet1!$A$2:$A$7</xm:f>
          </x14:formula1>
          <xm:sqref>C15:C24 C27:C36</xm:sqref>
        </x14:dataValidation>
        <x14:dataValidation type="list" allowBlank="1" showInputMessage="1" showErrorMessage="1" xr:uid="{4A8B76BB-9095-4D15-BF7D-D6AB051D7243}">
          <x14:formula1>
            <xm:f>Sheet1!$A$18:$A$21</xm:f>
          </x14:formula1>
          <xm:sqref>B39:B43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23229-88FA-444C-A647-EBCCBC6A522F}">
  <sheetPr>
    <pageSetUpPr fitToPage="1"/>
  </sheetPr>
  <dimension ref="A1:CA101"/>
  <sheetViews>
    <sheetView workbookViewId="0"/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7" width="6.42578125" customWidth="1"/>
    <col min="8" max="8" width="5.28515625" customWidth="1"/>
    <col min="9" max="9" width="11.140625" customWidth="1"/>
    <col min="10" max="10" width="13.7109375" customWidth="1"/>
    <col min="11" max="12" width="8.7109375" customWidth="1"/>
    <col min="13" max="13" width="0.42578125" customWidth="1"/>
    <col min="14" max="14" width="10.28515625" customWidth="1"/>
    <col min="15" max="15" width="6.7109375" customWidth="1"/>
    <col min="16" max="16" width="6.42578125" customWidth="1"/>
    <col min="17" max="17" width="5.28515625" customWidth="1"/>
    <col min="18" max="18" width="10" customWidth="1"/>
    <col min="19" max="19" width="13.7109375" customWidth="1"/>
    <col min="20" max="20" width="8.7109375" customWidth="1"/>
    <col min="21" max="21" width="9.85546875" customWidth="1"/>
    <col min="22" max="22" width="0.28515625" customWidth="1"/>
    <col min="23" max="23" width="10.28515625" customWidth="1"/>
    <col min="24" max="25" width="6.42578125" customWidth="1"/>
    <col min="26" max="26" width="5.28515625" customWidth="1"/>
    <col min="27" max="27" width="9.7109375" customWidth="1"/>
    <col min="28" max="28" width="13.7109375" customWidth="1"/>
    <col min="29" max="29" width="10.7109375" customWidth="1"/>
    <col min="30" max="30" width="9.85546875" customWidth="1"/>
    <col min="31" max="31" width="0.28515625" customWidth="1"/>
    <col min="32" max="32" width="11" customWidth="1"/>
    <col min="33" max="34" width="6.42578125" customWidth="1"/>
    <col min="35" max="35" width="5.28515625" customWidth="1"/>
    <col min="36" max="36" width="9.42578125" customWidth="1"/>
    <col min="37" max="37" width="13.7109375" customWidth="1"/>
    <col min="38" max="38" width="8.7109375" customWidth="1"/>
    <col min="39" max="39" width="9.85546875" customWidth="1"/>
    <col min="40" max="40" width="0.28515625" customWidth="1"/>
    <col min="41" max="41" width="11" customWidth="1"/>
    <col min="42" max="43" width="6.42578125" customWidth="1"/>
    <col min="44" max="44" width="5.28515625" customWidth="1"/>
    <col min="45" max="45" width="9.5703125" customWidth="1"/>
    <col min="46" max="46" width="13.7109375" customWidth="1"/>
    <col min="47" max="47" width="8.7109375" customWidth="1"/>
    <col min="48" max="48" width="9.85546875" customWidth="1"/>
    <col min="49" max="49" width="0.28515625" customWidth="1"/>
    <col min="50" max="50" width="11" customWidth="1"/>
    <col min="51" max="52" width="6.42578125" customWidth="1"/>
    <col min="53" max="53" width="5.28515625" customWidth="1"/>
    <col min="54" max="54" width="9.5703125" customWidth="1"/>
    <col min="55" max="55" width="13.7109375" customWidth="1"/>
    <col min="56" max="56" width="8.7109375" customWidth="1"/>
    <col min="57" max="57" width="9.85546875" customWidth="1"/>
    <col min="58" max="58" width="0.28515625" customWidth="1"/>
    <col min="59" max="59" width="11" customWidth="1"/>
    <col min="60" max="61" width="6.42578125" customWidth="1"/>
    <col min="62" max="62" width="5.28515625" customWidth="1"/>
    <col min="63" max="63" width="9.5703125" customWidth="1"/>
    <col min="64" max="64" width="13.7109375" customWidth="1"/>
    <col min="65" max="65" width="8.7109375" customWidth="1"/>
    <col min="66" max="70" width="9.85546875" customWidth="1"/>
    <col min="71" max="71" width="16.42578125" bestFit="1" customWidth="1"/>
    <col min="72" max="72" width="11.7109375" customWidth="1"/>
    <col min="73" max="78" width="11.5703125" customWidth="1"/>
    <col min="79" max="79" width="11.5703125" bestFit="1" customWidth="1"/>
  </cols>
  <sheetData>
    <row r="1" spans="1:79" s="13" customFormat="1" ht="15.75" customHeight="1" thickBot="1" x14ac:dyDescent="0.25">
      <c r="A1" s="97"/>
      <c r="B1" s="97"/>
      <c r="C1" s="98"/>
      <c r="D1" s="98"/>
      <c r="E1" s="98"/>
      <c r="F1" s="98"/>
      <c r="G1" s="98"/>
      <c r="K1" s="39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79" s="13" customFormat="1" ht="20.25" customHeight="1" thickTop="1" x14ac:dyDescent="0.2">
      <c r="A2" s="211" t="s">
        <v>82</v>
      </c>
      <c r="B2" s="212"/>
      <c r="C2" s="212"/>
      <c r="D2" s="212"/>
      <c r="E2" s="212"/>
      <c r="F2" s="212"/>
      <c r="G2" s="212"/>
      <c r="H2" s="212"/>
      <c r="I2" s="212"/>
      <c r="J2" s="375"/>
      <c r="K2" s="39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79" s="13" customFormat="1" ht="20.25" customHeight="1" x14ac:dyDescent="0.2">
      <c r="A3" s="214" t="s">
        <v>127</v>
      </c>
      <c r="B3" s="196"/>
      <c r="C3" s="196"/>
      <c r="D3" s="196"/>
      <c r="E3" s="196"/>
      <c r="F3" s="196"/>
      <c r="G3" s="196"/>
      <c r="H3" s="196"/>
      <c r="I3" s="196"/>
      <c r="J3" s="402"/>
      <c r="K3" s="39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79" s="13" customFormat="1" ht="20.25" customHeight="1" x14ac:dyDescent="0.2">
      <c r="A4" s="99" t="s">
        <v>128</v>
      </c>
      <c r="B4" s="69"/>
      <c r="C4" s="69"/>
      <c r="D4" s="69"/>
      <c r="E4" s="69"/>
      <c r="F4" s="69"/>
      <c r="G4" s="69"/>
      <c r="H4" s="69"/>
      <c r="I4" s="69"/>
      <c r="J4" s="132"/>
      <c r="K4" s="39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79" s="13" customFormat="1" ht="20.25" customHeight="1" x14ac:dyDescent="0.2">
      <c r="A5" s="100" t="s">
        <v>129</v>
      </c>
      <c r="B5" s="101"/>
      <c r="C5" s="101"/>
      <c r="D5" s="101"/>
      <c r="E5" s="101"/>
      <c r="F5" s="102"/>
      <c r="G5" s="101"/>
      <c r="H5" s="101"/>
      <c r="I5" s="103"/>
      <c r="J5" s="133"/>
      <c r="K5" s="39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79" s="13" customFormat="1" ht="20.25" customHeight="1" x14ac:dyDescent="0.2">
      <c r="A6" s="216" t="s">
        <v>83</v>
      </c>
      <c r="B6" s="217"/>
      <c r="C6" s="217"/>
      <c r="D6" s="217"/>
      <c r="E6" s="217"/>
      <c r="F6" s="217"/>
      <c r="G6" s="217"/>
      <c r="H6" s="217"/>
      <c r="I6" s="217"/>
      <c r="J6" s="217"/>
      <c r="K6" s="134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79" s="13" customFormat="1" ht="20.25" customHeight="1" thickBot="1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31"/>
      <c r="K7" s="39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79" ht="15.75" thickTop="1" x14ac:dyDescent="0.25">
      <c r="J8" s="108"/>
      <c r="K8" s="110"/>
      <c r="S8" s="108"/>
      <c r="T8" s="110"/>
      <c r="AB8" s="108"/>
      <c r="AC8" s="110"/>
      <c r="AK8" s="108"/>
      <c r="AL8" s="110"/>
      <c r="AT8" s="108"/>
      <c r="AU8" s="110"/>
      <c r="BC8" s="108"/>
      <c r="BD8" s="110"/>
      <c r="BL8" s="108"/>
      <c r="BM8" s="110"/>
    </row>
    <row r="9" spans="1:79" ht="14.45" customHeight="1" x14ac:dyDescent="0.25">
      <c r="A9" s="219" t="s">
        <v>14</v>
      </c>
      <c r="B9" s="412"/>
      <c r="C9" s="139"/>
      <c r="D9" s="225"/>
      <c r="E9" s="230" t="s">
        <v>15</v>
      </c>
      <c r="F9" s="387"/>
      <c r="G9" s="387"/>
      <c r="H9" s="387"/>
      <c r="I9" s="387"/>
      <c r="J9" s="387"/>
      <c r="K9" s="387"/>
      <c r="L9" s="228"/>
      <c r="M9" s="250"/>
      <c r="N9" s="228" t="s">
        <v>16</v>
      </c>
      <c r="O9" s="229"/>
      <c r="P9" s="229"/>
      <c r="Q9" s="229"/>
      <c r="R9" s="229"/>
      <c r="S9" s="229"/>
      <c r="T9" s="229"/>
      <c r="U9" s="230"/>
      <c r="V9" s="252"/>
      <c r="W9" s="228" t="s">
        <v>17</v>
      </c>
      <c r="X9" s="229"/>
      <c r="Y9" s="229"/>
      <c r="Z9" s="229"/>
      <c r="AA9" s="229"/>
      <c r="AB9" s="229"/>
      <c r="AC9" s="229"/>
      <c r="AD9" s="230"/>
      <c r="AE9" s="302"/>
      <c r="AF9" s="228" t="s">
        <v>18</v>
      </c>
      <c r="AG9" s="229"/>
      <c r="AH9" s="229"/>
      <c r="AI9" s="229"/>
      <c r="AJ9" s="229"/>
      <c r="AK9" s="229"/>
      <c r="AL9" s="229"/>
      <c r="AM9" s="230"/>
      <c r="AN9" s="252"/>
      <c r="AO9" s="228" t="s">
        <v>19</v>
      </c>
      <c r="AP9" s="229"/>
      <c r="AQ9" s="229"/>
      <c r="AR9" s="229"/>
      <c r="AS9" s="229"/>
      <c r="AT9" s="229"/>
      <c r="AU9" s="229"/>
      <c r="AV9" s="230"/>
      <c r="AW9" s="302" t="s">
        <v>222</v>
      </c>
      <c r="AX9" s="228" t="s">
        <v>216</v>
      </c>
      <c r="AY9" s="229"/>
      <c r="AZ9" s="229"/>
      <c r="BA9" s="229"/>
      <c r="BB9" s="229"/>
      <c r="BC9" s="229"/>
      <c r="BD9" s="229"/>
      <c r="BE9" s="230"/>
      <c r="BF9" s="302"/>
      <c r="BG9" s="228" t="s">
        <v>217</v>
      </c>
      <c r="BH9" s="229"/>
      <c r="BI9" s="229"/>
      <c r="BJ9" s="229"/>
      <c r="BK9" s="229"/>
      <c r="BL9" s="229"/>
      <c r="BM9" s="229"/>
      <c r="BN9" s="230"/>
      <c r="BO9" s="266" t="s">
        <v>20</v>
      </c>
      <c r="BP9" s="266"/>
      <c r="BQ9" s="266"/>
      <c r="BR9" s="79"/>
      <c r="BS9" s="403" t="s">
        <v>122</v>
      </c>
      <c r="BT9" s="404"/>
      <c r="BU9" s="404"/>
      <c r="BV9" s="404"/>
      <c r="BW9" s="404"/>
      <c r="BX9" s="404"/>
      <c r="BY9" s="404"/>
      <c r="BZ9" s="404"/>
      <c r="CA9" s="405"/>
    </row>
    <row r="10" spans="1:79" ht="30" customHeight="1" x14ac:dyDescent="0.25">
      <c r="A10" s="223"/>
      <c r="B10" s="413"/>
      <c r="C10" s="237" t="s">
        <v>21</v>
      </c>
      <c r="D10" s="226"/>
      <c r="E10" s="24" t="s">
        <v>12</v>
      </c>
      <c r="F10" s="391">
        <f>'1.Salaries Rates Dates'!$B$30</f>
        <v>45839</v>
      </c>
      <c r="G10" s="392"/>
      <c r="H10" s="393"/>
      <c r="I10" s="231" t="s">
        <v>13</v>
      </c>
      <c r="J10" s="232"/>
      <c r="K10" s="240">
        <f>'1.Salaries Rates Dates'!$C$30</f>
        <v>46203</v>
      </c>
      <c r="L10" s="254"/>
      <c r="M10" s="250"/>
      <c r="N10" s="24" t="s">
        <v>12</v>
      </c>
      <c r="O10" s="240">
        <f>'1.Salaries Rates Dates'!$B$31</f>
        <v>46204</v>
      </c>
      <c r="P10" s="241"/>
      <c r="Q10" s="241"/>
      <c r="R10" s="231" t="s">
        <v>13</v>
      </c>
      <c r="S10" s="232"/>
      <c r="T10" s="240">
        <f>'1.Salaries Rates Dates'!$C$31</f>
        <v>46568</v>
      </c>
      <c r="U10" s="254"/>
      <c r="V10" s="252"/>
      <c r="W10" s="24" t="s">
        <v>12</v>
      </c>
      <c r="X10" s="240">
        <f>'1.Salaries Rates Dates'!$B$32</f>
        <v>46569</v>
      </c>
      <c r="Y10" s="241"/>
      <c r="Z10" s="241"/>
      <c r="AA10" s="247" t="s">
        <v>13</v>
      </c>
      <c r="AB10" s="379"/>
      <c r="AC10" s="240">
        <f>'1.Salaries Rates Dates'!$C$32</f>
        <v>46934</v>
      </c>
      <c r="AD10" s="254"/>
      <c r="AE10" s="252"/>
      <c r="AF10" s="24" t="s">
        <v>12</v>
      </c>
      <c r="AG10" s="240">
        <f>'1.Salaries Rates Dates'!$B$33</f>
        <v>46935</v>
      </c>
      <c r="AH10" s="241"/>
      <c r="AI10" s="241"/>
      <c r="AJ10" s="247" t="s">
        <v>13</v>
      </c>
      <c r="AK10" s="379"/>
      <c r="AL10" s="240">
        <f>'1.Salaries Rates Dates'!$C$33</f>
        <v>47299</v>
      </c>
      <c r="AM10" s="254"/>
      <c r="AN10" s="252"/>
      <c r="AO10" s="24" t="s">
        <v>12</v>
      </c>
      <c r="AP10" s="240">
        <f>'1.Salaries Rates Dates'!$B$34</f>
        <v>47300</v>
      </c>
      <c r="AQ10" s="241"/>
      <c r="AR10" s="241"/>
      <c r="AS10" s="247" t="s">
        <v>13</v>
      </c>
      <c r="AT10" s="379"/>
      <c r="AU10" s="240">
        <f>'1.Salaries Rates Dates'!$C$34</f>
        <v>47664</v>
      </c>
      <c r="AV10" s="254"/>
      <c r="AW10" s="252"/>
      <c r="AX10" s="24" t="s">
        <v>12</v>
      </c>
      <c r="AY10" s="240">
        <f>'1.Salaries Rates Dates'!$B$35</f>
        <v>47665</v>
      </c>
      <c r="AZ10" s="241"/>
      <c r="BA10" s="241"/>
      <c r="BB10" s="247" t="s">
        <v>13</v>
      </c>
      <c r="BC10" s="379"/>
      <c r="BD10" s="240">
        <f>'1.Salaries Rates Dates'!$C$35</f>
        <v>48029</v>
      </c>
      <c r="BE10" s="254"/>
      <c r="BF10" s="252"/>
      <c r="BG10" s="24" t="s">
        <v>12</v>
      </c>
      <c r="BH10" s="240">
        <f>'1.Salaries Rates Dates'!$B$36</f>
        <v>48030</v>
      </c>
      <c r="BI10" s="241"/>
      <c r="BJ10" s="241"/>
      <c r="BK10" s="247" t="s">
        <v>13</v>
      </c>
      <c r="BL10" s="379"/>
      <c r="BM10" s="240">
        <f>'1.Salaries Rates Dates'!$C$36</f>
        <v>48395</v>
      </c>
      <c r="BN10" s="254"/>
      <c r="BO10" s="256" t="s">
        <v>22</v>
      </c>
      <c r="BP10" s="256" t="s">
        <v>23</v>
      </c>
      <c r="BQ10" s="256" t="s">
        <v>24</v>
      </c>
      <c r="BR10" s="80"/>
      <c r="BS10" s="406"/>
      <c r="BT10" s="407"/>
      <c r="BU10" s="407"/>
      <c r="BV10" s="407"/>
      <c r="BW10" s="407"/>
      <c r="BX10" s="407"/>
      <c r="BY10" s="407"/>
      <c r="BZ10" s="407"/>
      <c r="CA10" s="408"/>
    </row>
    <row r="11" spans="1:79" ht="13.35" customHeight="1" x14ac:dyDescent="0.25">
      <c r="A11" s="137" t="s">
        <v>150</v>
      </c>
      <c r="B11" s="138">
        <f>'1.Salaries Rates Dates'!E4</f>
        <v>0</v>
      </c>
      <c r="C11" s="238"/>
      <c r="D11" s="226"/>
      <c r="E11" s="232" t="s">
        <v>10</v>
      </c>
      <c r="F11" s="260"/>
      <c r="G11" s="260"/>
      <c r="H11" s="260"/>
      <c r="I11" s="256" t="s">
        <v>84</v>
      </c>
      <c r="J11" s="255" t="s">
        <v>22</v>
      </c>
      <c r="K11" s="255" t="s">
        <v>25</v>
      </c>
      <c r="L11" s="257" t="s">
        <v>24</v>
      </c>
      <c r="M11" s="250"/>
      <c r="N11" s="232" t="s">
        <v>10</v>
      </c>
      <c r="O11" s="260" t="s">
        <v>79</v>
      </c>
      <c r="P11" s="260"/>
      <c r="Q11" s="260"/>
      <c r="R11" s="256" t="s">
        <v>84</v>
      </c>
      <c r="S11" s="255" t="s">
        <v>22</v>
      </c>
      <c r="T11" s="255" t="s">
        <v>25</v>
      </c>
      <c r="U11" s="257" t="s">
        <v>3</v>
      </c>
      <c r="V11" s="252"/>
      <c r="W11" s="232" t="s">
        <v>10</v>
      </c>
      <c r="X11" s="260" t="s">
        <v>79</v>
      </c>
      <c r="Y11" s="260"/>
      <c r="Z11" s="260"/>
      <c r="AA11" s="256" t="s">
        <v>84</v>
      </c>
      <c r="AB11" s="255" t="s">
        <v>22</v>
      </c>
      <c r="AC11" s="255" t="s">
        <v>25</v>
      </c>
      <c r="AD11" s="257" t="s">
        <v>24</v>
      </c>
      <c r="AE11" s="252"/>
      <c r="AF11" s="232" t="s">
        <v>10</v>
      </c>
      <c r="AG11" s="260" t="s">
        <v>79</v>
      </c>
      <c r="AH11" s="260"/>
      <c r="AI11" s="260"/>
      <c r="AJ11" s="256" t="s">
        <v>84</v>
      </c>
      <c r="AK11" s="255" t="s">
        <v>22</v>
      </c>
      <c r="AL11" s="255" t="s">
        <v>25</v>
      </c>
      <c r="AM11" s="257" t="s">
        <v>24</v>
      </c>
      <c r="AN11" s="252"/>
      <c r="AO11" s="232" t="s">
        <v>10</v>
      </c>
      <c r="AP11" s="260" t="s">
        <v>79</v>
      </c>
      <c r="AQ11" s="260"/>
      <c r="AR11" s="260"/>
      <c r="AS11" s="256" t="s">
        <v>84</v>
      </c>
      <c r="AT11" s="255" t="s">
        <v>22</v>
      </c>
      <c r="AU11" s="255" t="s">
        <v>25</v>
      </c>
      <c r="AV11" s="257" t="s">
        <v>24</v>
      </c>
      <c r="AW11" s="252"/>
      <c r="AX11" s="232" t="s">
        <v>10</v>
      </c>
      <c r="AY11" s="260" t="s">
        <v>79</v>
      </c>
      <c r="AZ11" s="260"/>
      <c r="BA11" s="260"/>
      <c r="BB11" s="256" t="s">
        <v>84</v>
      </c>
      <c r="BC11" s="255" t="s">
        <v>22</v>
      </c>
      <c r="BD11" s="255" t="s">
        <v>25</v>
      </c>
      <c r="BE11" s="257" t="s">
        <v>24</v>
      </c>
      <c r="BF11" s="252"/>
      <c r="BG11" s="232" t="s">
        <v>10</v>
      </c>
      <c r="BH11" s="260" t="s">
        <v>79</v>
      </c>
      <c r="BI11" s="260"/>
      <c r="BJ11" s="260"/>
      <c r="BK11" s="256" t="s">
        <v>84</v>
      </c>
      <c r="BL11" s="255" t="s">
        <v>22</v>
      </c>
      <c r="BM11" s="255" t="s">
        <v>25</v>
      </c>
      <c r="BN11" s="257" t="s">
        <v>24</v>
      </c>
      <c r="BO11" s="259"/>
      <c r="BP11" s="259"/>
      <c r="BQ11" s="259"/>
      <c r="BR11" s="80"/>
      <c r="BS11" s="406"/>
      <c r="BT11" s="407"/>
      <c r="BU11" s="407"/>
      <c r="BV11" s="407"/>
      <c r="BW11" s="407"/>
      <c r="BX11" s="407"/>
      <c r="BY11" s="407"/>
      <c r="BZ11" s="407"/>
      <c r="CA11" s="408"/>
    </row>
    <row r="12" spans="1:79" x14ac:dyDescent="0.25">
      <c r="A12" s="245" t="s">
        <v>26</v>
      </c>
      <c r="B12" s="246"/>
      <c r="C12" s="239"/>
      <c r="D12" s="226"/>
      <c r="E12" s="232"/>
      <c r="F12" s="12" t="s">
        <v>27</v>
      </c>
      <c r="G12" s="18" t="s">
        <v>28</v>
      </c>
      <c r="H12" s="18" t="s">
        <v>29</v>
      </c>
      <c r="I12" s="378"/>
      <c r="J12" s="255"/>
      <c r="K12" s="255"/>
      <c r="L12" s="257"/>
      <c r="M12" s="250"/>
      <c r="N12" s="232"/>
      <c r="O12" s="11" t="s">
        <v>27</v>
      </c>
      <c r="P12" s="17" t="s">
        <v>28</v>
      </c>
      <c r="Q12" s="18" t="s">
        <v>29</v>
      </c>
      <c r="R12" s="378"/>
      <c r="S12" s="255"/>
      <c r="T12" s="255"/>
      <c r="U12" s="257"/>
      <c r="V12" s="252"/>
      <c r="W12" s="232"/>
      <c r="X12" s="11" t="s">
        <v>27</v>
      </c>
      <c r="Y12" s="17" t="s">
        <v>28</v>
      </c>
      <c r="Z12" s="18" t="s">
        <v>29</v>
      </c>
      <c r="AA12" s="378"/>
      <c r="AB12" s="255"/>
      <c r="AC12" s="255"/>
      <c r="AD12" s="257"/>
      <c r="AE12" s="252"/>
      <c r="AF12" s="232"/>
      <c r="AG12" s="11" t="s">
        <v>27</v>
      </c>
      <c r="AH12" s="17" t="s">
        <v>28</v>
      </c>
      <c r="AI12" s="18" t="s">
        <v>29</v>
      </c>
      <c r="AJ12" s="378"/>
      <c r="AK12" s="255"/>
      <c r="AL12" s="255"/>
      <c r="AM12" s="257"/>
      <c r="AN12" s="252"/>
      <c r="AO12" s="232"/>
      <c r="AP12" s="11" t="s">
        <v>27</v>
      </c>
      <c r="AQ12" s="17" t="s">
        <v>28</v>
      </c>
      <c r="AR12" s="12" t="s">
        <v>29</v>
      </c>
      <c r="AS12" s="378"/>
      <c r="AT12" s="255"/>
      <c r="AU12" s="255"/>
      <c r="AV12" s="257"/>
      <c r="AW12" s="252"/>
      <c r="AX12" s="232"/>
      <c r="AY12" s="11" t="s">
        <v>27</v>
      </c>
      <c r="AZ12" s="17" t="s">
        <v>28</v>
      </c>
      <c r="BA12" s="12" t="s">
        <v>29</v>
      </c>
      <c r="BB12" s="378"/>
      <c r="BC12" s="255"/>
      <c r="BD12" s="255"/>
      <c r="BE12" s="257"/>
      <c r="BF12" s="252"/>
      <c r="BG12" s="232"/>
      <c r="BH12" s="11" t="s">
        <v>27</v>
      </c>
      <c r="BI12" s="17" t="s">
        <v>28</v>
      </c>
      <c r="BJ12" s="12" t="s">
        <v>29</v>
      </c>
      <c r="BK12" s="378"/>
      <c r="BL12" s="255"/>
      <c r="BM12" s="255"/>
      <c r="BN12" s="257"/>
      <c r="BO12" s="378"/>
      <c r="BP12" s="378"/>
      <c r="BQ12" s="378"/>
      <c r="BR12" s="80"/>
      <c r="BS12" s="406"/>
      <c r="BT12" s="407"/>
      <c r="BU12" s="407"/>
      <c r="BV12" s="407"/>
      <c r="BW12" s="407"/>
      <c r="BX12" s="407"/>
      <c r="BY12" s="407"/>
      <c r="BZ12" s="407"/>
      <c r="CA12" s="408"/>
    </row>
    <row r="13" spans="1:79" x14ac:dyDescent="0.25">
      <c r="A13" s="388" t="s">
        <v>30</v>
      </c>
      <c r="B13" s="389"/>
      <c r="C13" s="390"/>
      <c r="D13" s="226"/>
      <c r="E13" s="5"/>
      <c r="F13" s="5"/>
      <c r="G13" s="5"/>
      <c r="H13" s="5"/>
      <c r="I13" s="5"/>
      <c r="J13" s="5"/>
      <c r="K13" s="5"/>
      <c r="L13" s="5"/>
      <c r="M13" s="250"/>
      <c r="N13" s="5"/>
      <c r="O13" s="5"/>
      <c r="P13" s="5"/>
      <c r="Q13" s="5"/>
      <c r="R13" s="5"/>
      <c r="S13" s="5"/>
      <c r="T13" s="5"/>
      <c r="U13" s="5"/>
      <c r="V13" s="252"/>
      <c r="W13" s="5"/>
      <c r="X13" s="5"/>
      <c r="Y13" s="5"/>
      <c r="Z13" s="5"/>
      <c r="AA13" s="5"/>
      <c r="AB13" s="5"/>
      <c r="AC13" s="5"/>
      <c r="AD13" s="5"/>
      <c r="AE13" s="252"/>
      <c r="AF13" s="5"/>
      <c r="AG13" s="5"/>
      <c r="AH13" s="5"/>
      <c r="AI13" s="5"/>
      <c r="AJ13" s="5"/>
      <c r="AK13" s="5"/>
      <c r="AL13" s="5"/>
      <c r="AM13" s="5"/>
      <c r="AN13" s="252"/>
      <c r="AO13" s="5"/>
      <c r="AP13" s="5"/>
      <c r="AQ13" s="5"/>
      <c r="AR13" s="5"/>
      <c r="AS13" s="5"/>
      <c r="AT13" s="5"/>
      <c r="AU13" s="5"/>
      <c r="AV13" s="5"/>
      <c r="AW13" s="252"/>
      <c r="AX13" s="5"/>
      <c r="AY13" s="5"/>
      <c r="AZ13" s="5"/>
      <c r="BA13" s="5"/>
      <c r="BB13" s="5"/>
      <c r="BC13" s="5"/>
      <c r="BD13" s="5"/>
      <c r="BE13" s="5"/>
      <c r="BF13" s="252"/>
      <c r="BG13" s="5"/>
      <c r="BH13" s="5"/>
      <c r="BI13" s="5"/>
      <c r="BJ13" s="5"/>
      <c r="BK13" s="5"/>
      <c r="BL13" s="5"/>
      <c r="BM13" s="5"/>
      <c r="BN13" s="5"/>
      <c r="BO13" s="345"/>
      <c r="BP13" s="346"/>
      <c r="BQ13" s="347"/>
      <c r="BR13" s="79"/>
      <c r="BS13" s="205"/>
      <c r="BT13" s="206"/>
      <c r="BU13" s="206"/>
      <c r="BV13" s="206"/>
      <c r="BW13" s="206"/>
      <c r="BX13" s="206"/>
      <c r="BY13" s="206"/>
      <c r="BZ13" s="206"/>
      <c r="CA13" s="207"/>
    </row>
    <row r="14" spans="1:79" x14ac:dyDescent="0.25">
      <c r="A14" s="3" t="s">
        <v>4</v>
      </c>
      <c r="B14" s="376" t="s">
        <v>5</v>
      </c>
      <c r="C14" s="377"/>
      <c r="D14" s="226"/>
      <c r="E14" s="7"/>
      <c r="F14" s="7"/>
      <c r="G14" s="7"/>
      <c r="H14" s="7"/>
      <c r="I14" s="7"/>
      <c r="J14" s="7"/>
      <c r="K14" s="7"/>
      <c r="L14" s="7"/>
      <c r="M14" s="250"/>
      <c r="N14" s="7"/>
      <c r="O14" s="7"/>
      <c r="P14" s="7"/>
      <c r="Q14" s="7"/>
      <c r="R14" s="7"/>
      <c r="S14" s="7"/>
      <c r="T14" s="7"/>
      <c r="U14" s="7"/>
      <c r="V14" s="252"/>
      <c r="W14" s="7"/>
      <c r="X14" s="7"/>
      <c r="Y14" s="7"/>
      <c r="Z14" s="7"/>
      <c r="AA14" s="7"/>
      <c r="AB14" s="7"/>
      <c r="AC14" s="7"/>
      <c r="AD14" s="7"/>
      <c r="AE14" s="252"/>
      <c r="AF14" s="7"/>
      <c r="AG14" s="7"/>
      <c r="AH14" s="7"/>
      <c r="AI14" s="7"/>
      <c r="AJ14" s="7"/>
      <c r="AK14" s="7"/>
      <c r="AL14" s="7"/>
      <c r="AM14" s="7"/>
      <c r="AN14" s="252"/>
      <c r="AO14" s="7"/>
      <c r="AP14" s="7"/>
      <c r="AQ14" s="7"/>
      <c r="AR14" s="7"/>
      <c r="AS14" s="7"/>
      <c r="AT14" s="7"/>
      <c r="AU14" s="7"/>
      <c r="AV14" s="7"/>
      <c r="AW14" s="252"/>
      <c r="AX14" s="7"/>
      <c r="AY14" s="7"/>
      <c r="AZ14" s="7"/>
      <c r="BA14" s="7"/>
      <c r="BB14" s="7"/>
      <c r="BC14" s="7"/>
      <c r="BD14" s="7"/>
      <c r="BE14" s="7"/>
      <c r="BF14" s="252"/>
      <c r="BG14" s="7"/>
      <c r="BH14" s="7"/>
      <c r="BI14" s="7"/>
      <c r="BJ14" s="7"/>
      <c r="BK14" s="7"/>
      <c r="BL14" s="7"/>
      <c r="BM14" s="7"/>
      <c r="BN14" s="7"/>
      <c r="BO14" s="345"/>
      <c r="BP14" s="346"/>
      <c r="BQ14" s="347"/>
      <c r="BR14" s="79"/>
      <c r="BS14" s="2" t="s">
        <v>107</v>
      </c>
      <c r="BT14" s="115" t="s">
        <v>110</v>
      </c>
      <c r="BU14" s="55" t="s">
        <v>111</v>
      </c>
      <c r="BV14" s="55" t="s">
        <v>112</v>
      </c>
      <c r="BW14" s="55" t="s">
        <v>113</v>
      </c>
      <c r="BX14" s="55" t="s">
        <v>114</v>
      </c>
      <c r="BY14" s="55" t="s">
        <v>220</v>
      </c>
      <c r="BZ14" s="55" t="s">
        <v>221</v>
      </c>
      <c r="CA14" s="113" t="s">
        <v>24</v>
      </c>
    </row>
    <row r="15" spans="1:79" ht="23.25" hidden="1" customHeight="1" x14ac:dyDescent="0.25">
      <c r="A15" s="15">
        <v>1</v>
      </c>
      <c r="B15" s="71">
        <f>'1.Salaries Rates Dates'!C4</f>
        <v>0</v>
      </c>
      <c r="C15" s="30" t="s">
        <v>31</v>
      </c>
      <c r="D15" s="226"/>
      <c r="E15" s="25">
        <f>'1.Salaries Rates Dates'!Z4</f>
        <v>0</v>
      </c>
      <c r="F15" s="47"/>
      <c r="G15" s="47"/>
      <c r="H15" s="47"/>
      <c r="I15" s="48" t="str">
        <f>IF(F15&gt;0,('1.Salaries Rates Dates'!$D$30*F15),(G15*(ROUND(YEARFRAC(F$10,K$10),2)*'1.Salaries Rates Dates'!$F$30)&amp;" / "&amp;H15*(ROUND(YEARFRAC(F$10,K$10),2)*'1.Salaries Rates Dates'!$E$30)))</f>
        <v>0 / 0</v>
      </c>
      <c r="J15" s="51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Dates'!$B$49))))+
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Dates'!$B$49)))))</f>
        <v>0</v>
      </c>
      <c r="K15" s="128">
        <f>IF($C15="FT",J15*'1.Salaries Rates Dates'!$B$44,
IF($C15="PT",J15*'1.Salaries Rates Dates'!$B$45,
IF($C15="Clinical",J15*'1.Salaries Rates Dates'!$B$44,
IF($C15="ANSFT",J15*'1.Salaries Rates Dates'!$B$46,
IF($C15="ANSPT",J15*'1.Salaries Rates Dates'!$B$47)))))</f>
        <v>0</v>
      </c>
      <c r="L15" s="28">
        <f>J15+K15</f>
        <v>0</v>
      </c>
      <c r="M15" s="250"/>
      <c r="N15" s="25">
        <f>E15*(1+'1.Salaries Rates Dates'!B49)</f>
        <v>0</v>
      </c>
      <c r="O15" s="47"/>
      <c r="P15" s="47"/>
      <c r="Q15" s="47"/>
      <c r="R15" s="48" t="str">
        <f>IF(O15&gt;0,('1.Salaries Rates Dates'!$D$31*O15),(P15*(ROUND(YEARFRAC(O$10,T$10),2)*'1.Salaries Rates Dates'!$F$31)&amp;" / "&amp;Q15*(ROUND(YEARFRAC(O$10,T$10),2)*'1.Salaries Rates Dates'!$E$31)))</f>
        <v>0 / 0</v>
      </c>
      <c r="S15" s="51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Dates'!$B$49))))+
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Dates'!$B$49)))))</f>
        <v>0</v>
      </c>
      <c r="T15" s="128">
        <f>IF($C15="FT",S15*'1.Salaries Rates Dates'!$B$44,
IF($C15="PT",S15*'1.Salaries Rates Dates'!$B$45,
IF($C15="Clinical",S15*'1.Salaries Rates Dates'!$B$44,
IF($C15="ANSFT",S15*'1.Salaries Rates Dates'!$B$46,
IF($C15="ANSPT",S15*'1.Salaries Rates Dates'!$B$47)))))</f>
        <v>0</v>
      </c>
      <c r="U15" s="28">
        <f t="shared" ref="U15:U24" si="0">S15+T15</f>
        <v>0</v>
      </c>
      <c r="V15" s="252"/>
      <c r="W15" s="25">
        <f>N15*(1+'1.Salaries Rates Dates'!B49)</f>
        <v>0</v>
      </c>
      <c r="X15" s="47"/>
      <c r="Y15" s="47"/>
      <c r="Z15" s="47"/>
      <c r="AA15" s="48" t="str">
        <f>IF(X15&gt;0,('1.Salaries Rates Dates'!$D$32*X15),(Y15*(ROUND(YEARFRAC(X$10,AC$10),2)*'1.Salaries Rates Dates'!$F$32)&amp;" / "&amp;Z15*(ROUND(YEARFRAC(X$10,AC$10),2)*'1.Salaries Rates Dates'!$E$32)))</f>
        <v>0 / 0</v>
      </c>
      <c r="AB15" s="51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Dates'!$B$49))))+
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Dates'!$B$49)))))</f>
        <v>0</v>
      </c>
      <c r="AC15" s="128">
        <f>IF($C15="FT",AB15*'1.Salaries Rates Dates'!$B$44,
IF($C15="PT",AB15*'1.Salaries Rates Dates'!$B$45,
IF($C15="Clinical",AB15*'1.Salaries Rates Dates'!$B$44,
IF($C15="ANSFT",AB15*'1.Salaries Rates Dates'!$B$46,
IF($C15="ANSPT",AB15*'1.Salaries Rates Dates'!$B$47)))))</f>
        <v>0</v>
      </c>
      <c r="AD15" s="28">
        <f t="shared" ref="AD15:AD24" si="1">AB15+AC15</f>
        <v>0</v>
      </c>
      <c r="AE15" s="252"/>
      <c r="AF15" s="25">
        <f>W15*(1+'1.Salaries Rates Dates'!B49)</f>
        <v>0</v>
      </c>
      <c r="AG15" s="47"/>
      <c r="AH15" s="47"/>
      <c r="AI15" s="47"/>
      <c r="AJ15" s="48" t="str">
        <f>IF(AG15&gt;0,('1.Salaries Rates Dates'!$D$33*AG15),(AH15*(ROUND(YEARFRAC(AG$10,AL$10),2)*'1.Salaries Rates Dates'!$F$33)&amp;" / "&amp;AI15*(ROUND(YEARFRAC(AG$10,AL$10),2)*'1.Salaries Rates Dates'!$E$33)))</f>
        <v>0 / 0</v>
      </c>
      <c r="AK15" s="51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Dates'!$B$49))))+
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Dates'!$B$49)))))</f>
        <v>0</v>
      </c>
      <c r="AL15" s="128">
        <f>IF($C15="FT",AK15*'1.Salaries Rates Dates'!$B$44,
IF($C15="PT",AK15*'1.Salaries Rates Dates'!$B$45,
IF($C15="Clinical",AK15*'1.Salaries Rates Dates'!$B$44,
IF($C15="ANSFT",AK15*'1.Salaries Rates Dates'!$B$46,
IF($C15="ANSPT",AK15*'1.Salaries Rates Dates'!$B$47)))))</f>
        <v>0</v>
      </c>
      <c r="AM15" s="28">
        <f t="shared" ref="AM15:AM24" si="2">AK15+AL15</f>
        <v>0</v>
      </c>
      <c r="AN15" s="252"/>
      <c r="AO15" s="25">
        <f>AF15*(1+'1.Salaries Rates Dates'!B49)</f>
        <v>0</v>
      </c>
      <c r="AP15" s="47"/>
      <c r="AQ15" s="47"/>
      <c r="AR15" s="47"/>
      <c r="AS15" s="48" t="str">
        <f>IF(AP15&gt;0,('1.Salaries Rates Dates'!$D$34*AP15),(AQ15*(ROUND(YEARFRAC(AP$10,AU$10),2)*'1.Salaries Rates Dates'!$F$34)&amp;" / "&amp;AR15*(ROUND(YEARFRAC(AP$10,AU$10),2)*'1.Salaries Rates Dates'!$E$34)))</f>
        <v>0 / 0</v>
      </c>
      <c r="AT15" s="51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Dates'!$B$49))))+
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Dates'!$B$49)))))</f>
        <v>0</v>
      </c>
      <c r="AU15" s="128">
        <f>IF($C15="FT",AT15*'1.Salaries Rates Dates'!$B$44,
IF($C15="PT",AT15*'1.Salaries Rates Dates'!$B$45,
IF($C15="Clinical",AT15*'1.Salaries Rates Dates'!$B$44,
IF($C15="ANSFT",AT15*'1.Salaries Rates Dates'!$B$46,
IF($C15="ANSPT",AT15*'1.Salaries Rates Dates'!$B$47)))))</f>
        <v>0</v>
      </c>
      <c r="AV15" s="28">
        <f t="shared" ref="AV15:AV24" si="3">AT15+AU15</f>
        <v>0</v>
      </c>
      <c r="AW15" s="252"/>
      <c r="AX15" s="25">
        <f>AO15*(1+'1.Salaries Rates Dates'!K52)</f>
        <v>0</v>
      </c>
      <c r="AY15" s="47"/>
      <c r="AZ15" s="47"/>
      <c r="BA15" s="47"/>
      <c r="BB15" s="48" t="str">
        <f>IF(AY15&gt;0,('1.Salaries Rates Dates'!$D$35*AY15),(AZ15*(ROUND(YEARFRAC(AY$10,BD$10),2)*'1.Salaries Rates Dates'!$F$35)&amp;" / "&amp;BA15*(ROUND(YEARFRAC(AY$10,BD$10),2)*'1.Salaries Rates Dates'!$E$35)))</f>
        <v>0 / 0</v>
      </c>
      <c r="BC15" s="51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Dates'!$B$49))))+
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Dates'!$B$49)))))</f>
        <v>0</v>
      </c>
      <c r="BD15" s="128">
        <f>IF($C15="FT",BC15*'1.Salaries Rates Dates'!$B$44,
IF($C15="PT",BC15*'1.Salaries Rates Dates'!$B$45,
IF($C15="Clinical",BC15*'1.Salaries Rates Dates'!$B$44,
IF($C15="ANSFT",BC15*'1.Salaries Rates Dates'!$B$46,
IF($C15="ANSPT",BC15*'1.Salaries Rates Dates'!$B$47)))))</f>
        <v>0</v>
      </c>
      <c r="BE15" s="28">
        <f t="shared" ref="BE15:BE24" si="4">BC15+BD15</f>
        <v>0</v>
      </c>
      <c r="BF15" s="252"/>
      <c r="BG15" s="25">
        <f>AX15*(1+'1.Salaries Rates Dates'!T52)</f>
        <v>0</v>
      </c>
      <c r="BH15" s="47"/>
      <c r="BI15" s="47"/>
      <c r="BJ15" s="47"/>
      <c r="BK15" s="48" t="str">
        <f>IF(BH15&gt;0,('1.Salaries Rates Dates'!$D$36*BH15),(BI15*(ROUND(YEARFRAC(BH$10,BM$10),2)*'1.Salaries Rates Dates'!$F$36)&amp;" / "&amp;BJ15*(ROUND(YEARFRAC(BH$10,BM$10),2)*'1.Salaries Rates Dates'!$E$36)))</f>
        <v>0 / 0</v>
      </c>
      <c r="BL15" s="51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Dates'!$B$49))))+
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Dates'!$B$49)))))</f>
        <v>0</v>
      </c>
      <c r="BM15" s="128">
        <f>IF($C15="FT",BL15*'1.Salaries Rates Dates'!$B$44,
IF($C15="PT",BL15*'1.Salaries Rates Dates'!$B$45,
IF($C15="Clinical",BL15*'1.Salaries Rates Dates'!$B$44,
IF($C15="ANSFT",BL15*'1.Salaries Rates Dates'!$B$46,
IF($C15="ANSPT",BL15*'1.Salaries Rates Dates'!$B$47)))))</f>
        <v>0</v>
      </c>
      <c r="BN15" s="28">
        <f t="shared" ref="BN15:BN24" si="5">BL15+BM15</f>
        <v>0</v>
      </c>
      <c r="BO15" s="14">
        <f>J15+S15+AB15+AK15+AT15+BC15+BL15</f>
        <v>0</v>
      </c>
      <c r="BP15" s="14">
        <f>K15+T15+AC15+AL15+AU15+BD15+BM15</f>
        <v>0</v>
      </c>
      <c r="BQ15" s="14">
        <f>L15+U15+AD15+AM15+AV15+BE15+BN15</f>
        <v>0</v>
      </c>
      <c r="BR15" s="82"/>
      <c r="BS15" s="55">
        <f>'1.Salaries Rates Dates'!$D$4</f>
        <v>0</v>
      </c>
      <c r="BT15" s="187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Dates'!$B$49)))))</f>
        <v>0</v>
      </c>
      <c r="BU15" s="187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Dates'!$B$49)))))</f>
        <v>0</v>
      </c>
      <c r="BV15" s="187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Dates'!$B$49)))))</f>
        <v>0</v>
      </c>
      <c r="BW15" s="187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Dates'!$B$49)))))</f>
        <v>0</v>
      </c>
      <c r="BX15" s="187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Dates'!$B$49)))))</f>
        <v>0</v>
      </c>
      <c r="BY15" s="187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Dates'!$B$49)))))</f>
        <v>0</v>
      </c>
      <c r="BZ15" s="187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Dates'!$B$49)))))</f>
        <v>0</v>
      </c>
      <c r="CA15" s="188">
        <f>SUM(BT15:BZ15)</f>
        <v>0</v>
      </c>
    </row>
    <row r="16" spans="1:79" hidden="1" x14ac:dyDescent="0.25">
      <c r="A16" s="15">
        <v>2</v>
      </c>
      <c r="B16" s="71">
        <f>'1.Salaries Rates Dates'!C5</f>
        <v>0</v>
      </c>
      <c r="C16" s="30" t="s">
        <v>31</v>
      </c>
      <c r="D16" s="226"/>
      <c r="E16" s="25">
        <f>'1.Salaries Rates Dates'!Z5</f>
        <v>0</v>
      </c>
      <c r="F16" s="47"/>
      <c r="G16" s="47"/>
      <c r="H16" s="47"/>
      <c r="I16" s="48" t="str">
        <f>IF(F16&gt;0,('1.Salaries Rates Dates'!$D$30*F16),(G16*(ROUND(YEARFRAC(F$10,K$10),2)*'1.Salaries Rates Dates'!$F$30)&amp;" / "&amp;H16*(ROUND(YEARFRAC(F$10,K$10),2)*'1.Salaries Rates Dates'!$E$30)))</f>
        <v>0 / 0</v>
      </c>
      <c r="J16" s="51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Dates'!$B$49)))))</f>
        <v>0</v>
      </c>
      <c r="K16" s="128">
        <f>IF($C16="FT",J16*'1.Salaries Rates Dates'!$B$44,
IF($C16="PT",J16*'1.Salaries Rates Dates'!$B$45,
IF($C16="Clinical",J16*'1.Salaries Rates Dates'!$B$44,
IF($C16="ANSFT",J16*'1.Salaries Rates Dates'!$B$46,
IF($C16="ANSPT",J16*'1.Salaries Rates Dates'!$B$47)))))</f>
        <v>0</v>
      </c>
      <c r="L16" s="28">
        <f t="shared" ref="L16:L23" si="6">J16+K16</f>
        <v>0</v>
      </c>
      <c r="M16" s="250"/>
      <c r="N16" s="25">
        <f>E16*(1+'1.Salaries Rates Dates'!B49)</f>
        <v>0</v>
      </c>
      <c r="O16" s="47"/>
      <c r="P16" s="47"/>
      <c r="Q16" s="47"/>
      <c r="R16" s="48" t="str">
        <f>IF(O16&gt;0,('1.Salaries Rates Dates'!$D$31*O16),(P16*(ROUND(YEARFRAC(O$10,T$10),2)*'1.Salaries Rates Dates'!$F$31)&amp;" / "&amp;Q16*(ROUND(YEARFRAC(O$10,T$10),2)*'1.Salaries Rates Dates'!$E$31)))</f>
        <v>0 / 0</v>
      </c>
      <c r="S16" s="51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Dates'!$B$49)))))</f>
        <v>0</v>
      </c>
      <c r="T16" s="128">
        <f>IF($C16="FT",S16*'1.Salaries Rates Dates'!$B$44,
IF($C16="PT",S16*'1.Salaries Rates Dates'!$B$45,
IF($C16="Clinical",S16*'1.Salaries Rates Dates'!$B$44,
IF($C16="ANSFT",S16*'1.Salaries Rates Dates'!$B$46,
IF($C16="ANSPT",S16*'1.Salaries Rates Dates'!$B$47)))))</f>
        <v>0</v>
      </c>
      <c r="U16" s="28">
        <f t="shared" si="0"/>
        <v>0</v>
      </c>
      <c r="V16" s="252"/>
      <c r="W16" s="25">
        <f>N16*(1+'1.Salaries Rates Dates'!B49)</f>
        <v>0</v>
      </c>
      <c r="X16" s="47"/>
      <c r="Y16" s="47"/>
      <c r="Z16" s="47"/>
      <c r="AA16" s="48" t="str">
        <f>IF(X16&gt;0,('1.Salaries Rates Dates'!$D$32*X16),(Y16*(ROUND(YEARFRAC(X$10,AC$10),2)*'1.Salaries Rates Dates'!$F$32)&amp;" / "&amp;Z16*(ROUND(YEARFRAC(X$10,AC$10),2)*'1.Salaries Rates Dates'!$E$32)))</f>
        <v>0 / 0</v>
      </c>
      <c r="AB16" s="51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Dates'!$B$49)))))</f>
        <v>0</v>
      </c>
      <c r="AC16" s="128">
        <f>IF($C16="FT",AB16*'1.Salaries Rates Dates'!$B$44,
IF($C16="PT",AB16*'1.Salaries Rates Dates'!$B$45,
IF($C16="Clinical",AB16*'1.Salaries Rates Dates'!$B$44,
IF($C16="ANSFT",AB16*'1.Salaries Rates Dates'!$B$46,
IF($C16="ANSPT",AB16*'1.Salaries Rates Dates'!$B$47)))))</f>
        <v>0</v>
      </c>
      <c r="AD16" s="28">
        <f t="shared" si="1"/>
        <v>0</v>
      </c>
      <c r="AE16" s="252"/>
      <c r="AF16" s="25">
        <f>W16*(1+'1.Salaries Rates Dates'!B49)</f>
        <v>0</v>
      </c>
      <c r="AG16" s="47"/>
      <c r="AH16" s="47"/>
      <c r="AI16" s="47"/>
      <c r="AJ16" s="48" t="str">
        <f>IF(AG16&gt;0,('1.Salaries Rates Dates'!$D$33*AG16),(AH16*(ROUND(YEARFRAC(AG$10,AL$10),2)*'1.Salaries Rates Dates'!$F$33)&amp;" / "&amp;AI16*(ROUND(YEARFRAC(AG$10,AL$10),2)*'1.Salaries Rates Dates'!$E$33)))</f>
        <v>0 / 0</v>
      </c>
      <c r="AK16" s="51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Dates'!$B$49)))))</f>
        <v>0</v>
      </c>
      <c r="AL16" s="128">
        <f>IF($C16="FT",AK16*'1.Salaries Rates Dates'!$B$44,
IF($C16="PT",AK16*'1.Salaries Rates Dates'!$B$45,
IF($C16="Clinical",AK16*'1.Salaries Rates Dates'!$B$44,
IF($C16="ANSFT",AK16*'1.Salaries Rates Dates'!$B$46,
IF($C16="ANSPT",AK16*'1.Salaries Rates Dates'!$B$47)))))</f>
        <v>0</v>
      </c>
      <c r="AM16" s="28">
        <f t="shared" si="2"/>
        <v>0</v>
      </c>
      <c r="AN16" s="252"/>
      <c r="AO16" s="25">
        <f>AF16*(1+'1.Salaries Rates Dates'!B49)</f>
        <v>0</v>
      </c>
      <c r="AP16" s="47"/>
      <c r="AQ16" s="47"/>
      <c r="AR16" s="47"/>
      <c r="AS16" s="48" t="str">
        <f>IF(AP16&gt;0,('1.Salaries Rates Dates'!$D$34*AP16),(AQ16*(ROUND(YEARFRAC(AP$10,AU$10),2)*'1.Salaries Rates Dates'!$F$34)&amp;" / "&amp;AR16*(ROUND(YEARFRAC(AP$10,AU$10),2)*'1.Salaries Rates Dates'!$E$34)))</f>
        <v>0 / 0</v>
      </c>
      <c r="AT16" s="51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Dates'!$B$49)))))</f>
        <v>0</v>
      </c>
      <c r="AU16" s="128">
        <f>IF($C16="FT",AT16*'1.Salaries Rates Dates'!$B$44,
IF($C16="PT",AT16*'1.Salaries Rates Dates'!$B$45,
IF($C16="Clinical",AT16*'1.Salaries Rates Dates'!$B$44,
IF($C16="ANSFT",AT16*'1.Salaries Rates Dates'!$B$46,
IF($C16="ANSPT",AT16*'1.Salaries Rates Dates'!$B$47)))))</f>
        <v>0</v>
      </c>
      <c r="AV16" s="28">
        <f t="shared" si="3"/>
        <v>0</v>
      </c>
      <c r="AW16" s="252"/>
      <c r="AX16" s="25">
        <f>AO16*(1+'1.Salaries Rates Dates'!K52)</f>
        <v>0</v>
      </c>
      <c r="AY16" s="47"/>
      <c r="AZ16" s="47"/>
      <c r="BA16" s="47"/>
      <c r="BB16" s="48" t="str">
        <f>IF(AY16&gt;0,('1.Salaries Rates Dates'!$D$35*AY16),(AZ16*(ROUND(YEARFRAC(AY$10,BD$10),2)*'1.Salaries Rates Dates'!$F$35)&amp;" / "&amp;BA16*(ROUND(YEARFRAC(AY$10,BD$10),2)*'1.Salaries Rates Dates'!$E$35)))</f>
        <v>0 / 0</v>
      </c>
      <c r="BC16" s="51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Dates'!$B$49)))))</f>
        <v>0</v>
      </c>
      <c r="BD16" s="128">
        <f>IF($C16="FT",BC16*'1.Salaries Rates Dates'!$B$44,
IF($C16="PT",BC16*'1.Salaries Rates Dates'!$B$45,
IF($C16="Clinical",BC16*'1.Salaries Rates Dates'!$B$44,
IF($C16="ANSFT",BC16*'1.Salaries Rates Dates'!$B$46,
IF($C16="ANSPT",BC16*'1.Salaries Rates Dates'!$B$47)))))</f>
        <v>0</v>
      </c>
      <c r="BE16" s="28">
        <f t="shared" si="4"/>
        <v>0</v>
      </c>
      <c r="BF16" s="252"/>
      <c r="BG16" s="25">
        <f>AX16*(1+'1.Salaries Rates Dates'!T52)</f>
        <v>0</v>
      </c>
      <c r="BH16" s="47"/>
      <c r="BI16" s="47"/>
      <c r="BJ16" s="47"/>
      <c r="BK16" s="48" t="str">
        <f>IF(BH16&gt;0,('1.Salaries Rates Dates'!$D$36*BH16),(BI16*(ROUND(YEARFRAC(BH$10,BM$10),2)*'1.Salaries Rates Dates'!$F$36)&amp;" / "&amp;BJ16*(ROUND(YEARFRAC(BH$10,BM$10),2)*'1.Salaries Rates Dates'!$E$36)))</f>
        <v>0 / 0</v>
      </c>
      <c r="BL16" s="51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Dates'!$B$49)))))</f>
        <v>0</v>
      </c>
      <c r="BM16" s="128">
        <f>IF($C16="FT",BL16*'1.Salaries Rates Dates'!$B$44,
IF($C16="PT",BL16*'1.Salaries Rates Dates'!$B$45,
IF($C16="Clinical",BL16*'1.Salaries Rates Dates'!$B$44,
IF($C16="ANSFT",BL16*'1.Salaries Rates Dates'!$B$46,
IF($C16="ANSPT",BL16*'1.Salaries Rates Dates'!$B$47)))))</f>
        <v>0</v>
      </c>
      <c r="BN16" s="28">
        <f t="shared" si="5"/>
        <v>0</v>
      </c>
      <c r="BO16" s="14">
        <f t="shared" ref="BO16:BQ24" si="7">J16+S16+AB16+AK16+AT16+BC16+BL16</f>
        <v>0</v>
      </c>
      <c r="BP16" s="14">
        <f t="shared" si="7"/>
        <v>0</v>
      </c>
      <c r="BQ16" s="14">
        <f t="shared" si="7"/>
        <v>0</v>
      </c>
      <c r="BR16" s="82"/>
      <c r="BS16" s="55">
        <f>'1.Salaries Rates Dates'!$D$5</f>
        <v>0</v>
      </c>
      <c r="BT16" s="187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Dates'!$B$49)))))</f>
        <v>0</v>
      </c>
      <c r="BU16" s="187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Dates'!$B$49)))))</f>
        <v>0</v>
      </c>
      <c r="BV16" s="187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Dates'!$B$49)))))</f>
        <v>0</v>
      </c>
      <c r="BW16" s="187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Dates'!$B$49)))))</f>
        <v>0</v>
      </c>
      <c r="BX16" s="187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Dates'!$B$49)))))</f>
        <v>0</v>
      </c>
      <c r="BY16" s="187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Dates'!$B$49)))))</f>
        <v>0</v>
      </c>
      <c r="BZ16" s="187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Dates'!$B$49)))))</f>
        <v>0</v>
      </c>
      <c r="CA16" s="188">
        <f t="shared" ref="CA16:CA24" si="8">SUM(BT16:BZ16)</f>
        <v>0</v>
      </c>
    </row>
    <row r="17" spans="1:79" hidden="1" x14ac:dyDescent="0.25">
      <c r="A17" s="15">
        <v>3</v>
      </c>
      <c r="B17" s="71">
        <f>'1.Salaries Rates Dates'!C6</f>
        <v>0</v>
      </c>
      <c r="C17" s="30" t="s">
        <v>31</v>
      </c>
      <c r="D17" s="226"/>
      <c r="E17" s="25">
        <f>'1.Salaries Rates Dates'!Z6</f>
        <v>0</v>
      </c>
      <c r="F17" s="47"/>
      <c r="G17" s="47"/>
      <c r="H17" s="47"/>
      <c r="I17" s="48" t="str">
        <f>IF(F17&gt;0,('1.Salaries Rates Dates'!$D$30*F17),(G17*(ROUND(YEARFRAC(F$10,K$10),2)*'1.Salaries Rates Dates'!$F$30)&amp;" / "&amp;H17*(ROUND(YEARFRAC(F$10,K$10),2)*'1.Salaries Rates Dates'!$E$30)))</f>
        <v>0 / 0</v>
      </c>
      <c r="J17" s="51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Dates'!$B$49)))))</f>
        <v>0</v>
      </c>
      <c r="K17" s="128">
        <f>IF($C17="FT",J17*'1.Salaries Rates Dates'!$B$44,
IF($C17="PT",J17*'1.Salaries Rates Dates'!$B$45,
IF($C17="Clinical",J17*'1.Salaries Rates Dates'!$B$44,
IF($C17="ANSFT",J17*'1.Salaries Rates Dates'!$B$46,
IF($C17="ANSPT",J17*'1.Salaries Rates Dates'!$B$47)))))</f>
        <v>0</v>
      </c>
      <c r="L17" s="28">
        <f t="shared" si="6"/>
        <v>0</v>
      </c>
      <c r="M17" s="250"/>
      <c r="N17" s="25">
        <f>E17*(1+'1.Salaries Rates Dates'!B49)</f>
        <v>0</v>
      </c>
      <c r="O17" s="47"/>
      <c r="P17" s="47"/>
      <c r="Q17" s="47"/>
      <c r="R17" s="48" t="str">
        <f>IF(O17&gt;0,('1.Salaries Rates Dates'!$D$31*O17),(P17*(ROUND(YEARFRAC(O$10,T$10),2)*'1.Salaries Rates Dates'!$F$31)&amp;" / "&amp;Q17*(ROUND(YEARFRAC(O$10,T$10),2)*'1.Salaries Rates Dates'!$E$31)))</f>
        <v>0 / 0</v>
      </c>
      <c r="S17" s="51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Dates'!$B$49)))))</f>
        <v>0</v>
      </c>
      <c r="T17" s="128">
        <f>IF($C17="FT",S17*'1.Salaries Rates Dates'!$B$44,
IF($C17="PT",S17*'1.Salaries Rates Dates'!$B$45,
IF($C17="Clinical",S17*'1.Salaries Rates Dates'!$B$44,
IF($C17="ANSFT",S17*'1.Salaries Rates Dates'!$B$46,
IF($C17="ANSPT",S17*'1.Salaries Rates Dates'!$B$47)))))</f>
        <v>0</v>
      </c>
      <c r="U17" s="28">
        <f t="shared" si="0"/>
        <v>0</v>
      </c>
      <c r="V17" s="252"/>
      <c r="W17" s="25">
        <f>N17*(1+'1.Salaries Rates Dates'!B49)</f>
        <v>0</v>
      </c>
      <c r="X17" s="47"/>
      <c r="Y17" s="47"/>
      <c r="Z17" s="47"/>
      <c r="AA17" s="48" t="str">
        <f>IF(X17&gt;0,('1.Salaries Rates Dates'!$D$32*X17),(Y17*(ROUND(YEARFRAC(X$10,AC$10),2)*'1.Salaries Rates Dates'!$F$32)&amp;" / "&amp;Z17*(ROUND(YEARFRAC(X$10,AC$10),2)*'1.Salaries Rates Dates'!$E$32)))</f>
        <v>0 / 0</v>
      </c>
      <c r="AB17" s="51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Dates'!$B$49)))))</f>
        <v>0</v>
      </c>
      <c r="AC17" s="128">
        <f>IF($C17="FT",AB17*'1.Salaries Rates Dates'!$B$44,
IF($C17="PT",AB17*'1.Salaries Rates Dates'!$B$45,
IF($C17="Clinical",AB17*'1.Salaries Rates Dates'!$B$44,
IF($C17="ANSFT",AB17*'1.Salaries Rates Dates'!$B$46,
IF($C17="ANSPT",AB17*'1.Salaries Rates Dates'!$B$47)))))</f>
        <v>0</v>
      </c>
      <c r="AD17" s="28">
        <f t="shared" si="1"/>
        <v>0</v>
      </c>
      <c r="AE17" s="252"/>
      <c r="AF17" s="25">
        <f>W17*(1+'1.Salaries Rates Dates'!B49)</f>
        <v>0</v>
      </c>
      <c r="AG17" s="47"/>
      <c r="AH17" s="47"/>
      <c r="AI17" s="47"/>
      <c r="AJ17" s="48" t="str">
        <f>IF(AG17&gt;0,('1.Salaries Rates Dates'!$D$33*AG17),(AH17*(ROUND(YEARFRAC(AG$10,AL$10),2)*'1.Salaries Rates Dates'!$F$33)&amp;" / "&amp;AI17*(ROUND(YEARFRAC(AG$10,AL$10),2)*'1.Salaries Rates Dates'!$E$33)))</f>
        <v>0 / 0</v>
      </c>
      <c r="AK17" s="51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Dates'!$B$49)))))</f>
        <v>0</v>
      </c>
      <c r="AL17" s="128">
        <f>IF($C17="FT",AK17*'1.Salaries Rates Dates'!$B$44,
IF($C17="PT",AK17*'1.Salaries Rates Dates'!$B$45,
IF($C17="Clinical",AK17*'1.Salaries Rates Dates'!$B$44,
IF($C17="ANSFT",AK17*'1.Salaries Rates Dates'!$B$46,
IF($C17="ANSPT",AK17*'1.Salaries Rates Dates'!$B$47)))))</f>
        <v>0</v>
      </c>
      <c r="AM17" s="28">
        <f t="shared" si="2"/>
        <v>0</v>
      </c>
      <c r="AN17" s="252"/>
      <c r="AO17" s="25">
        <f>AF17*(1+'1.Salaries Rates Dates'!B49)</f>
        <v>0</v>
      </c>
      <c r="AP17" s="47"/>
      <c r="AQ17" s="47"/>
      <c r="AR17" s="47"/>
      <c r="AS17" s="48" t="str">
        <f>IF(AP17&gt;0,('1.Salaries Rates Dates'!$D$34*AP17),(AQ17*(ROUND(YEARFRAC(AP$10,AU$10),2)*'1.Salaries Rates Dates'!$F$34)&amp;" / "&amp;AR17*(ROUND(YEARFRAC(AP$10,AU$10),2)*'1.Salaries Rates Dates'!$E$34)))</f>
        <v>0 / 0</v>
      </c>
      <c r="AT17" s="51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Dates'!$B$49)))))</f>
        <v>0</v>
      </c>
      <c r="AU17" s="128">
        <f>IF($C17="FT",AT17*'1.Salaries Rates Dates'!$B$44,
IF($C17="PT",AT17*'1.Salaries Rates Dates'!$B$45,
IF($C17="Clinical",AT17*'1.Salaries Rates Dates'!$B$44,
IF($C17="ANSFT",AT17*'1.Salaries Rates Dates'!$B$46,
IF($C17="ANSPT",AT17*'1.Salaries Rates Dates'!$B$47)))))</f>
        <v>0</v>
      </c>
      <c r="AV17" s="28">
        <f t="shared" si="3"/>
        <v>0</v>
      </c>
      <c r="AW17" s="252"/>
      <c r="AX17" s="25">
        <f>AO17*(1+'1.Salaries Rates Dates'!K52)</f>
        <v>0</v>
      </c>
      <c r="AY17" s="47"/>
      <c r="AZ17" s="47"/>
      <c r="BA17" s="47"/>
      <c r="BB17" s="48" t="str">
        <f>IF(AY17&gt;0,('1.Salaries Rates Dates'!$D$35*AY17),(AZ17*(ROUND(YEARFRAC(AY$10,BD$10),2)*'1.Salaries Rates Dates'!$F$35)&amp;" / "&amp;BA17*(ROUND(YEARFRAC(AY$10,BD$10),2)*'1.Salaries Rates Dates'!$E$35)))</f>
        <v>0 / 0</v>
      </c>
      <c r="BC17" s="51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Dates'!$B$49)))))</f>
        <v>0</v>
      </c>
      <c r="BD17" s="128">
        <f>IF($C17="FT",BC17*'1.Salaries Rates Dates'!$B$44,
IF($C17="PT",BC17*'1.Salaries Rates Dates'!$B$45,
IF($C17="Clinical",BC17*'1.Salaries Rates Dates'!$B$44,
IF($C17="ANSFT",BC17*'1.Salaries Rates Dates'!$B$46,
IF($C17="ANSPT",BC17*'1.Salaries Rates Dates'!$B$47)))))</f>
        <v>0</v>
      </c>
      <c r="BE17" s="28">
        <f t="shared" si="4"/>
        <v>0</v>
      </c>
      <c r="BF17" s="252"/>
      <c r="BG17" s="25">
        <f>AX17*(1+'1.Salaries Rates Dates'!T52)</f>
        <v>0</v>
      </c>
      <c r="BH17" s="47"/>
      <c r="BI17" s="47"/>
      <c r="BJ17" s="47"/>
      <c r="BK17" s="48" t="str">
        <f>IF(BH17&gt;0,('1.Salaries Rates Dates'!$D$36*BH17),(BI17*(ROUND(YEARFRAC(BH$10,BM$10),2)*'1.Salaries Rates Dates'!$F$36)&amp;" / "&amp;BJ17*(ROUND(YEARFRAC(BH$10,BM$10),2)*'1.Salaries Rates Dates'!$E$36)))</f>
        <v>0 / 0</v>
      </c>
      <c r="BL17" s="51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Dates'!$B$49)))))</f>
        <v>0</v>
      </c>
      <c r="BM17" s="128">
        <f>IF($C17="FT",BL17*'1.Salaries Rates Dates'!$B$44,
IF($C17="PT",BL17*'1.Salaries Rates Dates'!$B$45,
IF($C17="Clinical",BL17*'1.Salaries Rates Dates'!$B$44,
IF($C17="ANSFT",BL17*'1.Salaries Rates Dates'!$B$46,
IF($C17="ANSPT",BL17*'1.Salaries Rates Dates'!$B$47)))))</f>
        <v>0</v>
      </c>
      <c r="BN17" s="28">
        <f t="shared" si="5"/>
        <v>0</v>
      </c>
      <c r="BO17" s="14">
        <f t="shared" si="7"/>
        <v>0</v>
      </c>
      <c r="BP17" s="14">
        <f t="shared" si="7"/>
        <v>0</v>
      </c>
      <c r="BQ17" s="14">
        <f t="shared" si="7"/>
        <v>0</v>
      </c>
      <c r="BR17" s="82"/>
      <c r="BS17" s="55">
        <f>'1.Salaries Rates Dates'!$D$6</f>
        <v>0</v>
      </c>
      <c r="BT17" s="187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Dates'!$B$49)))))</f>
        <v>0</v>
      </c>
      <c r="BU17" s="187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Dates'!$B$49)))))</f>
        <v>0</v>
      </c>
      <c r="BV17" s="187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Dates'!$B$49)))))</f>
        <v>0</v>
      </c>
      <c r="BW17" s="187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Dates'!$B$49)))))</f>
        <v>0</v>
      </c>
      <c r="BX17" s="187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Dates'!$B$49)))))</f>
        <v>0</v>
      </c>
      <c r="BY17" s="187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Dates'!$B$49)))))</f>
        <v>0</v>
      </c>
      <c r="BZ17" s="187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Dates'!$B$49)))))</f>
        <v>0</v>
      </c>
      <c r="CA17" s="188">
        <f t="shared" si="8"/>
        <v>0</v>
      </c>
    </row>
    <row r="18" spans="1:79" hidden="1" x14ac:dyDescent="0.25">
      <c r="A18" s="15">
        <v>4</v>
      </c>
      <c r="B18" s="71">
        <f>'1.Salaries Rates Dates'!C7</f>
        <v>0</v>
      </c>
      <c r="C18" s="30" t="s">
        <v>31</v>
      </c>
      <c r="D18" s="226"/>
      <c r="E18" s="25">
        <f>'1.Salaries Rates Dates'!Z7</f>
        <v>0</v>
      </c>
      <c r="F18" s="47"/>
      <c r="G18" s="47"/>
      <c r="H18" s="47"/>
      <c r="I18" s="48" t="str">
        <f>IF(F18&gt;0,('1.Salaries Rates Dates'!$D$30*F18),(G18*(ROUND(YEARFRAC(F$10,K$10),2)*'1.Salaries Rates Dates'!$F$30)&amp;" / "&amp;H18*(ROUND(YEARFRAC(F$10,K$10),2)*'1.Salaries Rates Dates'!$E$30)))</f>
        <v>0 / 0</v>
      </c>
      <c r="J18" s="51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Dates'!$B$49)))))</f>
        <v>0</v>
      </c>
      <c r="K18" s="128">
        <f>IF($C18="FT",J18*'1.Salaries Rates Dates'!$B$44,
IF($C18="PT",J18*'1.Salaries Rates Dates'!$B$45,
IF($C18="Clinical",J18*'1.Salaries Rates Dates'!$B$44,
IF($C18="ANSFT",J18*'1.Salaries Rates Dates'!$B$46,
IF($C18="ANSPT",J18*'1.Salaries Rates Dates'!$B$47)))))</f>
        <v>0</v>
      </c>
      <c r="L18" s="28">
        <f t="shared" si="6"/>
        <v>0</v>
      </c>
      <c r="M18" s="250"/>
      <c r="N18" s="25">
        <f>E18*(1+'1.Salaries Rates Dates'!B49)</f>
        <v>0</v>
      </c>
      <c r="O18" s="47"/>
      <c r="P18" s="47"/>
      <c r="Q18" s="47"/>
      <c r="R18" s="48" t="str">
        <f>IF(O18&gt;0,('1.Salaries Rates Dates'!$D$31*O18),(P18*(ROUND(YEARFRAC(O$10,T$10),2)*'1.Salaries Rates Dates'!$F$31)&amp;" / "&amp;Q18*(ROUND(YEARFRAC(O$10,T$10),2)*'1.Salaries Rates Dates'!$E$31)))</f>
        <v>0 / 0</v>
      </c>
      <c r="S18" s="51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Dates'!$B$49)))))</f>
        <v>0</v>
      </c>
      <c r="T18" s="128">
        <f>IF($C18="FT",S18*'1.Salaries Rates Dates'!$B$44,
IF($C18="PT",S18*'1.Salaries Rates Dates'!$B$45,
IF($C18="Clinical",S18*'1.Salaries Rates Dates'!$B$44,
IF($C18="ANSFT",S18*'1.Salaries Rates Dates'!$B$46,
IF($C18="ANSPT",S18*'1.Salaries Rates Dates'!$B$47)))))</f>
        <v>0</v>
      </c>
      <c r="U18" s="28">
        <f t="shared" si="0"/>
        <v>0</v>
      </c>
      <c r="V18" s="252"/>
      <c r="W18" s="25">
        <f>N18*(1+'1.Salaries Rates Dates'!B49)</f>
        <v>0</v>
      </c>
      <c r="X18" s="47"/>
      <c r="Y18" s="47"/>
      <c r="Z18" s="47"/>
      <c r="AA18" s="48" t="str">
        <f>IF(X18&gt;0,('1.Salaries Rates Dates'!$D$32*X18),(Y18*(ROUND(YEARFRAC(X$10,AC$10),2)*'1.Salaries Rates Dates'!$F$32)&amp;" / "&amp;Z18*(ROUND(YEARFRAC(X$10,AC$10),2)*'1.Salaries Rates Dates'!$E$32)))</f>
        <v>0 / 0</v>
      </c>
      <c r="AB18" s="51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Dates'!$B$49)))))</f>
        <v>0</v>
      </c>
      <c r="AC18" s="128">
        <f>IF($C18="FT",AB18*'1.Salaries Rates Dates'!$B$44,
IF($C18="PT",AB18*'1.Salaries Rates Dates'!$B$45,
IF($C18="Clinical",AB18*'1.Salaries Rates Dates'!$B$44,
IF($C18="ANSFT",AB18*'1.Salaries Rates Dates'!$B$46,
IF($C18="ANSPT",AB18*'1.Salaries Rates Dates'!$B$47)))))</f>
        <v>0</v>
      </c>
      <c r="AD18" s="28">
        <f t="shared" si="1"/>
        <v>0</v>
      </c>
      <c r="AE18" s="252"/>
      <c r="AF18" s="25">
        <f>W18*(1+'1.Salaries Rates Dates'!B49)</f>
        <v>0</v>
      </c>
      <c r="AG18" s="47"/>
      <c r="AH18" s="47"/>
      <c r="AI18" s="47"/>
      <c r="AJ18" s="48" t="str">
        <f>IF(AG18&gt;0,('1.Salaries Rates Dates'!$D$33*AG18),(AH18*(ROUND(YEARFRAC(AG$10,AL$10),2)*'1.Salaries Rates Dates'!$F$33)&amp;" / "&amp;AI18*(ROUND(YEARFRAC(AG$10,AL$10),2)*'1.Salaries Rates Dates'!$E$33)))</f>
        <v>0 / 0</v>
      </c>
      <c r="AK18" s="51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Dates'!$B$49)))))</f>
        <v>0</v>
      </c>
      <c r="AL18" s="128">
        <f>IF($C18="FT",AK18*'1.Salaries Rates Dates'!$B$44,
IF($C18="PT",AK18*'1.Salaries Rates Dates'!$B$45,
IF($C18="Clinical",AK18*'1.Salaries Rates Dates'!$B$44,
IF($C18="ANSFT",AK18*'1.Salaries Rates Dates'!$B$46,
IF($C18="ANSPT",AK18*'1.Salaries Rates Dates'!$B$47)))))</f>
        <v>0</v>
      </c>
      <c r="AM18" s="28">
        <f t="shared" si="2"/>
        <v>0</v>
      </c>
      <c r="AN18" s="252"/>
      <c r="AO18" s="25">
        <f>AF18*(1+'1.Salaries Rates Dates'!B49)</f>
        <v>0</v>
      </c>
      <c r="AP18" s="47"/>
      <c r="AQ18" s="47"/>
      <c r="AR18" s="47"/>
      <c r="AS18" s="48" t="str">
        <f>IF(AP18&gt;0,('1.Salaries Rates Dates'!$D$34*AP18),(AQ18*(ROUND(YEARFRAC(AP$10,AU$10),2)*'1.Salaries Rates Dates'!$F$34)&amp;" / "&amp;AR18*(ROUND(YEARFRAC(AP$10,AU$10),2)*'1.Salaries Rates Dates'!$E$34)))</f>
        <v>0 / 0</v>
      </c>
      <c r="AT18" s="51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Dates'!$B$49)))))</f>
        <v>0</v>
      </c>
      <c r="AU18" s="128">
        <f>IF($C18="FT",AT18*'1.Salaries Rates Dates'!$B$44,
IF($C18="PT",AT18*'1.Salaries Rates Dates'!$B$45,
IF($C18="Clinical",AT18*'1.Salaries Rates Dates'!$B$44,
IF($C18="ANSFT",AT18*'1.Salaries Rates Dates'!$B$46,
IF($C18="ANSPT",AT18*'1.Salaries Rates Dates'!$B$47)))))</f>
        <v>0</v>
      </c>
      <c r="AV18" s="28">
        <f t="shared" si="3"/>
        <v>0</v>
      </c>
      <c r="AW18" s="252"/>
      <c r="AX18" s="25">
        <f>AO18*(1+'1.Salaries Rates Dates'!K52)</f>
        <v>0</v>
      </c>
      <c r="AY18" s="47"/>
      <c r="AZ18" s="47"/>
      <c r="BA18" s="47"/>
      <c r="BB18" s="48" t="str">
        <f>IF(AY18&gt;0,('1.Salaries Rates Dates'!$D$35*AY18),(AZ18*(ROUND(YEARFRAC(AY$10,BD$10),2)*'1.Salaries Rates Dates'!$F$35)&amp;" / "&amp;BA18*(ROUND(YEARFRAC(AY$10,BD$10),2)*'1.Salaries Rates Dates'!$E$35)))</f>
        <v>0 / 0</v>
      </c>
      <c r="BC18" s="51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Dates'!$B$49)))))</f>
        <v>0</v>
      </c>
      <c r="BD18" s="128">
        <f>IF($C18="FT",BC18*'1.Salaries Rates Dates'!$B$44,
IF($C18="PT",BC18*'1.Salaries Rates Dates'!$B$45,
IF($C18="Clinical",BC18*'1.Salaries Rates Dates'!$B$44,
IF($C18="ANSFT",BC18*'1.Salaries Rates Dates'!$B$46,
IF($C18="ANSPT",BC18*'1.Salaries Rates Dates'!$B$47)))))</f>
        <v>0</v>
      </c>
      <c r="BE18" s="28">
        <f t="shared" si="4"/>
        <v>0</v>
      </c>
      <c r="BF18" s="252"/>
      <c r="BG18" s="25">
        <f>AX18*(1+'1.Salaries Rates Dates'!T52)</f>
        <v>0</v>
      </c>
      <c r="BH18" s="47"/>
      <c r="BI18" s="47"/>
      <c r="BJ18" s="47"/>
      <c r="BK18" s="48" t="str">
        <f>IF(BH18&gt;0,('1.Salaries Rates Dates'!$D$36*BH18),(BI18*(ROUND(YEARFRAC(BH$10,BM$10),2)*'1.Salaries Rates Dates'!$F$36)&amp;" / "&amp;BJ18*(ROUND(YEARFRAC(BH$10,BM$10),2)*'1.Salaries Rates Dates'!$E$36)))</f>
        <v>0 / 0</v>
      </c>
      <c r="BL18" s="51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Dates'!$B$49)))))</f>
        <v>0</v>
      </c>
      <c r="BM18" s="128">
        <f>IF($C18="FT",BL18*'1.Salaries Rates Dates'!$B$44,
IF($C18="PT",BL18*'1.Salaries Rates Dates'!$B$45,
IF($C18="Clinical",BL18*'1.Salaries Rates Dates'!$B$44,
IF($C18="ANSFT",BL18*'1.Salaries Rates Dates'!$B$46,
IF($C18="ANSPT",BL18*'1.Salaries Rates Dates'!$B$47)))))</f>
        <v>0</v>
      </c>
      <c r="BN18" s="28">
        <f t="shared" si="5"/>
        <v>0</v>
      </c>
      <c r="BO18" s="14">
        <f t="shared" si="7"/>
        <v>0</v>
      </c>
      <c r="BP18" s="14">
        <f t="shared" si="7"/>
        <v>0</v>
      </c>
      <c r="BQ18" s="14">
        <f t="shared" si="7"/>
        <v>0</v>
      </c>
      <c r="BR18" s="82"/>
      <c r="BS18" s="55">
        <f>'1.Salaries Rates Dates'!$D$7</f>
        <v>0</v>
      </c>
      <c r="BT18" s="187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Dates'!$B$49)))))</f>
        <v>0</v>
      </c>
      <c r="BU18" s="187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Dates'!$B$49)))))</f>
        <v>0</v>
      </c>
      <c r="BV18" s="187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Dates'!$B$49)))))</f>
        <v>0</v>
      </c>
      <c r="BW18" s="187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Dates'!$B$49)))))</f>
        <v>0</v>
      </c>
      <c r="BX18" s="187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Dates'!$B$49)))))</f>
        <v>0</v>
      </c>
      <c r="BY18" s="187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Dates'!$B$49)))))</f>
        <v>0</v>
      </c>
      <c r="BZ18" s="187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Dates'!$B$49)))))</f>
        <v>0</v>
      </c>
      <c r="CA18" s="188">
        <f t="shared" si="8"/>
        <v>0</v>
      </c>
    </row>
    <row r="19" spans="1:79" x14ac:dyDescent="0.25">
      <c r="A19" s="15">
        <v>5</v>
      </c>
      <c r="B19" s="71">
        <f>'1.Salaries Rates Dates'!C8</f>
        <v>0</v>
      </c>
      <c r="C19" s="30" t="s">
        <v>31</v>
      </c>
      <c r="D19" s="226"/>
      <c r="E19" s="25">
        <f>'1.Salaries Rates Dates'!Z8</f>
        <v>0</v>
      </c>
      <c r="F19" s="47"/>
      <c r="G19" s="47"/>
      <c r="H19" s="47"/>
      <c r="I19" s="48" t="str">
        <f>IF(F19&gt;0,('1.Salaries Rates Dates'!$D$30*F19),(G19*(ROUND(YEARFRAC(F$10,K$10),2)*'1.Salaries Rates Dates'!$F$30)&amp;" / "&amp;H19*(ROUND(YEARFRAC(F$10,K$10),2)*'1.Salaries Rates Dates'!$E$30)))</f>
        <v>0 / 0</v>
      </c>
      <c r="J19" s="51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Dates'!$B$49)))))</f>
        <v>0</v>
      </c>
      <c r="K19" s="128">
        <f>IF($C19="FT",J19*'1.Salaries Rates Dates'!$B$44,
IF($C19="PT",J19*'1.Salaries Rates Dates'!$B$45,
IF($C19="Clinical",J19*'1.Salaries Rates Dates'!$B$44,
IF($C19="ANSFT",J19*'1.Salaries Rates Dates'!$B$46,
IF($C19="ANSPT",J19*'1.Salaries Rates Dates'!$B$47)))))</f>
        <v>0</v>
      </c>
      <c r="L19" s="28">
        <f t="shared" si="6"/>
        <v>0</v>
      </c>
      <c r="M19" s="250"/>
      <c r="N19" s="25">
        <f>E19*(1+'1.Salaries Rates Dates'!$B$49)</f>
        <v>0</v>
      </c>
      <c r="O19" s="47"/>
      <c r="P19" s="47"/>
      <c r="Q19" s="47"/>
      <c r="R19" s="48" t="str">
        <f>IF(O19&gt;0,('1.Salaries Rates Dates'!$D$31*O19),(P19*(ROUND(YEARFRAC(O$10,T$10),2)*'1.Salaries Rates Dates'!$F$31)&amp;" / "&amp;Q19*(ROUND(YEARFRAC(O$10,T$10),2)*'1.Salaries Rates Dates'!$E$31)))</f>
        <v>0 / 0</v>
      </c>
      <c r="S19" s="51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Dates'!$B$49)))))</f>
        <v>0</v>
      </c>
      <c r="T19" s="128">
        <f>IF($C19="FT",S19*'1.Salaries Rates Dates'!$B$44,
IF($C19="PT",S19*'1.Salaries Rates Dates'!$B$45,
IF($C19="Clinical",S19*'1.Salaries Rates Dates'!$B$44,
IF($C19="ANSFT",S19*'1.Salaries Rates Dates'!$B$46,
IF($C19="ANSPT",S19*'1.Salaries Rates Dates'!$B$47)))))</f>
        <v>0</v>
      </c>
      <c r="U19" s="28">
        <f t="shared" si="0"/>
        <v>0</v>
      </c>
      <c r="V19" s="252"/>
      <c r="W19" s="25">
        <f>N19*(1+'1.Salaries Rates Dates'!$B$49)</f>
        <v>0</v>
      </c>
      <c r="X19" s="47"/>
      <c r="Y19" s="47"/>
      <c r="Z19" s="47"/>
      <c r="AA19" s="48" t="str">
        <f>IF(X19&gt;0,('1.Salaries Rates Dates'!$D$32*X19),(Y19*(ROUND(YEARFRAC(X$10,AC$10),2)*'1.Salaries Rates Dates'!$F$32)&amp;" / "&amp;Z19*(ROUND(YEARFRAC(X$10,AC$10),2)*'1.Salaries Rates Dates'!$E$32)))</f>
        <v>0 / 0</v>
      </c>
      <c r="AB19" s="51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Dates'!$B$49)))))</f>
        <v>0</v>
      </c>
      <c r="AC19" s="128">
        <f>IF($C19="FT",AB19*'1.Salaries Rates Dates'!$B$44,
IF($C19="PT",AB19*'1.Salaries Rates Dates'!$B$45,
IF($C19="Clinical",AB19*'1.Salaries Rates Dates'!$B$44,
IF($C19="ANSFT",AB19*'1.Salaries Rates Dates'!$B$46,
IF($C19="ANSPT",AB19*'1.Salaries Rates Dates'!$B$47)))))</f>
        <v>0</v>
      </c>
      <c r="AD19" s="28">
        <f t="shared" si="1"/>
        <v>0</v>
      </c>
      <c r="AE19" s="252"/>
      <c r="AF19" s="25">
        <f>W19*(1+'1.Salaries Rates Dates'!$B$49)</f>
        <v>0</v>
      </c>
      <c r="AG19" s="47"/>
      <c r="AH19" s="47"/>
      <c r="AI19" s="47"/>
      <c r="AJ19" s="48" t="str">
        <f>IF(AG19&gt;0,('1.Salaries Rates Dates'!$D$33*AG19),(AH19*(ROUND(YEARFRAC(AG$10,AL$10),2)*'1.Salaries Rates Dates'!$F$33)&amp;" / "&amp;AI19*(ROUND(YEARFRAC(AG$10,AL$10),2)*'1.Salaries Rates Dates'!$E$33)))</f>
        <v>0 / 0</v>
      </c>
      <c r="AK19" s="51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Dates'!$B$49)))))</f>
        <v>0</v>
      </c>
      <c r="AL19" s="128">
        <f>IF($C19="FT",AK19*'1.Salaries Rates Dates'!$B$44,
IF($C19="PT",AK19*'1.Salaries Rates Dates'!$B$45,
IF($C19="Clinical",AK19*'1.Salaries Rates Dates'!$B$44,
IF($C19="ANSFT",AK19*'1.Salaries Rates Dates'!$B$46,
IF($C19="ANSPT",AK19*'1.Salaries Rates Dates'!$B$47)))))</f>
        <v>0</v>
      </c>
      <c r="AM19" s="28">
        <f t="shared" si="2"/>
        <v>0</v>
      </c>
      <c r="AN19" s="252"/>
      <c r="AO19" s="25">
        <f>AF19*(1+'1.Salaries Rates Dates'!$B$49)</f>
        <v>0</v>
      </c>
      <c r="AP19" s="47"/>
      <c r="AQ19" s="47"/>
      <c r="AR19" s="47"/>
      <c r="AS19" s="48" t="str">
        <f>IF(AP19&gt;0,('1.Salaries Rates Dates'!$D$34*AP19),(AQ19*(ROUND(YEARFRAC(AP$10,AU$10),2)*'1.Salaries Rates Dates'!$F$34)&amp;" / "&amp;AR19*(ROUND(YEARFRAC(AP$10,AU$10),2)*'1.Salaries Rates Dates'!$E$34)))</f>
        <v>0 / 0</v>
      </c>
      <c r="AT19" s="51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Dates'!$B$49)))))</f>
        <v>0</v>
      </c>
      <c r="AU19" s="128">
        <f>IF($C19="FT",AT19*'1.Salaries Rates Dates'!$B$44,
IF($C19="PT",AT19*'1.Salaries Rates Dates'!$B$45,
IF($C19="Clinical",AT19*'1.Salaries Rates Dates'!$B$44,
IF($C19="ANSFT",AT19*'1.Salaries Rates Dates'!$B$46,
IF($C19="ANSPT",AT19*'1.Salaries Rates Dates'!$B$47)))))</f>
        <v>0</v>
      </c>
      <c r="AV19" s="28">
        <f t="shared" si="3"/>
        <v>0</v>
      </c>
      <c r="AW19" s="252"/>
      <c r="AX19" s="25">
        <f>AO19*(1+'1.Salaries Rates Dates'!$B$49)</f>
        <v>0</v>
      </c>
      <c r="AY19" s="47"/>
      <c r="AZ19" s="47"/>
      <c r="BA19" s="47"/>
      <c r="BB19" s="48" t="str">
        <f>IF(AY19&gt;0,('1.Salaries Rates Dates'!$D$35*AY19),(AZ19*(ROUND(YEARFRAC(AY$10,BD$10),2)*'1.Salaries Rates Dates'!$F$35)&amp;" / "&amp;BA19*(ROUND(YEARFRAC(AY$10,BD$10),2)*'1.Salaries Rates Dates'!$E$35)))</f>
        <v>0 / 0</v>
      </c>
      <c r="BC19" s="51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Dates'!$B$49)))))</f>
        <v>0</v>
      </c>
      <c r="BD19" s="128">
        <f>IF($C19="FT",BC19*'1.Salaries Rates Dates'!$B$44,
IF($C19="PT",BC19*'1.Salaries Rates Dates'!$B$45,
IF($C19="Clinical",BC19*'1.Salaries Rates Dates'!$B$44,
IF($C19="ANSFT",BC19*'1.Salaries Rates Dates'!$B$46,
IF($C19="ANSPT",BC19*'1.Salaries Rates Dates'!$B$47)))))</f>
        <v>0</v>
      </c>
      <c r="BE19" s="28">
        <f t="shared" si="4"/>
        <v>0</v>
      </c>
      <c r="BF19" s="252"/>
      <c r="BG19" s="25">
        <f>AX19*(1+'1.Salaries Rates Dates'!$B$49)</f>
        <v>0</v>
      </c>
      <c r="BH19" s="47"/>
      <c r="BI19" s="47"/>
      <c r="BJ19" s="47"/>
      <c r="BK19" s="48" t="str">
        <f>IF(BH19&gt;0,('1.Salaries Rates Dates'!$D$36*BH19),(BI19*(ROUND(YEARFRAC(BH$10,BM$10),2)*'1.Salaries Rates Dates'!$F$36)&amp;" / "&amp;BJ19*(ROUND(YEARFRAC(BH$10,BM$10),2)*'1.Salaries Rates Dates'!$E$36)))</f>
        <v>0 / 0</v>
      </c>
      <c r="BL19" s="51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Dates'!$B$49)))))</f>
        <v>0</v>
      </c>
      <c r="BM19" s="128">
        <f>IF($C19="FT",BL19*'1.Salaries Rates Dates'!$B$44,
IF($C19="PT",BL19*'1.Salaries Rates Dates'!$B$45,
IF($C19="Clinical",BL19*'1.Salaries Rates Dates'!$B$44,
IF($C19="ANSFT",BL19*'1.Salaries Rates Dates'!$B$46,
IF($C19="ANSPT",BL19*'1.Salaries Rates Dates'!$B$47)))))</f>
        <v>0</v>
      </c>
      <c r="BN19" s="28">
        <f t="shared" si="5"/>
        <v>0</v>
      </c>
      <c r="BO19" s="14">
        <f t="shared" si="7"/>
        <v>0</v>
      </c>
      <c r="BP19" s="14">
        <f t="shared" si="7"/>
        <v>0</v>
      </c>
      <c r="BQ19" s="14">
        <f t="shared" si="7"/>
        <v>0</v>
      </c>
      <c r="BR19" s="82"/>
      <c r="BS19" s="55">
        <f>'1.Salaries Rates Dates'!$D$8</f>
        <v>0</v>
      </c>
      <c r="BT19" s="187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Dates'!$B$49)))))</f>
        <v>0</v>
      </c>
      <c r="BU19" s="187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Dates'!$B$49)))))</f>
        <v>0</v>
      </c>
      <c r="BV19" s="187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Dates'!$B$49)))))</f>
        <v>0</v>
      </c>
      <c r="BW19" s="187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Dates'!$B$49)))))</f>
        <v>0</v>
      </c>
      <c r="BX19" s="187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Dates'!$B$49)))))</f>
        <v>0</v>
      </c>
      <c r="BY19" s="187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Dates'!$B$49)))))</f>
        <v>0</v>
      </c>
      <c r="BZ19" s="187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Dates'!$B$49)))))</f>
        <v>0</v>
      </c>
      <c r="CA19" s="188">
        <f t="shared" si="8"/>
        <v>0</v>
      </c>
    </row>
    <row r="20" spans="1:79" hidden="1" x14ac:dyDescent="0.25">
      <c r="A20" s="15">
        <v>6</v>
      </c>
      <c r="B20" s="71">
        <f>'1.Salaries Rates Dates'!C9</f>
        <v>0</v>
      </c>
      <c r="C20" s="30" t="s">
        <v>31</v>
      </c>
      <c r="D20" s="226"/>
      <c r="E20" s="25">
        <f>'1.Salaries Rates Dates'!Z9</f>
        <v>0</v>
      </c>
      <c r="F20" s="47"/>
      <c r="G20" s="47"/>
      <c r="H20" s="47"/>
      <c r="I20" s="48" t="str">
        <f>IF(F20&gt;0,('1.Salaries Rates Dates'!$D$30*F20),(G20*(ROUND(YEARFRAC(F$10,K$10),2)*'1.Salaries Rates Dates'!$F$30)&amp;" / "&amp;H20*(ROUND(YEARFRAC(F$10,K$10),2)*'1.Salaries Rates Dates'!$E$30)))</f>
        <v>0 / 0</v>
      </c>
      <c r="J20" s="51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Dates'!$B$49)))))</f>
        <v>0</v>
      </c>
      <c r="K20" s="128">
        <f>IF($C20="FT",J20*'1.Salaries Rates Dates'!$B$44,
IF($C20="PT",J20*'1.Salaries Rates Dates'!$B$45,
IF($C20="Clinical",J20*'1.Salaries Rates Dates'!$B$44,
IF($C20="ANSFT",J20*'1.Salaries Rates Dates'!$B$46,
IF($C20="ANSPT",J20*'1.Salaries Rates Dates'!$B$47)))))</f>
        <v>0</v>
      </c>
      <c r="L20" s="28">
        <f t="shared" si="6"/>
        <v>0</v>
      </c>
      <c r="M20" s="250"/>
      <c r="N20" s="25">
        <f>E20*(1+'1.Salaries Rates Dates'!B49)</f>
        <v>0</v>
      </c>
      <c r="O20" s="47"/>
      <c r="P20" s="47"/>
      <c r="Q20" s="47"/>
      <c r="R20" s="48" t="str">
        <f>IF(O20&gt;0,('1.Salaries Rates Dates'!$D$31*O20),(P20*(ROUND(YEARFRAC(O$10,T$10),2)*'1.Salaries Rates Dates'!$F$31)&amp;" / "&amp;Q20*(ROUND(YEARFRAC(O$10,T$10),2)*'1.Salaries Rates Dates'!$E$31)))</f>
        <v>0 / 0</v>
      </c>
      <c r="S20" s="51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Dates'!$B$49)))))</f>
        <v>0</v>
      </c>
      <c r="T20" s="128">
        <f>IF($C20="FT",S20*'1.Salaries Rates Dates'!$B$44,
IF($C20="PT",S20*'1.Salaries Rates Dates'!$B$45,
IF($C20="Clinical",S20*'1.Salaries Rates Dates'!$B$44,
IF($C20="ANSFT",S20*'1.Salaries Rates Dates'!$B$46,
IF($C20="ANSPT",S20*'1.Salaries Rates Dates'!$B$47)))))</f>
        <v>0</v>
      </c>
      <c r="U20" s="28">
        <f t="shared" si="0"/>
        <v>0</v>
      </c>
      <c r="V20" s="252"/>
      <c r="W20" s="25">
        <f>N20*(1+'1.Salaries Rates Dates'!B49)</f>
        <v>0</v>
      </c>
      <c r="X20" s="47"/>
      <c r="Y20" s="47"/>
      <c r="Z20" s="47"/>
      <c r="AA20" s="48" t="str">
        <f>IF(X20&gt;0,('1.Salaries Rates Dates'!$D$32*X20),(Y20*(ROUND(YEARFRAC(X$10,AC$10),2)*'1.Salaries Rates Dates'!$F$32)&amp;" / "&amp;Z20*(ROUND(YEARFRAC(X$10,AC$10),2)*'1.Salaries Rates Dates'!$E$32)))</f>
        <v>0 / 0</v>
      </c>
      <c r="AB20" s="51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Dates'!$B$49)))))</f>
        <v>0</v>
      </c>
      <c r="AC20" s="128">
        <f>IF($C20="FT",AB20*'1.Salaries Rates Dates'!$B$44,
IF($C20="PT",AB20*'1.Salaries Rates Dates'!$B$45,
IF($C20="Clinical",AB20*'1.Salaries Rates Dates'!$B$44,
IF($C20="ANSFT",AB20*'1.Salaries Rates Dates'!$B$46,
IF($C20="ANSPT",AB20*'1.Salaries Rates Dates'!$B$47)))))</f>
        <v>0</v>
      </c>
      <c r="AD20" s="28">
        <f t="shared" si="1"/>
        <v>0</v>
      </c>
      <c r="AE20" s="252"/>
      <c r="AF20" s="25">
        <f>W20*(1+'1.Salaries Rates Dates'!B49)</f>
        <v>0</v>
      </c>
      <c r="AG20" s="47"/>
      <c r="AH20" s="47"/>
      <c r="AI20" s="47"/>
      <c r="AJ20" s="48" t="str">
        <f>IF(AG20&gt;0,('1.Salaries Rates Dates'!$D$33*AG20),(AH20*(ROUND(YEARFRAC(AG$10,AL$10),2)*'1.Salaries Rates Dates'!$F$33)&amp;" / "&amp;AI20*(ROUND(YEARFRAC(AG$10,AL$10),2)*'1.Salaries Rates Dates'!$E$33)))</f>
        <v>0 / 0</v>
      </c>
      <c r="AK20" s="51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Dates'!$B$49)))))</f>
        <v>0</v>
      </c>
      <c r="AL20" s="128">
        <f>IF($C20="FT",AK20*'1.Salaries Rates Dates'!$B$44,
IF($C20="PT",AK20*'1.Salaries Rates Dates'!$B$45,
IF($C20="Clinical",AK20*'1.Salaries Rates Dates'!$B$44,
IF($C20="ANSFT",AK20*'1.Salaries Rates Dates'!$B$46,
IF($C20="ANSPT",AK20*'1.Salaries Rates Dates'!$B$47)))))</f>
        <v>0</v>
      </c>
      <c r="AM20" s="28">
        <f t="shared" si="2"/>
        <v>0</v>
      </c>
      <c r="AN20" s="252"/>
      <c r="AO20" s="25">
        <f>AF20*(1+'1.Salaries Rates Dates'!B49)</f>
        <v>0</v>
      </c>
      <c r="AP20" s="47"/>
      <c r="AQ20" s="47"/>
      <c r="AR20" s="47"/>
      <c r="AS20" s="48" t="str">
        <f>IF(AP20&gt;0,('1.Salaries Rates Dates'!$D$34*AP20),(AQ20*(ROUND(YEARFRAC(AP$10,AU$10),2)*'1.Salaries Rates Dates'!$F$34)&amp;" / "&amp;AR20*(ROUND(YEARFRAC(AP$10,AU$10),2)*'1.Salaries Rates Dates'!$E$34)))</f>
        <v>0 / 0</v>
      </c>
      <c r="AT20" s="51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Dates'!$B$49)))))</f>
        <v>0</v>
      </c>
      <c r="AU20" s="128">
        <f>IF($C20="FT",AT20*'1.Salaries Rates Dates'!$B$44,
IF($C20="PT",AT20*'1.Salaries Rates Dates'!$B$45,
IF($C20="Clinical",AT20*'1.Salaries Rates Dates'!$B$44,
IF($C20="ANSFT",AT20*'1.Salaries Rates Dates'!$B$46,
IF($C20="ANSPT",AT20*'1.Salaries Rates Dates'!$B$47)))))</f>
        <v>0</v>
      </c>
      <c r="AV20" s="28">
        <f t="shared" si="3"/>
        <v>0</v>
      </c>
      <c r="AW20" s="252"/>
      <c r="AX20" s="25">
        <f>AO20*(1+'1.Salaries Rates Dates'!K52)</f>
        <v>0</v>
      </c>
      <c r="AY20" s="47"/>
      <c r="AZ20" s="47"/>
      <c r="BA20" s="47"/>
      <c r="BB20" s="48" t="str">
        <f>IF(AY20&gt;0,('1.Salaries Rates Dates'!$D$35*AY20),(AZ20*(ROUND(YEARFRAC(AY$10,BD$10),2)*'1.Salaries Rates Dates'!$F$35)&amp;" / "&amp;BA20*(ROUND(YEARFRAC(AY$10,BD$10),2)*'1.Salaries Rates Dates'!$E$35)))</f>
        <v>0 / 0</v>
      </c>
      <c r="BC20" s="51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Dates'!$B$49)))))</f>
        <v>0</v>
      </c>
      <c r="BD20" s="128">
        <f>IF($C20="FT",BC20*'1.Salaries Rates Dates'!$B$44,
IF($C20="PT",BC20*'1.Salaries Rates Dates'!$B$45,
IF($C20="Clinical",BC20*'1.Salaries Rates Dates'!$B$44,
IF($C20="ANSFT",BC20*'1.Salaries Rates Dates'!$B$46,
IF($C20="ANSPT",BC20*'1.Salaries Rates Dates'!$B$47)))))</f>
        <v>0</v>
      </c>
      <c r="BE20" s="28">
        <f t="shared" si="4"/>
        <v>0</v>
      </c>
      <c r="BF20" s="252"/>
      <c r="BG20" s="25">
        <f>AX20*(1+'1.Salaries Rates Dates'!T52)</f>
        <v>0</v>
      </c>
      <c r="BH20" s="47"/>
      <c r="BI20" s="47"/>
      <c r="BJ20" s="47"/>
      <c r="BK20" s="48" t="str">
        <f>IF(BH20&gt;0,('1.Salaries Rates Dates'!$D$36*BH20),(BI20*(ROUND(YEARFRAC(BH$10,BM$10),2)*'1.Salaries Rates Dates'!$F$36)&amp;" / "&amp;BJ20*(ROUND(YEARFRAC(BH$10,BM$10),2)*'1.Salaries Rates Dates'!$E$36)))</f>
        <v>0 / 0</v>
      </c>
      <c r="BL20" s="51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Dates'!$B$49)))))</f>
        <v>0</v>
      </c>
      <c r="BM20" s="128">
        <f>IF($C20="FT",BL20*'1.Salaries Rates Dates'!$B$44,
IF($C20="PT",BL20*'1.Salaries Rates Dates'!$B$45,
IF($C20="Clinical",BL20*'1.Salaries Rates Dates'!$B$44,
IF($C20="ANSFT",BL20*'1.Salaries Rates Dates'!$B$46,
IF($C20="ANSPT",BL20*'1.Salaries Rates Dates'!$B$47)))))</f>
        <v>0</v>
      </c>
      <c r="BN20" s="28">
        <f t="shared" si="5"/>
        <v>0</v>
      </c>
      <c r="BO20" s="14">
        <f t="shared" si="7"/>
        <v>0</v>
      </c>
      <c r="BP20" s="14">
        <f t="shared" si="7"/>
        <v>0</v>
      </c>
      <c r="BQ20" s="14">
        <f t="shared" si="7"/>
        <v>0</v>
      </c>
      <c r="BR20" s="82"/>
      <c r="BS20" s="55">
        <f>'1.Salaries Rates Dates'!$D$9</f>
        <v>0</v>
      </c>
      <c r="BT20" s="187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Dates'!$B$49)))))</f>
        <v>0</v>
      </c>
      <c r="BU20" s="187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Dates'!$B$49)))))</f>
        <v>0</v>
      </c>
      <c r="BV20" s="187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Dates'!$B$49)))))</f>
        <v>0</v>
      </c>
      <c r="BW20" s="187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Dates'!$B$49)))))</f>
        <v>0</v>
      </c>
      <c r="BX20" s="187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Dates'!$B$49)))))</f>
        <v>0</v>
      </c>
      <c r="BY20" s="187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Dates'!$B$49)))))</f>
        <v>0</v>
      </c>
      <c r="BZ20" s="187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Dates'!$B$49)))))</f>
        <v>0</v>
      </c>
      <c r="CA20" s="188">
        <f t="shared" si="8"/>
        <v>0</v>
      </c>
    </row>
    <row r="21" spans="1:79" hidden="1" x14ac:dyDescent="0.25">
      <c r="A21" s="15">
        <v>7</v>
      </c>
      <c r="B21" s="71">
        <f>'1.Salaries Rates Dates'!C10</f>
        <v>0</v>
      </c>
      <c r="C21" s="30" t="s">
        <v>31</v>
      </c>
      <c r="D21" s="226"/>
      <c r="E21" s="25">
        <f>'1.Salaries Rates Dates'!Z10</f>
        <v>0</v>
      </c>
      <c r="F21" s="47"/>
      <c r="G21" s="47"/>
      <c r="H21" s="47"/>
      <c r="I21" s="48" t="str">
        <f>IF(F21&gt;0,('1.Salaries Rates Dates'!$D$30*F21),(G21*(ROUND(YEARFRAC(F$10,K$10),2)*'1.Salaries Rates Dates'!$F$30)&amp;" / "&amp;H21*(ROUND(YEARFRAC(F$10,K$10),2)*'1.Salaries Rates Dates'!$E$30)))</f>
        <v>0 / 0</v>
      </c>
      <c r="J21" s="51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Dates'!$B$49)))))</f>
        <v>0</v>
      </c>
      <c r="K21" s="128">
        <f>IF($C21="FT",J21*'1.Salaries Rates Dates'!$B$44,
IF($C21="PT",J21*'1.Salaries Rates Dates'!$B$45,
IF($C21="Clinical",J21*'1.Salaries Rates Dates'!$B$44,
IF($C21="ANSFT",J21*'1.Salaries Rates Dates'!$B$46,
IF($C21="ANSPT",J21*'1.Salaries Rates Dates'!$B$47)))))</f>
        <v>0</v>
      </c>
      <c r="L21" s="28">
        <f t="shared" si="6"/>
        <v>0</v>
      </c>
      <c r="M21" s="250"/>
      <c r="N21" s="25">
        <f>E21*(1+'1.Salaries Rates Dates'!B49)</f>
        <v>0</v>
      </c>
      <c r="O21" s="47"/>
      <c r="P21" s="47"/>
      <c r="Q21" s="47"/>
      <c r="R21" s="48" t="str">
        <f>IF(O21&gt;0,('1.Salaries Rates Dates'!$D$31*O21),(P21*(ROUND(YEARFRAC(O$10,T$10),2)*'1.Salaries Rates Dates'!$F$31)&amp;" / "&amp;Q21*(ROUND(YEARFRAC(O$10,T$10),2)*'1.Salaries Rates Dates'!$E$31)))</f>
        <v>0 / 0</v>
      </c>
      <c r="S21" s="51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Dates'!$B$49)))))</f>
        <v>0</v>
      </c>
      <c r="T21" s="128">
        <f>IF($C21="FT",S21*'1.Salaries Rates Dates'!$B$44,
IF($C21="PT",S21*'1.Salaries Rates Dates'!$B$45,
IF($C21="Clinical",S21*'1.Salaries Rates Dates'!$B$44,
IF($C21="ANSFT",S21*'1.Salaries Rates Dates'!$B$46,
IF($C21="ANSPT",S21*'1.Salaries Rates Dates'!$B$47)))))</f>
        <v>0</v>
      </c>
      <c r="U21" s="28">
        <f t="shared" si="0"/>
        <v>0</v>
      </c>
      <c r="V21" s="252"/>
      <c r="W21" s="25">
        <f>N21*(1+'1.Salaries Rates Dates'!B49)</f>
        <v>0</v>
      </c>
      <c r="X21" s="47"/>
      <c r="Y21" s="47"/>
      <c r="Z21" s="47"/>
      <c r="AA21" s="48" t="str">
        <f>IF(X21&gt;0,('1.Salaries Rates Dates'!$D$32*X21),(Y21*(ROUND(YEARFRAC(X$10,AC$10),2)*'1.Salaries Rates Dates'!$F$32)&amp;" / "&amp;Z21*(ROUND(YEARFRAC(X$10,AC$10),2)*'1.Salaries Rates Dates'!$E$32)))</f>
        <v>0 / 0</v>
      </c>
      <c r="AB21" s="51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Dates'!$B$49)))))</f>
        <v>0</v>
      </c>
      <c r="AC21" s="128">
        <f>IF($C21="FT",AB21*'1.Salaries Rates Dates'!$B$44,
IF($C21="PT",AB21*'1.Salaries Rates Dates'!$B$45,
IF($C21="Clinical",AB21*'1.Salaries Rates Dates'!$B$44,
IF($C21="ANSFT",AB21*'1.Salaries Rates Dates'!$B$46,
IF($C21="ANSPT",AB21*'1.Salaries Rates Dates'!$B$47)))))</f>
        <v>0</v>
      </c>
      <c r="AD21" s="28">
        <f t="shared" si="1"/>
        <v>0</v>
      </c>
      <c r="AE21" s="252"/>
      <c r="AF21" s="25">
        <f>W21*(1+'1.Salaries Rates Dates'!B49)</f>
        <v>0</v>
      </c>
      <c r="AG21" s="47"/>
      <c r="AH21" s="47"/>
      <c r="AI21" s="47"/>
      <c r="AJ21" s="48" t="str">
        <f>IF(AG21&gt;0,('1.Salaries Rates Dates'!$D$33*AG21),(AH21*(ROUND(YEARFRAC(AG$10,AL$10),2)*'1.Salaries Rates Dates'!$F$33)&amp;" / "&amp;AI21*(ROUND(YEARFRAC(AG$10,AL$10),2)*'1.Salaries Rates Dates'!$E$33)))</f>
        <v>0 / 0</v>
      </c>
      <c r="AK21" s="51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Dates'!$B$49)))))</f>
        <v>0</v>
      </c>
      <c r="AL21" s="128">
        <f>IF($C21="FT",AK21*'1.Salaries Rates Dates'!$B$44,
IF($C21="PT",AK21*'1.Salaries Rates Dates'!$B$45,
IF($C21="Clinical",AK21*'1.Salaries Rates Dates'!$B$44,
IF($C21="ANSFT",AK21*'1.Salaries Rates Dates'!$B$46,
IF($C21="ANSPT",AK21*'1.Salaries Rates Dates'!$B$47)))))</f>
        <v>0</v>
      </c>
      <c r="AM21" s="28">
        <f t="shared" si="2"/>
        <v>0</v>
      </c>
      <c r="AN21" s="252"/>
      <c r="AO21" s="25">
        <f>AF21*(1+'1.Salaries Rates Dates'!B49)</f>
        <v>0</v>
      </c>
      <c r="AP21" s="47"/>
      <c r="AQ21" s="47"/>
      <c r="AR21" s="47"/>
      <c r="AS21" s="48" t="str">
        <f>IF(AP21&gt;0,('1.Salaries Rates Dates'!$D$34*AP21),(AQ21*(ROUND(YEARFRAC(AP$10,AU$10),2)*'1.Salaries Rates Dates'!$F$34)&amp;" / "&amp;AR21*(ROUND(YEARFRAC(AP$10,AU$10),2)*'1.Salaries Rates Dates'!$E$34)))</f>
        <v>0 / 0</v>
      </c>
      <c r="AT21" s="51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Dates'!$B$49)))))</f>
        <v>0</v>
      </c>
      <c r="AU21" s="128">
        <f>IF($C21="FT",AT21*'1.Salaries Rates Dates'!$B$44,
IF($C21="PT",AT21*'1.Salaries Rates Dates'!$B$45,
IF($C21="Clinical",AT21*'1.Salaries Rates Dates'!$B$44,
IF($C21="ANSFT",AT21*'1.Salaries Rates Dates'!$B$46,
IF($C21="ANSPT",AT21*'1.Salaries Rates Dates'!$B$47)))))</f>
        <v>0</v>
      </c>
      <c r="AV21" s="28">
        <f t="shared" si="3"/>
        <v>0</v>
      </c>
      <c r="AW21" s="252"/>
      <c r="AX21" s="25">
        <f>AO21*(1+'1.Salaries Rates Dates'!K52)</f>
        <v>0</v>
      </c>
      <c r="AY21" s="47"/>
      <c r="AZ21" s="47"/>
      <c r="BA21" s="47"/>
      <c r="BB21" s="48" t="str">
        <f>IF(AY21&gt;0,('1.Salaries Rates Dates'!$D$35*AY21),(AZ21*(ROUND(YEARFRAC(AY$10,BD$10),2)*'1.Salaries Rates Dates'!$F$35)&amp;" / "&amp;BA21*(ROUND(YEARFRAC(AY$10,BD$10),2)*'1.Salaries Rates Dates'!$E$35)))</f>
        <v>0 / 0</v>
      </c>
      <c r="BC21" s="51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Dates'!$B$49)))))</f>
        <v>0</v>
      </c>
      <c r="BD21" s="128">
        <f>IF($C21="FT",BC21*'1.Salaries Rates Dates'!$B$44,
IF($C21="PT",BC21*'1.Salaries Rates Dates'!$B$45,
IF($C21="Clinical",BC21*'1.Salaries Rates Dates'!$B$44,
IF($C21="ANSFT",BC21*'1.Salaries Rates Dates'!$B$46,
IF($C21="ANSPT",BC21*'1.Salaries Rates Dates'!$B$47)))))</f>
        <v>0</v>
      </c>
      <c r="BE21" s="28">
        <f t="shared" si="4"/>
        <v>0</v>
      </c>
      <c r="BF21" s="252"/>
      <c r="BG21" s="25">
        <f>AX21*(1+'1.Salaries Rates Dates'!T52)</f>
        <v>0</v>
      </c>
      <c r="BH21" s="47"/>
      <c r="BI21" s="47"/>
      <c r="BJ21" s="47"/>
      <c r="BK21" s="48" t="str">
        <f>IF(BH21&gt;0,('1.Salaries Rates Dates'!$D$36*BH21),(BI21*(ROUND(YEARFRAC(BH$10,BM$10),2)*'1.Salaries Rates Dates'!$F$36)&amp;" / "&amp;BJ21*(ROUND(YEARFRAC(BH$10,BM$10),2)*'1.Salaries Rates Dates'!$E$36)))</f>
        <v>0 / 0</v>
      </c>
      <c r="BL21" s="51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Dates'!$B$49)))))</f>
        <v>0</v>
      </c>
      <c r="BM21" s="128">
        <f>IF($C21="FT",BL21*'1.Salaries Rates Dates'!$B$44,
IF($C21="PT",BL21*'1.Salaries Rates Dates'!$B$45,
IF($C21="Clinical",BL21*'1.Salaries Rates Dates'!$B$44,
IF($C21="ANSFT",BL21*'1.Salaries Rates Dates'!$B$46,
IF($C21="ANSPT",BL21*'1.Salaries Rates Dates'!$B$47)))))</f>
        <v>0</v>
      </c>
      <c r="BN21" s="28">
        <f t="shared" si="5"/>
        <v>0</v>
      </c>
      <c r="BO21" s="14">
        <f t="shared" si="7"/>
        <v>0</v>
      </c>
      <c r="BP21" s="14">
        <f t="shared" si="7"/>
        <v>0</v>
      </c>
      <c r="BQ21" s="14">
        <f t="shared" si="7"/>
        <v>0</v>
      </c>
      <c r="BR21" s="82"/>
      <c r="BS21" s="55">
        <f>'1.Salaries Rates Dates'!$D$10</f>
        <v>0</v>
      </c>
      <c r="BT21" s="187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Dates'!$B$49)))))</f>
        <v>0</v>
      </c>
      <c r="BU21" s="187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Dates'!$B$49)))))</f>
        <v>0</v>
      </c>
      <c r="BV21" s="187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Dates'!$B$49)))))</f>
        <v>0</v>
      </c>
      <c r="BW21" s="187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Dates'!$B$49)))))</f>
        <v>0</v>
      </c>
      <c r="BX21" s="187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Dates'!$B$49)))))</f>
        <v>0</v>
      </c>
      <c r="BY21" s="187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Dates'!$B$49)))))</f>
        <v>0</v>
      </c>
      <c r="BZ21" s="187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Dates'!$B$49)))))</f>
        <v>0</v>
      </c>
      <c r="CA21" s="188">
        <f t="shared" si="8"/>
        <v>0</v>
      </c>
    </row>
    <row r="22" spans="1:79" hidden="1" x14ac:dyDescent="0.25">
      <c r="A22" s="15">
        <v>8</v>
      </c>
      <c r="B22" s="71">
        <f>'1.Salaries Rates Dates'!C11</f>
        <v>0</v>
      </c>
      <c r="C22" s="30" t="s">
        <v>31</v>
      </c>
      <c r="D22" s="226"/>
      <c r="E22" s="25">
        <f>'1.Salaries Rates Dates'!Z11</f>
        <v>0</v>
      </c>
      <c r="F22" s="47"/>
      <c r="G22" s="47"/>
      <c r="H22" s="47"/>
      <c r="I22" s="48" t="str">
        <f>IF(F22&gt;0,('1.Salaries Rates Dates'!$D$30*F22),(G22*(ROUND(YEARFRAC(F$10,K$10),2)*'1.Salaries Rates Dates'!$F$30)&amp;" / "&amp;H22*(ROUND(YEARFRAC(F$10,K$10),2)*'1.Salaries Rates Dates'!$E$30)))</f>
        <v>0 / 0</v>
      </c>
      <c r="J22" s="51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Dates'!$B$49)))))</f>
        <v>0</v>
      </c>
      <c r="K22" s="128">
        <f>IF($C22="FT",J22*'1.Salaries Rates Dates'!$B$44,
IF($C22="PT",J22*'1.Salaries Rates Dates'!$B$45,
IF($C22="Clinical",J22*'1.Salaries Rates Dates'!$B$44,
IF($C22="ANSFT",J22*'1.Salaries Rates Dates'!$B$46,
IF($C22="ANSPT",J22*'1.Salaries Rates Dates'!$B$47)))))</f>
        <v>0</v>
      </c>
      <c r="L22" s="28">
        <f t="shared" si="6"/>
        <v>0</v>
      </c>
      <c r="M22" s="250"/>
      <c r="N22" s="25">
        <f>E22*(1+'1.Salaries Rates Dates'!B49)</f>
        <v>0</v>
      </c>
      <c r="O22" s="47"/>
      <c r="P22" s="47"/>
      <c r="Q22" s="47"/>
      <c r="R22" s="48" t="str">
        <f>IF(O22&gt;0,('1.Salaries Rates Dates'!$D$31*O22),(P22*(ROUND(YEARFRAC(O$10,T$10),2)*'1.Salaries Rates Dates'!$F$31)&amp;" / "&amp;Q22*(ROUND(YEARFRAC(O$10,T$10),2)*'1.Salaries Rates Dates'!$E$31)))</f>
        <v>0 / 0</v>
      </c>
      <c r="S22" s="51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Dates'!$B$49)))))</f>
        <v>0</v>
      </c>
      <c r="T22" s="128">
        <f>IF($C22="FT",S22*'1.Salaries Rates Dates'!$B$44,
IF($C22="PT",S22*'1.Salaries Rates Dates'!$B$45,
IF($C22="Clinical",S22*'1.Salaries Rates Dates'!$B$44,
IF($C22="ANSFT",S22*'1.Salaries Rates Dates'!$B$46,
IF($C22="ANSPT",S22*'1.Salaries Rates Dates'!$B$47)))))</f>
        <v>0</v>
      </c>
      <c r="U22" s="28">
        <f t="shared" si="0"/>
        <v>0</v>
      </c>
      <c r="V22" s="252"/>
      <c r="W22" s="25">
        <f>N22*(1+'1.Salaries Rates Dates'!B49)</f>
        <v>0</v>
      </c>
      <c r="X22" s="47"/>
      <c r="Y22" s="47"/>
      <c r="Z22" s="47"/>
      <c r="AA22" s="48" t="str">
        <f>IF(X22&gt;0,('1.Salaries Rates Dates'!$D$32*X22),(Y22*(ROUND(YEARFRAC(X$10,AC$10),2)*'1.Salaries Rates Dates'!$F$32)&amp;" / "&amp;Z22*(ROUND(YEARFRAC(X$10,AC$10),2)*'1.Salaries Rates Dates'!$E$32)))</f>
        <v>0 / 0</v>
      </c>
      <c r="AB22" s="51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Dates'!$B$49)))))</f>
        <v>0</v>
      </c>
      <c r="AC22" s="128">
        <f>IF($C22="FT",AB22*'1.Salaries Rates Dates'!$B$44,
IF($C22="PT",AB22*'1.Salaries Rates Dates'!$B$45,
IF($C22="Clinical",AB22*'1.Salaries Rates Dates'!$B$44,
IF($C22="ANSFT",AB22*'1.Salaries Rates Dates'!$B$46,
IF($C22="ANSPT",AB22*'1.Salaries Rates Dates'!$B$47)))))</f>
        <v>0</v>
      </c>
      <c r="AD22" s="28">
        <f t="shared" si="1"/>
        <v>0</v>
      </c>
      <c r="AE22" s="252"/>
      <c r="AF22" s="25">
        <f>W22*(1+'1.Salaries Rates Dates'!B49)</f>
        <v>0</v>
      </c>
      <c r="AG22" s="47"/>
      <c r="AH22" s="47"/>
      <c r="AI22" s="47"/>
      <c r="AJ22" s="48" t="str">
        <f>IF(AG22&gt;0,('1.Salaries Rates Dates'!$D$33*AG22),(AH22*(ROUND(YEARFRAC(AG$10,AL$10),2)*'1.Salaries Rates Dates'!$F$33)&amp;" / "&amp;AI22*(ROUND(YEARFRAC(AG$10,AL$10),2)*'1.Salaries Rates Dates'!$E$33)))</f>
        <v>0 / 0</v>
      </c>
      <c r="AK22" s="51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Dates'!$B$49)))))</f>
        <v>0</v>
      </c>
      <c r="AL22" s="128">
        <f>IF($C22="FT",AK22*'1.Salaries Rates Dates'!$B$44,
IF($C22="PT",AK22*'1.Salaries Rates Dates'!$B$45,
IF($C22="Clinical",AK22*'1.Salaries Rates Dates'!$B$44,
IF($C22="ANSFT",AK22*'1.Salaries Rates Dates'!$B$46,
IF($C22="ANSPT",AK22*'1.Salaries Rates Dates'!$B$47)))))</f>
        <v>0</v>
      </c>
      <c r="AM22" s="28">
        <f t="shared" si="2"/>
        <v>0</v>
      </c>
      <c r="AN22" s="252"/>
      <c r="AO22" s="25">
        <f>AF22*(1+'1.Salaries Rates Dates'!B49)</f>
        <v>0</v>
      </c>
      <c r="AP22" s="47"/>
      <c r="AQ22" s="47"/>
      <c r="AR22" s="47"/>
      <c r="AS22" s="48" t="str">
        <f>IF(AP22&gt;0,('1.Salaries Rates Dates'!$D$34*AP22),(AQ22*(ROUND(YEARFRAC(AP$10,AU$10),2)*'1.Salaries Rates Dates'!$F$34)&amp;" / "&amp;AR22*(ROUND(YEARFRAC(AP$10,AU$10),2)*'1.Salaries Rates Dates'!$E$34)))</f>
        <v>0 / 0</v>
      </c>
      <c r="AT22" s="51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Dates'!$B$49)))))</f>
        <v>0</v>
      </c>
      <c r="AU22" s="128">
        <f>IF($C22="FT",AT22*'1.Salaries Rates Dates'!$B$44,
IF($C22="PT",AT22*'1.Salaries Rates Dates'!$B$45,
IF($C22="Clinical",AT22*'1.Salaries Rates Dates'!$B$44,
IF($C22="ANSFT",AT22*'1.Salaries Rates Dates'!$B$46,
IF($C22="ANSPT",AT22*'1.Salaries Rates Dates'!$B$47)))))</f>
        <v>0</v>
      </c>
      <c r="AV22" s="28">
        <f t="shared" si="3"/>
        <v>0</v>
      </c>
      <c r="AW22" s="252"/>
      <c r="AX22" s="25">
        <f>AO22*(1+'1.Salaries Rates Dates'!K52)</f>
        <v>0</v>
      </c>
      <c r="AY22" s="47"/>
      <c r="AZ22" s="47"/>
      <c r="BA22" s="47"/>
      <c r="BB22" s="48" t="str">
        <f>IF(AY22&gt;0,('1.Salaries Rates Dates'!$D$35*AY22),(AZ22*(ROUND(YEARFRAC(AY$10,BD$10),2)*'1.Salaries Rates Dates'!$F$35)&amp;" / "&amp;BA22*(ROUND(YEARFRAC(AY$10,BD$10),2)*'1.Salaries Rates Dates'!$E$35)))</f>
        <v>0 / 0</v>
      </c>
      <c r="BC22" s="51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Dates'!$B$49)))))</f>
        <v>0</v>
      </c>
      <c r="BD22" s="128">
        <f>IF($C22="FT",BC22*'1.Salaries Rates Dates'!$B$44,
IF($C22="PT",BC22*'1.Salaries Rates Dates'!$B$45,
IF($C22="Clinical",BC22*'1.Salaries Rates Dates'!$B$44,
IF($C22="ANSFT",BC22*'1.Salaries Rates Dates'!$B$46,
IF($C22="ANSPT",BC22*'1.Salaries Rates Dates'!$B$47)))))</f>
        <v>0</v>
      </c>
      <c r="BE22" s="28">
        <f t="shared" si="4"/>
        <v>0</v>
      </c>
      <c r="BF22" s="252"/>
      <c r="BG22" s="25">
        <f>AX22*(1+'1.Salaries Rates Dates'!T52)</f>
        <v>0</v>
      </c>
      <c r="BH22" s="47"/>
      <c r="BI22" s="47"/>
      <c r="BJ22" s="47"/>
      <c r="BK22" s="48" t="str">
        <f>IF(BH22&gt;0,('1.Salaries Rates Dates'!$D$36*BH22),(BI22*(ROUND(YEARFRAC(BH$10,BM$10),2)*'1.Salaries Rates Dates'!$F$36)&amp;" / "&amp;BJ22*(ROUND(YEARFRAC(BH$10,BM$10),2)*'1.Salaries Rates Dates'!$E$36)))</f>
        <v>0 / 0</v>
      </c>
      <c r="BL22" s="51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Dates'!$B$49)))))</f>
        <v>0</v>
      </c>
      <c r="BM22" s="128">
        <f>IF($C22="FT",BL22*'1.Salaries Rates Dates'!$B$44,
IF($C22="PT",BL22*'1.Salaries Rates Dates'!$B$45,
IF($C22="Clinical",BL22*'1.Salaries Rates Dates'!$B$44,
IF($C22="ANSFT",BL22*'1.Salaries Rates Dates'!$B$46,
IF($C22="ANSPT",BL22*'1.Salaries Rates Dates'!$B$47)))))</f>
        <v>0</v>
      </c>
      <c r="BN22" s="28">
        <f t="shared" si="5"/>
        <v>0</v>
      </c>
      <c r="BO22" s="14">
        <f t="shared" si="7"/>
        <v>0</v>
      </c>
      <c r="BP22" s="14">
        <f t="shared" si="7"/>
        <v>0</v>
      </c>
      <c r="BQ22" s="14">
        <f t="shared" si="7"/>
        <v>0</v>
      </c>
      <c r="BR22" s="82"/>
      <c r="BS22" s="55">
        <f>'1.Salaries Rates Dates'!$D$11</f>
        <v>0</v>
      </c>
      <c r="BT22" s="187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Dates'!$B$49)))))</f>
        <v>0</v>
      </c>
      <c r="BU22" s="187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Dates'!$B$49)))))</f>
        <v>0</v>
      </c>
      <c r="BV22" s="187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Dates'!$B$49)))))</f>
        <v>0</v>
      </c>
      <c r="BW22" s="187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Dates'!$B$49)))))</f>
        <v>0</v>
      </c>
      <c r="BX22" s="187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Dates'!$B$49)))))</f>
        <v>0</v>
      </c>
      <c r="BY22" s="187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Dates'!$B$49)))))</f>
        <v>0</v>
      </c>
      <c r="BZ22" s="187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Dates'!$B$49)))))</f>
        <v>0</v>
      </c>
      <c r="CA22" s="188">
        <f t="shared" si="8"/>
        <v>0</v>
      </c>
    </row>
    <row r="23" spans="1:79" hidden="1" x14ac:dyDescent="0.25">
      <c r="A23" s="15">
        <v>9</v>
      </c>
      <c r="B23" s="71">
        <f>'1.Salaries Rates Dates'!C12</f>
        <v>0</v>
      </c>
      <c r="C23" s="30" t="s">
        <v>31</v>
      </c>
      <c r="D23" s="226"/>
      <c r="E23" s="25">
        <f>'1.Salaries Rates Dates'!Z12</f>
        <v>0</v>
      </c>
      <c r="F23" s="47"/>
      <c r="G23" s="47"/>
      <c r="H23" s="47"/>
      <c r="I23" s="48" t="str">
        <f>IF(F23&gt;0,('1.Salaries Rates Dates'!$D$30*F23),(G23*(ROUND(YEARFRAC(F$10,K$10),2)*'1.Salaries Rates Dates'!$F$30)&amp;" / "&amp;H23*(ROUND(YEARFRAC(F$10,K$10),2)*'1.Salaries Rates Dates'!$E$30)))</f>
        <v>0 / 0</v>
      </c>
      <c r="J23" s="51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Dates'!$B$49)))))</f>
        <v>0</v>
      </c>
      <c r="K23" s="128">
        <f>IF($C23="FT",J23*'1.Salaries Rates Dates'!$B$44,
IF($C23="PT",J23*'1.Salaries Rates Dates'!$B$45,
IF($C23="Clinical",J23*'1.Salaries Rates Dates'!$B$44,
IF($C23="ANSFT",J23*'1.Salaries Rates Dates'!$B$46,
IF($C23="ANSPT",J23*'1.Salaries Rates Dates'!$B$47)))))</f>
        <v>0</v>
      </c>
      <c r="L23" s="28">
        <f t="shared" si="6"/>
        <v>0</v>
      </c>
      <c r="M23" s="250"/>
      <c r="N23" s="25">
        <f>E23*(1+'1.Salaries Rates Dates'!B49)</f>
        <v>0</v>
      </c>
      <c r="O23" s="47"/>
      <c r="P23" s="47"/>
      <c r="Q23" s="47"/>
      <c r="R23" s="48" t="str">
        <f>IF(O23&gt;0,('1.Salaries Rates Dates'!$D$31*O23),(P23*(ROUND(YEARFRAC(O$10,T$10),2)*'1.Salaries Rates Dates'!$F$31)&amp;" / "&amp;Q23*(ROUND(YEARFRAC(O$10,T$10),2)*'1.Salaries Rates Dates'!$E$31)))</f>
        <v>0 / 0</v>
      </c>
      <c r="S23" s="51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Dates'!$B$49)))))</f>
        <v>0</v>
      </c>
      <c r="T23" s="128">
        <f>IF($C23="FT",S23*'1.Salaries Rates Dates'!$B$44,
IF($C23="PT",S23*'1.Salaries Rates Dates'!$B$45,
IF($C23="Clinical",S23*'1.Salaries Rates Dates'!$B$44,
IF($C23="ANSFT",S23*'1.Salaries Rates Dates'!$B$46,
IF($C23="ANSPT",S23*'1.Salaries Rates Dates'!$B$47)))))</f>
        <v>0</v>
      </c>
      <c r="U23" s="28">
        <f t="shared" si="0"/>
        <v>0</v>
      </c>
      <c r="V23" s="252"/>
      <c r="W23" s="25">
        <f>N23*(1+'1.Salaries Rates Dates'!B49)</f>
        <v>0</v>
      </c>
      <c r="X23" s="47"/>
      <c r="Y23" s="47"/>
      <c r="Z23" s="47"/>
      <c r="AA23" s="48" t="str">
        <f>IF(X23&gt;0,('1.Salaries Rates Dates'!$D$32*X23),(Y23*(ROUND(YEARFRAC(X$10,AC$10),2)*'1.Salaries Rates Dates'!$F$32)&amp;" / "&amp;Z23*(ROUND(YEARFRAC(X$10,AC$10),2)*'1.Salaries Rates Dates'!$E$32)))</f>
        <v>0 / 0</v>
      </c>
      <c r="AB23" s="51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Dates'!$B$49)))))</f>
        <v>0</v>
      </c>
      <c r="AC23" s="128">
        <f>IF($C23="FT",AB23*'1.Salaries Rates Dates'!$B$44,
IF($C23="PT",AB23*'1.Salaries Rates Dates'!$B$45,
IF($C23="Clinical",AB23*'1.Salaries Rates Dates'!$B$44,
IF($C23="ANSFT",AB23*'1.Salaries Rates Dates'!$B$46,
IF($C23="ANSPT",AB23*'1.Salaries Rates Dates'!$B$47)))))</f>
        <v>0</v>
      </c>
      <c r="AD23" s="28">
        <f t="shared" si="1"/>
        <v>0</v>
      </c>
      <c r="AE23" s="252"/>
      <c r="AF23" s="25">
        <f>W23*(1+'1.Salaries Rates Dates'!B49)</f>
        <v>0</v>
      </c>
      <c r="AG23" s="47"/>
      <c r="AH23" s="47"/>
      <c r="AI23" s="47"/>
      <c r="AJ23" s="48" t="str">
        <f>IF(AG23&gt;0,('1.Salaries Rates Dates'!$D$33*AG23),(AH23*(ROUND(YEARFRAC(AG$10,AL$10),2)*'1.Salaries Rates Dates'!$F$33)&amp;" / "&amp;AI23*(ROUND(YEARFRAC(AG$10,AL$10),2)*'1.Salaries Rates Dates'!$E$33)))</f>
        <v>0 / 0</v>
      </c>
      <c r="AK23" s="51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Dates'!$B$49)))))</f>
        <v>0</v>
      </c>
      <c r="AL23" s="128">
        <f>IF($C23="FT",AK23*'1.Salaries Rates Dates'!$B$44,
IF($C23="PT",AK23*'1.Salaries Rates Dates'!$B$45,
IF($C23="Clinical",AK23*'1.Salaries Rates Dates'!$B$44,
IF($C23="ANSFT",AK23*'1.Salaries Rates Dates'!$B$46,
IF($C23="ANSPT",AK23*'1.Salaries Rates Dates'!$B$47)))))</f>
        <v>0</v>
      </c>
      <c r="AM23" s="28">
        <f t="shared" si="2"/>
        <v>0</v>
      </c>
      <c r="AN23" s="252"/>
      <c r="AO23" s="25">
        <f>AF23*(1+'1.Salaries Rates Dates'!B49)</f>
        <v>0</v>
      </c>
      <c r="AP23" s="47"/>
      <c r="AQ23" s="47"/>
      <c r="AR23" s="47"/>
      <c r="AS23" s="48" t="str">
        <f>IF(AP23&gt;0,('1.Salaries Rates Dates'!$D$34*AP23),(AQ23*(ROUND(YEARFRAC(AP$10,AU$10),2)*'1.Salaries Rates Dates'!$F$34)&amp;" / "&amp;AR23*(ROUND(YEARFRAC(AP$10,AU$10),2)*'1.Salaries Rates Dates'!$E$34)))</f>
        <v>0 / 0</v>
      </c>
      <c r="AT23" s="51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Dates'!$B$49)))))</f>
        <v>0</v>
      </c>
      <c r="AU23" s="128">
        <f>IF($C23="FT",AT23*'1.Salaries Rates Dates'!$B$44,
IF($C23="PT",AT23*'1.Salaries Rates Dates'!$B$45,
IF($C23="Clinical",AT23*'1.Salaries Rates Dates'!$B$44,
IF($C23="ANSFT",AT23*'1.Salaries Rates Dates'!$B$46,
IF($C23="ANSPT",AT23*'1.Salaries Rates Dates'!$B$47)))))</f>
        <v>0</v>
      </c>
      <c r="AV23" s="28">
        <f t="shared" si="3"/>
        <v>0</v>
      </c>
      <c r="AW23" s="252"/>
      <c r="AX23" s="25">
        <f>AO23*(1+'1.Salaries Rates Dates'!K52)</f>
        <v>0</v>
      </c>
      <c r="AY23" s="47"/>
      <c r="AZ23" s="47"/>
      <c r="BA23" s="47"/>
      <c r="BB23" s="48" t="str">
        <f>IF(AY23&gt;0,('1.Salaries Rates Dates'!$D$35*AY23),(AZ23*(ROUND(YEARFRAC(AY$10,BD$10),2)*'1.Salaries Rates Dates'!$F$35)&amp;" / "&amp;BA23*(ROUND(YEARFRAC(AY$10,BD$10),2)*'1.Salaries Rates Dates'!$E$35)))</f>
        <v>0 / 0</v>
      </c>
      <c r="BC23" s="51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Dates'!$B$49)))))</f>
        <v>0</v>
      </c>
      <c r="BD23" s="128">
        <f>IF($C23="FT",BC23*'1.Salaries Rates Dates'!$B$44,
IF($C23="PT",BC23*'1.Salaries Rates Dates'!$B$45,
IF($C23="Clinical",BC23*'1.Salaries Rates Dates'!$B$44,
IF($C23="ANSFT",BC23*'1.Salaries Rates Dates'!$B$46,
IF($C23="ANSPT",BC23*'1.Salaries Rates Dates'!$B$47)))))</f>
        <v>0</v>
      </c>
      <c r="BE23" s="28">
        <f t="shared" si="4"/>
        <v>0</v>
      </c>
      <c r="BF23" s="252"/>
      <c r="BG23" s="25">
        <f>AX23*(1+'1.Salaries Rates Dates'!T52)</f>
        <v>0</v>
      </c>
      <c r="BH23" s="47"/>
      <c r="BI23" s="47"/>
      <c r="BJ23" s="47"/>
      <c r="BK23" s="48" t="str">
        <f>IF(BH23&gt;0,('1.Salaries Rates Dates'!$D$36*BH23),(BI23*(ROUND(YEARFRAC(BH$10,BM$10),2)*'1.Salaries Rates Dates'!$F$36)&amp;" / "&amp;BJ23*(ROUND(YEARFRAC(BH$10,BM$10),2)*'1.Salaries Rates Dates'!$E$36)))</f>
        <v>0 / 0</v>
      </c>
      <c r="BL23" s="51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Dates'!$B$49)))))</f>
        <v>0</v>
      </c>
      <c r="BM23" s="128">
        <f>IF($C23="FT",BL23*'1.Salaries Rates Dates'!$B$44,
IF($C23="PT",BL23*'1.Salaries Rates Dates'!$B$45,
IF($C23="Clinical",BL23*'1.Salaries Rates Dates'!$B$44,
IF($C23="ANSFT",BL23*'1.Salaries Rates Dates'!$B$46,
IF($C23="ANSPT",BL23*'1.Salaries Rates Dates'!$B$47)))))</f>
        <v>0</v>
      </c>
      <c r="BN23" s="28">
        <f t="shared" si="5"/>
        <v>0</v>
      </c>
      <c r="BO23" s="14">
        <f t="shared" si="7"/>
        <v>0</v>
      </c>
      <c r="BP23" s="14">
        <f t="shared" si="7"/>
        <v>0</v>
      </c>
      <c r="BQ23" s="14">
        <f t="shared" si="7"/>
        <v>0</v>
      </c>
      <c r="BR23" s="82"/>
      <c r="BS23" s="55">
        <f>'1.Salaries Rates Dates'!$D$12</f>
        <v>0</v>
      </c>
      <c r="BT23" s="187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Dates'!$B$49)))))</f>
        <v>0</v>
      </c>
      <c r="BU23" s="187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Dates'!$B$49)))))</f>
        <v>0</v>
      </c>
      <c r="BV23" s="187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Dates'!$B$49)))))</f>
        <v>0</v>
      </c>
      <c r="BW23" s="187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Dates'!$B$49)))))</f>
        <v>0</v>
      </c>
      <c r="BX23" s="187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Dates'!$B$49)))))</f>
        <v>0</v>
      </c>
      <c r="BY23" s="187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Dates'!$B$49)))))</f>
        <v>0</v>
      </c>
      <c r="BZ23" s="187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Dates'!$B$49)))))</f>
        <v>0</v>
      </c>
      <c r="CA23" s="188">
        <f t="shared" si="8"/>
        <v>0</v>
      </c>
    </row>
    <row r="24" spans="1:79" hidden="1" x14ac:dyDescent="0.25">
      <c r="A24" s="15">
        <v>10</v>
      </c>
      <c r="B24" s="71">
        <f>'1.Salaries Rates Dates'!C13</f>
        <v>0</v>
      </c>
      <c r="C24" s="30" t="s">
        <v>31</v>
      </c>
      <c r="D24" s="226"/>
      <c r="E24" s="25">
        <f>'1.Salaries Rates Dates'!Z13</f>
        <v>0</v>
      </c>
      <c r="F24" s="47"/>
      <c r="G24" s="47"/>
      <c r="H24" s="47"/>
      <c r="I24" s="48" t="str">
        <f>IF(F24&gt;0,('1.Salaries Rates Dates'!$D$30*F24),(G24*(ROUND(YEARFRAC(F$10,K$10),2)*'1.Salaries Rates Dates'!$F$30)&amp;" / "&amp;H24*(ROUND(YEARFRAC(F$10,K$10),2)*'1.Salaries Rates Dates'!$E$30)))</f>
        <v>0 / 0</v>
      </c>
      <c r="J24" s="51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Dates'!$B$49)))))</f>
        <v>0</v>
      </c>
      <c r="K24" s="128">
        <f>IF($C24="FT",J24*'1.Salaries Rates Dates'!$B$44,
IF($C24="PT",J24*'1.Salaries Rates Dates'!$B$45,
IF($C24="Clinical",J24*'1.Salaries Rates Dates'!$B$44,
IF($C24="ANSFT",J24*'1.Salaries Rates Dates'!$B$46,
IF($C24="ANSPT",J24*'1.Salaries Rates Dates'!$B$47)))))</f>
        <v>0</v>
      </c>
      <c r="L24" s="28">
        <f>J24+K24</f>
        <v>0</v>
      </c>
      <c r="M24" s="250"/>
      <c r="N24" s="25">
        <f>E24*(1+'1.Salaries Rates Dates'!B49)</f>
        <v>0</v>
      </c>
      <c r="O24" s="47"/>
      <c r="P24" s="47"/>
      <c r="Q24" s="47"/>
      <c r="R24" s="48" t="str">
        <f>IF(O24&gt;0,('1.Salaries Rates Dates'!$D$31*O24),(P24*(ROUND(YEARFRAC(O$10,T$10),2)*'1.Salaries Rates Dates'!$F$31)&amp;" / "&amp;Q24*(ROUND(YEARFRAC(O$10,T$10),2)*'1.Salaries Rates Dates'!$E$31)))</f>
        <v>0 / 0</v>
      </c>
      <c r="S24" s="51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Dates'!$B$49)))))</f>
        <v>0</v>
      </c>
      <c r="T24" s="128">
        <f>IF($C24="FT",S24*'1.Salaries Rates Dates'!$B$44,
IF($C24="PT",S24*'1.Salaries Rates Dates'!$B$45,
IF($C24="Clinical",S24*'1.Salaries Rates Dates'!$B$44,
IF($C24="ANSFT",S24*'1.Salaries Rates Dates'!$B$46,
IF($C24="ANSPT",S24*'1.Salaries Rates Dates'!$B$47)))))</f>
        <v>0</v>
      </c>
      <c r="U24" s="28">
        <f t="shared" si="0"/>
        <v>0</v>
      </c>
      <c r="V24" s="252"/>
      <c r="W24" s="25">
        <f>N24*(1+'1.Salaries Rates Dates'!B49)</f>
        <v>0</v>
      </c>
      <c r="X24" s="47"/>
      <c r="Y24" s="47"/>
      <c r="Z24" s="47"/>
      <c r="AA24" s="48" t="str">
        <f>IF(X24&gt;0,('1.Salaries Rates Dates'!$D$32*X24),(Y24*(ROUND(YEARFRAC(X$10,AC$10),2)*'1.Salaries Rates Dates'!$F$32)&amp;" / "&amp;Z24*(ROUND(YEARFRAC(X$10,AC$10),2)*'1.Salaries Rates Dates'!$E$32)))</f>
        <v>0 / 0</v>
      </c>
      <c r="AB24" s="51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Dates'!$B$49)))))</f>
        <v>0</v>
      </c>
      <c r="AC24" s="128">
        <f>IF($C24="FT",AB24*'1.Salaries Rates Dates'!$B$44,
IF($C24="PT",AB24*'1.Salaries Rates Dates'!$B$45,
IF($C24="Clinical",AB24*'1.Salaries Rates Dates'!$B$44,
IF($C24="ANSFT",AB24*'1.Salaries Rates Dates'!$B$46,
IF($C24="ANSPT",AB24*'1.Salaries Rates Dates'!$B$47)))))</f>
        <v>0</v>
      </c>
      <c r="AD24" s="28">
        <f t="shared" si="1"/>
        <v>0</v>
      </c>
      <c r="AE24" s="252"/>
      <c r="AF24" s="25">
        <f>W24*(1+'1.Salaries Rates Dates'!B49)</f>
        <v>0</v>
      </c>
      <c r="AG24" s="47"/>
      <c r="AH24" s="47"/>
      <c r="AI24" s="47"/>
      <c r="AJ24" s="48" t="str">
        <f>IF(AG24&gt;0,('1.Salaries Rates Dates'!$D$33*AG24),(AH24*(ROUND(YEARFRAC(AG$10,AL$10),2)*'1.Salaries Rates Dates'!$F$33)&amp;" / "&amp;AI24*(ROUND(YEARFRAC(AG$10,AL$10),2)*'1.Salaries Rates Dates'!$E$33)))</f>
        <v>0 / 0</v>
      </c>
      <c r="AK24" s="51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Dates'!$B$49)))))</f>
        <v>0</v>
      </c>
      <c r="AL24" s="128">
        <f>IF($C24="FT",AK24*'1.Salaries Rates Dates'!$B$44,
IF($C24="PT",AK24*'1.Salaries Rates Dates'!$B$45,
IF($C24="Clinical",AK24*'1.Salaries Rates Dates'!$B$44,
IF($C24="ANSFT",AK24*'1.Salaries Rates Dates'!$B$46,
IF($C24="ANSPT",AK24*'1.Salaries Rates Dates'!$B$47)))))</f>
        <v>0</v>
      </c>
      <c r="AM24" s="28">
        <f t="shared" si="2"/>
        <v>0</v>
      </c>
      <c r="AN24" s="252"/>
      <c r="AO24" s="25">
        <f>AF24*(1+'1.Salaries Rates Dates'!B49)</f>
        <v>0</v>
      </c>
      <c r="AP24" s="47"/>
      <c r="AQ24" s="47"/>
      <c r="AR24" s="47"/>
      <c r="AS24" s="48" t="str">
        <f>IF(AP24&gt;0,('1.Salaries Rates Dates'!$D$34*AP24),(AQ24*(ROUND(YEARFRAC(AP$10,AU$10),2)*'1.Salaries Rates Dates'!$F$34)&amp;" / "&amp;AR24*(ROUND(YEARFRAC(AP$10,AU$10),2)*'1.Salaries Rates Dates'!$E$34)))</f>
        <v>0 / 0</v>
      </c>
      <c r="AT24" s="51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Dates'!$B$49)))))</f>
        <v>0</v>
      </c>
      <c r="AU24" s="128">
        <f>IF($C24="FT",AT24*'1.Salaries Rates Dates'!$B$44,
IF($C24="PT",AT24*'1.Salaries Rates Dates'!$B$45,
IF($C24="Clinical",AT24*'1.Salaries Rates Dates'!$B$44,
IF($C24="ANSFT",AT24*'1.Salaries Rates Dates'!$B$46,
IF($C24="ANSPT",AT24*'1.Salaries Rates Dates'!$B$47)))))</f>
        <v>0</v>
      </c>
      <c r="AV24" s="28">
        <f t="shared" si="3"/>
        <v>0</v>
      </c>
      <c r="AW24" s="252"/>
      <c r="AX24" s="25">
        <f>AO24*(1+'1.Salaries Rates Dates'!K52)</f>
        <v>0</v>
      </c>
      <c r="AY24" s="47"/>
      <c r="AZ24" s="47"/>
      <c r="BA24" s="47"/>
      <c r="BB24" s="48" t="str">
        <f>IF(AY24&gt;0,('1.Salaries Rates Dates'!$D$35*AY24),(AZ24*(ROUND(YEARFRAC(AY$10,BD$10),2)*'1.Salaries Rates Dates'!$F$35)&amp;" / "&amp;BA24*(ROUND(YEARFRAC(AY$10,BD$10),2)*'1.Salaries Rates Dates'!$E$35)))</f>
        <v>0 / 0</v>
      </c>
      <c r="BC24" s="51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Dates'!$B$49)))))</f>
        <v>0</v>
      </c>
      <c r="BD24" s="128">
        <f>IF($C24="FT",BC24*'1.Salaries Rates Dates'!$B$44,
IF($C24="PT",BC24*'1.Salaries Rates Dates'!$B$45,
IF($C24="Clinical",BC24*'1.Salaries Rates Dates'!$B$44,
IF($C24="ANSFT",BC24*'1.Salaries Rates Dates'!$B$46,
IF($C24="ANSPT",BC24*'1.Salaries Rates Dates'!$B$47)))))</f>
        <v>0</v>
      </c>
      <c r="BE24" s="28">
        <f t="shared" si="4"/>
        <v>0</v>
      </c>
      <c r="BF24" s="252"/>
      <c r="BG24" s="25">
        <f>AX24*(1+'1.Salaries Rates Dates'!T52)</f>
        <v>0</v>
      </c>
      <c r="BH24" s="47"/>
      <c r="BI24" s="47"/>
      <c r="BJ24" s="47"/>
      <c r="BK24" s="48" t="str">
        <f>IF(BH24&gt;0,('1.Salaries Rates Dates'!$D$36*BH24),(BI24*(ROUND(YEARFRAC(BH$10,BM$10),2)*'1.Salaries Rates Dates'!$F$36)&amp;" / "&amp;BJ24*(ROUND(YEARFRAC(BH$10,BM$10),2)*'1.Salaries Rates Dates'!$E$36)))</f>
        <v>0 / 0</v>
      </c>
      <c r="BL24" s="51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Dates'!$B$49)))))</f>
        <v>0</v>
      </c>
      <c r="BM24" s="128">
        <f>IF($C24="FT",BL24*'1.Salaries Rates Dates'!$B$44,
IF($C24="PT",BL24*'1.Salaries Rates Dates'!$B$45,
IF($C24="Clinical",BL24*'1.Salaries Rates Dates'!$B$44,
IF($C24="ANSFT",BL24*'1.Salaries Rates Dates'!$B$46,
IF($C24="ANSPT",BL24*'1.Salaries Rates Dates'!$B$47)))))</f>
        <v>0</v>
      </c>
      <c r="BN24" s="28">
        <f t="shared" si="5"/>
        <v>0</v>
      </c>
      <c r="BO24" s="14">
        <f>J24+S24+AB24+AK24+AT24+BC24+BL24</f>
        <v>0</v>
      </c>
      <c r="BP24" s="14">
        <f t="shared" si="7"/>
        <v>0</v>
      </c>
      <c r="BQ24" s="14">
        <f t="shared" si="7"/>
        <v>0</v>
      </c>
      <c r="BR24" s="82"/>
      <c r="BS24" s="55">
        <f>'1.Salaries Rates Dates'!$D$13</f>
        <v>0</v>
      </c>
      <c r="BT24" s="187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Dates'!$B$49)))))</f>
        <v>0</v>
      </c>
      <c r="BU24" s="187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Dates'!$B$49)))))</f>
        <v>0</v>
      </c>
      <c r="BV24" s="187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Dates'!$B$49)))))</f>
        <v>0</v>
      </c>
      <c r="BW24" s="187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Dates'!$B$49)))))</f>
        <v>0</v>
      </c>
      <c r="BX24" s="187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Dates'!$B$49)))))</f>
        <v>0</v>
      </c>
      <c r="BY24" s="187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Dates'!$B$49)))))</f>
        <v>0</v>
      </c>
      <c r="BZ24" s="187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Dates'!$B$49)))))</f>
        <v>0</v>
      </c>
      <c r="CA24" s="188">
        <f t="shared" si="8"/>
        <v>0</v>
      </c>
    </row>
    <row r="25" spans="1:79" x14ac:dyDescent="0.25">
      <c r="A25" s="376" t="s">
        <v>97</v>
      </c>
      <c r="B25" s="386"/>
      <c r="C25" s="377"/>
      <c r="D25" s="226"/>
      <c r="E25" s="7"/>
      <c r="F25" s="7"/>
      <c r="G25" s="7"/>
      <c r="H25" s="7"/>
      <c r="I25" s="7"/>
      <c r="J25" s="7"/>
      <c r="K25" s="7"/>
      <c r="L25" s="7"/>
      <c r="M25" s="250"/>
      <c r="N25" s="7"/>
      <c r="O25" s="7"/>
      <c r="P25" s="7"/>
      <c r="Q25" s="7"/>
      <c r="R25" s="7"/>
      <c r="S25" s="7"/>
      <c r="T25" s="7"/>
      <c r="U25" s="7"/>
      <c r="V25" s="252"/>
      <c r="W25" s="7"/>
      <c r="X25" s="7"/>
      <c r="Y25" s="7"/>
      <c r="Z25" s="7"/>
      <c r="AA25" s="7"/>
      <c r="AB25" s="7"/>
      <c r="AC25" s="7"/>
      <c r="AD25" s="7"/>
      <c r="AE25" s="252"/>
      <c r="AF25" s="7"/>
      <c r="AG25" s="7"/>
      <c r="AH25" s="7"/>
      <c r="AI25" s="7"/>
      <c r="AJ25" s="7"/>
      <c r="AK25" s="7"/>
      <c r="AL25" s="7"/>
      <c r="AM25" s="7"/>
      <c r="AN25" s="252"/>
      <c r="AO25" s="7"/>
      <c r="AP25" s="7"/>
      <c r="AQ25" s="7"/>
      <c r="AR25" s="7"/>
      <c r="AS25" s="7"/>
      <c r="AT25" s="7"/>
      <c r="AU25" s="7"/>
      <c r="AV25" s="7"/>
      <c r="AW25" s="252"/>
      <c r="AX25" s="7"/>
      <c r="AY25" s="7"/>
      <c r="AZ25" s="7"/>
      <c r="BA25" s="7"/>
      <c r="BB25" s="7"/>
      <c r="BC25" s="7"/>
      <c r="BD25" s="7"/>
      <c r="BE25" s="7"/>
      <c r="BF25" s="252"/>
      <c r="BG25" s="7"/>
      <c r="BH25" s="7"/>
      <c r="BI25" s="7"/>
      <c r="BJ25" s="7"/>
      <c r="BK25" s="7"/>
      <c r="BL25" s="7"/>
      <c r="BM25" s="7"/>
      <c r="BN25" s="7"/>
      <c r="BO25" s="203"/>
      <c r="BP25" s="327"/>
      <c r="BQ25" s="204"/>
      <c r="BR25" s="1"/>
      <c r="BS25" s="55">
        <v>2070</v>
      </c>
      <c r="BT25" s="187">
        <f>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</f>
        <v>0</v>
      </c>
      <c r="BU25" s="187">
        <f>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</f>
        <v>0</v>
      </c>
      <c r="BV25" s="187">
        <f>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</f>
        <v>0</v>
      </c>
      <c r="BW25" s="187">
        <f>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</f>
        <v>0</v>
      </c>
      <c r="BX25" s="187">
        <f>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</f>
        <v>0</v>
      </c>
      <c r="BY25" s="187">
        <f>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</f>
        <v>0</v>
      </c>
      <c r="BZ25" s="187">
        <f>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</f>
        <v>0</v>
      </c>
      <c r="CA25" s="188">
        <f>SUM(BT25:BZ25)</f>
        <v>0</v>
      </c>
    </row>
    <row r="26" spans="1:79" x14ac:dyDescent="0.25">
      <c r="A26" s="3" t="s">
        <v>4</v>
      </c>
      <c r="B26" s="376" t="s">
        <v>5</v>
      </c>
      <c r="C26" s="377"/>
      <c r="D26" s="226"/>
      <c r="E26" s="7"/>
      <c r="F26" s="7"/>
      <c r="G26" s="7"/>
      <c r="H26" s="7"/>
      <c r="I26" s="7"/>
      <c r="J26" s="7"/>
      <c r="K26" s="7"/>
      <c r="L26" s="7"/>
      <c r="M26" s="250"/>
      <c r="N26" s="7"/>
      <c r="O26" s="7"/>
      <c r="P26" s="7"/>
      <c r="Q26" s="7"/>
      <c r="R26" s="7"/>
      <c r="S26" s="7"/>
      <c r="T26" s="7"/>
      <c r="U26" s="7"/>
      <c r="V26" s="252"/>
      <c r="W26" s="7"/>
      <c r="X26" s="7"/>
      <c r="Y26" s="7"/>
      <c r="Z26" s="7"/>
      <c r="AA26" s="7"/>
      <c r="AB26" s="7"/>
      <c r="AC26" s="7"/>
      <c r="AD26" s="7"/>
      <c r="AE26" s="252"/>
      <c r="AF26" s="7"/>
      <c r="AG26" s="7"/>
      <c r="AH26" s="7"/>
      <c r="AI26" s="7"/>
      <c r="AJ26" s="7"/>
      <c r="AK26" s="7"/>
      <c r="AL26" s="7"/>
      <c r="AM26" s="7"/>
      <c r="AN26" s="252"/>
      <c r="AO26" s="7"/>
      <c r="AP26" s="7"/>
      <c r="AQ26" s="7"/>
      <c r="AR26" s="7"/>
      <c r="AS26" s="7"/>
      <c r="AT26" s="7"/>
      <c r="AU26" s="7"/>
      <c r="AV26" s="7"/>
      <c r="AW26" s="252"/>
      <c r="AX26" s="7"/>
      <c r="AY26" s="7"/>
      <c r="AZ26" s="7"/>
      <c r="BA26" s="7"/>
      <c r="BB26" s="7"/>
      <c r="BC26" s="7"/>
      <c r="BD26" s="7"/>
      <c r="BE26" s="7"/>
      <c r="BF26" s="252"/>
      <c r="BG26" s="7"/>
      <c r="BH26" s="7"/>
      <c r="BI26" s="7"/>
      <c r="BJ26" s="7"/>
      <c r="BK26" s="7"/>
      <c r="BL26" s="7"/>
      <c r="BM26" s="7"/>
      <c r="BN26" s="7"/>
      <c r="BO26" s="203"/>
      <c r="BP26" s="327"/>
      <c r="BQ26" s="204"/>
      <c r="BR26" s="1"/>
      <c r="BS26" s="203"/>
      <c r="BT26" s="327"/>
      <c r="BU26" s="327"/>
      <c r="BV26" s="327"/>
      <c r="BW26" s="327"/>
      <c r="BX26" s="327"/>
      <c r="BY26" s="155"/>
      <c r="BZ26" s="155"/>
      <c r="CA26" s="8"/>
    </row>
    <row r="27" spans="1:79" x14ac:dyDescent="0.25">
      <c r="A27" s="15">
        <v>1</v>
      </c>
      <c r="B27" s="16">
        <f>'1.Salaries Rates Dates'!C16</f>
        <v>0</v>
      </c>
      <c r="C27" s="30" t="s">
        <v>31</v>
      </c>
      <c r="D27" s="226"/>
      <c r="E27" s="25">
        <f>'1.Salaries Rates Dates'!Z16</f>
        <v>0</v>
      </c>
      <c r="F27" s="47"/>
      <c r="G27" s="394"/>
      <c r="H27" s="395"/>
      <c r="I27" s="48">
        <f>IF(F27&gt;0,('1.Salaries Rates Dates'!$D$30*F27),0)</f>
        <v>0</v>
      </c>
      <c r="J27" s="51">
        <f>IF(F27&gt;0,((E27*F27*'1.Salaries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Dates'!$D$30))))+(E27*F27*'1.Salaries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7" s="128">
        <f>IF($C27="FT",J27*'1.Salaries Rates Dates'!$B$44,
IF($C27="PT",J27*'1.Salaries Rates Dates'!$B$45,
IF($C27="Clinical",J27*'1.Salaries Rates Dates'!$B$44,
IF($C27="ANSFT",J27*'1.Salaries Rates Dates'!$B$46,
IF($C27="ANSPT",J27*'1.Salaries Rates Dates'!$B$47)))))</f>
        <v>0</v>
      </c>
      <c r="L27" s="28">
        <f t="shared" ref="L27:L36" si="9">J27+K27</f>
        <v>0</v>
      </c>
      <c r="M27" s="250"/>
      <c r="N27" s="25">
        <f>E27*(1+'1.Salaries Rates Dates'!$B$49)</f>
        <v>0</v>
      </c>
      <c r="O27" s="47"/>
      <c r="P27" s="334"/>
      <c r="Q27" s="335"/>
      <c r="R27" s="48">
        <f>IF(O27&gt;0,('1.Salaries Rates Dates'!$D$31*O27),0)</f>
        <v>0</v>
      </c>
      <c r="S27" s="51">
        <f>IF(O27&gt;0,((N27*O27*'1.Salaries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Dates'!$D$31))))+(N27*O27*'1.Salaries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7" s="128">
        <f>IF($C27="FT",S27*'1.Salaries Rates Dates'!$B$44,
IF($C27="PT",S27*'1.Salaries Rates Dates'!$B$45,
IF($C27="Clinical",S27*'1.Salaries Rates Dates'!$B$44,
IF($C27="ANSFT",S27*'1.Salaries Rates Dates'!$B$46,
IF($C27="ANSPT",S27*'1.Salaries Rates Dates'!$B$47)))))</f>
        <v>0</v>
      </c>
      <c r="U27" s="28">
        <f t="shared" ref="U27:U36" si="10">S27+T27</f>
        <v>0</v>
      </c>
      <c r="V27" s="252"/>
      <c r="W27" s="25">
        <f>N27*(1+'1.Salaries Rates Dates'!$B$49)</f>
        <v>0</v>
      </c>
      <c r="X27" s="47"/>
      <c r="Y27" s="334"/>
      <c r="Z27" s="335"/>
      <c r="AA27" s="48">
        <f>IF(X27&gt;0,('1.Salaries Rates Dates'!$D$32*X27),0)</f>
        <v>0</v>
      </c>
      <c r="AB27" s="51">
        <f>IF(X27&gt;0,((W27*X27*'1.Salaries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Dates'!$D$32))))+(W27*X27*'1.Salaries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7" s="128">
        <f>IF($C27="FT",AB27*'1.Salaries Rates Dates'!$B$44,
IF($C27="PT",AB27*'1.Salaries Rates Dates'!$B$45,
IF($C27="Clinical",AB27*'1.Salaries Rates Dates'!$B$44,
IF($C27="ANSFT",AB27*'1.Salaries Rates Dates'!$B$46,
IF($C27="ANSPT",AB27*'1.Salaries Rates Dates'!$B$47)))))</f>
        <v>0</v>
      </c>
      <c r="AD27" s="28">
        <f t="shared" ref="AD27:AD36" si="11">AB27+AC27</f>
        <v>0</v>
      </c>
      <c r="AE27" s="252"/>
      <c r="AF27" s="25">
        <f>W27*(1+'1.Salaries Rates Dates'!$B$49)</f>
        <v>0</v>
      </c>
      <c r="AG27" s="47"/>
      <c r="AH27" s="334"/>
      <c r="AI27" s="335"/>
      <c r="AJ27" s="48">
        <f>IF(AG27&gt;0,('1.Salaries Rates Dates'!$D$33*AG27),0)</f>
        <v>0</v>
      </c>
      <c r="AK27" s="51">
        <f>IF(AG27&gt;0,((AF27*AG27*'1.Salaries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Dates'!$D$33))))+(AF27*AG27*'1.Salaries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7" s="128">
        <f>IF($C27="FT",AK27*'1.Salaries Rates Dates'!$B$44,
IF($C27="PT",AK27*'1.Salaries Rates Dates'!$B$45,
IF($C27="Clinical",AK27*'1.Salaries Rates Dates'!$B$44,
IF($C27="ANSFT",AK27*'1.Salaries Rates Dates'!$B$46,
IF($C27="ANSPT",AK27*'1.Salaries Rates Dates'!$B$47)))))</f>
        <v>0</v>
      </c>
      <c r="AM27" s="28">
        <f t="shared" ref="AM27:AM36" si="12">AK27+AL27</f>
        <v>0</v>
      </c>
      <c r="AN27" s="252"/>
      <c r="AO27" s="25">
        <f>AF27*(1+'1.Salaries Rates Dates'!$B$49)</f>
        <v>0</v>
      </c>
      <c r="AP27" s="47"/>
      <c r="AQ27" s="334"/>
      <c r="AR27" s="335"/>
      <c r="AS27" s="48">
        <f>IF(AP27&gt;0,('1.Salaries Rates Dates'!$D$34*AP27),0)</f>
        <v>0</v>
      </c>
      <c r="AT27" s="51">
        <f>IF(AP27&gt;0,((AO27*AP27*'1.Salaries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Dates'!$D$34))))+(AO27*AP27*'1.Salaries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7" s="128">
        <f>IF($C27="FT",AT27*'1.Salaries Rates Dates'!$B$44,
IF($C27="PT",AT27*'1.Salaries Rates Dates'!$B$45,
IF($C27="Clinical",AT27*'1.Salaries Rates Dates'!$B$44,
IF($C27="ANSFT",AT27*'1.Salaries Rates Dates'!$B$46,
IF($C27="ANSPT",AT27*'1.Salaries Rates Dates'!$B$47)))))</f>
        <v>0</v>
      </c>
      <c r="AV27" s="28">
        <f t="shared" ref="AV27:AV36" si="13">AT27+AU27</f>
        <v>0</v>
      </c>
      <c r="AW27" s="252"/>
      <c r="AX27" s="25">
        <f>AO27*(1+'1.Salaries Rates Dates'!$B$49)</f>
        <v>0</v>
      </c>
      <c r="AY27" s="47"/>
      <c r="AZ27" s="334"/>
      <c r="BA27" s="335"/>
      <c r="BB27" s="48">
        <f>IF(AY27&gt;0,('1.Salaries Rates Dates'!$D$35*AY27),0)</f>
        <v>0</v>
      </c>
      <c r="BC27" s="51">
        <f>IF(AY27&gt;0,((AX27*AY27*'1.Salaries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Dates'!$D$35))))+(AX27*AY27*'1.Salaries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7" s="128">
        <f>IF($C27="FT",BC27*'1.Salaries Rates Dates'!$B$44,
IF($C27="PT",BC27*'1.Salaries Rates Dates'!$B$45,
IF($C27="Clinical",BC27*'1.Salaries Rates Dates'!$B$44,
IF($C27="ANSFT",BC27*'1.Salaries Rates Dates'!$B$46,
IF($C27="ANSPT",BC27*'1.Salaries Rates Dates'!$B$47)))))</f>
        <v>0</v>
      </c>
      <c r="BE27" s="28">
        <f t="shared" ref="BE27:BE36" si="14">BC27+BD27</f>
        <v>0</v>
      </c>
      <c r="BF27" s="252"/>
      <c r="BG27" s="25">
        <f>AX27*(1+'1.Salaries Rates Dates'!$B$49)</f>
        <v>0</v>
      </c>
      <c r="BH27" s="47"/>
      <c r="BI27" s="334"/>
      <c r="BJ27" s="335"/>
      <c r="BK27" s="48">
        <f>IF(BH27&gt;0,('1.Salaries Rates Dates'!$D$36*BH27),0)</f>
        <v>0</v>
      </c>
      <c r="BL27" s="51">
        <f>IF(BH27&gt;0,((BG27*BH27*'1.Salaries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Dates'!$D$36))))+(BG27*BH27*'1.Salaries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7" s="128">
        <f>IF($C27="FT",BL27*'1.Salaries Rates Dates'!$B$44,
IF($C27="PT",BL27*'1.Salaries Rates Dates'!$B$45,
IF($C27="Clinical",BL27*'1.Salaries Rates Dates'!$B$44,
IF($C27="ANSFT",BL27*'1.Salaries Rates Dates'!$B$46,
IF($C27="ANSPT",BL27*'1.Salaries Rates Dates'!$B$47)))))</f>
        <v>0</v>
      </c>
      <c r="BN27" s="28">
        <f t="shared" ref="BN27:BN36" si="15">BL27+BM27</f>
        <v>0</v>
      </c>
      <c r="BO27" s="14">
        <f t="shared" ref="BO27:BQ36" si="16">J27+S27+AB27+AK27+AT27+BC27+BL27</f>
        <v>0</v>
      </c>
      <c r="BP27" s="14">
        <f t="shared" si="16"/>
        <v>0</v>
      </c>
      <c r="BQ27" s="14">
        <f t="shared" si="16"/>
        <v>0</v>
      </c>
      <c r="BR27" s="82"/>
      <c r="BS27" s="55">
        <f>'1.Salaries Rates Dates'!$D$16</f>
        <v>0</v>
      </c>
      <c r="BT27" s="187">
        <f t="shared" ref="BT27:BT36" si="17">$J27</f>
        <v>0</v>
      </c>
      <c r="BU27" s="187">
        <f t="shared" ref="BU27:BU36" si="18">$S27</f>
        <v>0</v>
      </c>
      <c r="BV27" s="187">
        <f t="shared" ref="BV27:BV36" si="19">$AB27</f>
        <v>0</v>
      </c>
      <c r="BW27" s="187">
        <f t="shared" ref="BW27:BW36" si="20">$AK27</f>
        <v>0</v>
      </c>
      <c r="BX27" s="187">
        <f t="shared" ref="BX27:BX36" si="21">$AT27</f>
        <v>0</v>
      </c>
      <c r="BY27" s="187">
        <f t="shared" ref="BY27:BY36" si="22">$BC27</f>
        <v>0</v>
      </c>
      <c r="BZ27" s="187">
        <f t="shared" ref="BZ27:BZ36" si="23">$BL27</f>
        <v>0</v>
      </c>
      <c r="CA27" s="188">
        <f>SUM(BT27:BZ27)</f>
        <v>0</v>
      </c>
    </row>
    <row r="28" spans="1:79" x14ac:dyDescent="0.25">
      <c r="A28" s="15">
        <v>2</v>
      </c>
      <c r="B28" s="16">
        <f>'1.Salaries Rates Dates'!C17</f>
        <v>0</v>
      </c>
      <c r="C28" s="30" t="s">
        <v>31</v>
      </c>
      <c r="D28" s="226"/>
      <c r="E28" s="25">
        <f>'1.Salaries Rates Dates'!Z17</f>
        <v>0</v>
      </c>
      <c r="F28" s="47"/>
      <c r="G28" s="396"/>
      <c r="H28" s="397"/>
      <c r="I28" s="48">
        <f>IF(F28&gt;0,('1.Salaries Rates Dates'!$D$30*F28),0)</f>
        <v>0</v>
      </c>
      <c r="J28" s="51">
        <f>IF(F28&gt;0,((E28*F28*'1.Salaries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Dates'!$D$30))))+(E28*F28*'1.Salaries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8" s="128">
        <f>IF($C28="FT",J28*'1.Salaries Rates Dates'!$B$44,
IF($C28="PT",J28*'1.Salaries Rates Dates'!$B$45,
IF($C28="Clinical",J28*'1.Salaries Rates Dates'!$B$44,
IF($C28="ANSFT",J28*'1.Salaries Rates Dates'!$B$46,
IF($C28="ANSPT",J28*'1.Salaries Rates Dates'!$B$47)))))</f>
        <v>0</v>
      </c>
      <c r="L28" s="28">
        <f t="shared" si="9"/>
        <v>0</v>
      </c>
      <c r="M28" s="250"/>
      <c r="N28" s="25">
        <f>E28*(1+'1.Salaries Rates Dates'!$B$49)</f>
        <v>0</v>
      </c>
      <c r="O28" s="47"/>
      <c r="P28" s="336"/>
      <c r="Q28" s="337"/>
      <c r="R28" s="48">
        <f>IF(O28&gt;0,('1.Salaries Rates Dates'!$D$31*O28),0)</f>
        <v>0</v>
      </c>
      <c r="S28" s="51">
        <f>IF(O28&gt;0,((N28*O28*'1.Salaries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Dates'!$D$31))))+(N28*O28*'1.Salaries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8" s="128">
        <f>IF($C28="FT",S28*'1.Salaries Rates Dates'!$B$44,
IF($C28="PT",S28*'1.Salaries Rates Dates'!$B$45,
IF($C28="Clinical",S28*'1.Salaries Rates Dates'!$B$44,
IF($C28="ANSFT",S28*'1.Salaries Rates Dates'!$B$46,
IF($C28="ANSPT",S28*'1.Salaries Rates Dates'!$B$47)))))</f>
        <v>0</v>
      </c>
      <c r="U28" s="28">
        <f t="shared" si="10"/>
        <v>0</v>
      </c>
      <c r="V28" s="252"/>
      <c r="W28" s="25">
        <f>N28*(1+'1.Salaries Rates Dates'!$B$49)</f>
        <v>0</v>
      </c>
      <c r="X28" s="47"/>
      <c r="Y28" s="336"/>
      <c r="Z28" s="337"/>
      <c r="AA28" s="48">
        <f>IF(X28&gt;0,('1.Salaries Rates Dates'!$D$32*X28),0)</f>
        <v>0</v>
      </c>
      <c r="AB28" s="51">
        <f>IF(X28&gt;0,((W28*X28*'1.Salaries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Dates'!$D$32))))+(W28*X28*'1.Salaries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8" s="128">
        <f>IF($C28="FT",AB28*'1.Salaries Rates Dates'!$B$44,
IF($C28="PT",AB28*'1.Salaries Rates Dates'!$B$45,
IF($C28="Clinical",AB28*'1.Salaries Rates Dates'!$B$44,
IF($C28="ANSFT",AB28*'1.Salaries Rates Dates'!$B$46,
IF($C28="ANSPT",AB28*'1.Salaries Rates Dates'!$B$47)))))</f>
        <v>0</v>
      </c>
      <c r="AD28" s="28">
        <f t="shared" si="11"/>
        <v>0</v>
      </c>
      <c r="AE28" s="252"/>
      <c r="AF28" s="25">
        <f>W28*(1+'1.Salaries Rates Dates'!$B$49)</f>
        <v>0</v>
      </c>
      <c r="AG28" s="47"/>
      <c r="AH28" s="336"/>
      <c r="AI28" s="337"/>
      <c r="AJ28" s="48">
        <f>IF(AG28&gt;0,('1.Salaries Rates Dates'!$D$33*AG28),0)</f>
        <v>0</v>
      </c>
      <c r="AK28" s="51">
        <f>IF(AG28&gt;0,((AF28*AG28*'1.Salaries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Dates'!$D$33))))+(AF28*AG28*'1.Salaries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8" s="128">
        <f>IF($C28="FT",AK28*'1.Salaries Rates Dates'!$B$44,
IF($C28="PT",AK28*'1.Salaries Rates Dates'!$B$45,
IF($C28="Clinical",AK28*'1.Salaries Rates Dates'!$B$44,
IF($C28="ANSFT",AK28*'1.Salaries Rates Dates'!$B$46,
IF($C28="ANSPT",AK28*'1.Salaries Rates Dates'!$B$47)))))</f>
        <v>0</v>
      </c>
      <c r="AM28" s="28">
        <f t="shared" si="12"/>
        <v>0</v>
      </c>
      <c r="AN28" s="252"/>
      <c r="AO28" s="25">
        <f>AF28*(1+'1.Salaries Rates Dates'!$B$49)</f>
        <v>0</v>
      </c>
      <c r="AP28" s="47"/>
      <c r="AQ28" s="336"/>
      <c r="AR28" s="337"/>
      <c r="AS28" s="48">
        <f>IF(AP28&gt;0,('1.Salaries Rates Dates'!$D$34*AP28),0)</f>
        <v>0</v>
      </c>
      <c r="AT28" s="51">
        <f>IF(AP28&gt;0,((AO28*AP28*'1.Salaries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Dates'!$D$34))))+(AO28*AP28*'1.Salaries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8" s="128">
        <f>IF($C28="FT",AT28*'1.Salaries Rates Dates'!$B$44,
IF($C28="PT",AT28*'1.Salaries Rates Dates'!$B$45,
IF($C28="Clinical",AT28*'1.Salaries Rates Dates'!$B$44,
IF($C28="ANSFT",AT28*'1.Salaries Rates Dates'!$B$46,
IF($C28="ANSPT",AT28*'1.Salaries Rates Dates'!$B$47)))))</f>
        <v>0</v>
      </c>
      <c r="AV28" s="28">
        <f t="shared" si="13"/>
        <v>0</v>
      </c>
      <c r="AW28" s="252"/>
      <c r="AX28" s="25">
        <f>AO28*(1+'1.Salaries Rates Dates'!$B$49)</f>
        <v>0</v>
      </c>
      <c r="AY28" s="47"/>
      <c r="AZ28" s="336"/>
      <c r="BA28" s="337"/>
      <c r="BB28" s="48">
        <f>IF(AY28&gt;0,('1.Salaries Rates Dates'!$D$35*AY28),0)</f>
        <v>0</v>
      </c>
      <c r="BC28" s="51">
        <f>IF(AY28&gt;0,((AX28*AY28*'1.Salaries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Dates'!$D$35))))+(AX28*AY28*'1.Salaries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8" s="128">
        <f>IF($C28="FT",BC28*'1.Salaries Rates Dates'!$B$44,
IF($C28="PT",BC28*'1.Salaries Rates Dates'!$B$45,
IF($C28="Clinical",BC28*'1.Salaries Rates Dates'!$B$44,
IF($C28="ANSFT",BC28*'1.Salaries Rates Dates'!$B$46,
IF($C28="ANSPT",BC28*'1.Salaries Rates Dates'!$B$47)))))</f>
        <v>0</v>
      </c>
      <c r="BE28" s="28">
        <f t="shared" si="14"/>
        <v>0</v>
      </c>
      <c r="BF28" s="252"/>
      <c r="BG28" s="25">
        <f>AX28*(1+'1.Salaries Rates Dates'!$B$49)</f>
        <v>0</v>
      </c>
      <c r="BH28" s="47"/>
      <c r="BI28" s="336"/>
      <c r="BJ28" s="337"/>
      <c r="BK28" s="48">
        <f>IF(BH28&gt;0,('1.Salaries Rates Dates'!$D$36*BH28),0)</f>
        <v>0</v>
      </c>
      <c r="BL28" s="51">
        <f>IF(BH28&gt;0,((BG28*BH28*'1.Salaries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Dates'!$D$36))))+(BG28*BH28*'1.Salaries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8" s="128">
        <f>IF($C28="FT",BL28*'1.Salaries Rates Dates'!$B$44,
IF($C28="PT",BL28*'1.Salaries Rates Dates'!$B$45,
IF($C28="Clinical",BL28*'1.Salaries Rates Dates'!$B$44,
IF($C28="ANSFT",BL28*'1.Salaries Rates Dates'!$B$46,
IF($C28="ANSPT",BL28*'1.Salaries Rates Dates'!$B$47)))))</f>
        <v>0</v>
      </c>
      <c r="BN28" s="28">
        <f t="shared" si="15"/>
        <v>0</v>
      </c>
      <c r="BO28" s="14">
        <f t="shared" si="16"/>
        <v>0</v>
      </c>
      <c r="BP28" s="14">
        <f t="shared" si="16"/>
        <v>0</v>
      </c>
      <c r="BQ28" s="14">
        <f t="shared" si="16"/>
        <v>0</v>
      </c>
      <c r="BR28" s="82"/>
      <c r="BS28" s="55">
        <f>'1.Salaries Rates Dates'!$D$17</f>
        <v>0</v>
      </c>
      <c r="BT28" s="187">
        <f t="shared" si="17"/>
        <v>0</v>
      </c>
      <c r="BU28" s="187">
        <f t="shared" si="18"/>
        <v>0</v>
      </c>
      <c r="BV28" s="187">
        <f t="shared" si="19"/>
        <v>0</v>
      </c>
      <c r="BW28" s="187">
        <f t="shared" si="20"/>
        <v>0</v>
      </c>
      <c r="BX28" s="187">
        <f t="shared" si="21"/>
        <v>0</v>
      </c>
      <c r="BY28" s="187">
        <f t="shared" si="22"/>
        <v>0</v>
      </c>
      <c r="BZ28" s="187">
        <f t="shared" si="23"/>
        <v>0</v>
      </c>
      <c r="CA28" s="188">
        <f t="shared" ref="CA28:CA36" si="24">SUM(BT28:BZ28)</f>
        <v>0</v>
      </c>
    </row>
    <row r="29" spans="1:79" x14ac:dyDescent="0.25">
      <c r="A29" s="15">
        <v>3</v>
      </c>
      <c r="B29" s="16">
        <f>'1.Salaries Rates Dates'!C18</f>
        <v>0</v>
      </c>
      <c r="C29" s="30" t="s">
        <v>31</v>
      </c>
      <c r="D29" s="226"/>
      <c r="E29" s="25">
        <f>'1.Salaries Rates Dates'!Z18</f>
        <v>0</v>
      </c>
      <c r="F29" s="47"/>
      <c r="G29" s="396"/>
      <c r="H29" s="397"/>
      <c r="I29" s="48">
        <f>IF(F29&gt;0,('1.Salaries Rates Dates'!$D$30*F29),0)</f>
        <v>0</v>
      </c>
      <c r="J29" s="51">
        <f>IF(F29&gt;0,((E29*F29*'1.Salaries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Dates'!$D$30))))+(E29*F29*'1.Salaries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9" s="128">
        <f>IF($C29="FT",J29*'1.Salaries Rates Dates'!$B$44,
IF($C29="PT",J29*'1.Salaries Rates Dates'!$B$45,
IF($C29="Clinical",J29*'1.Salaries Rates Dates'!$B$44,
IF($C29="ANSFT",J29*'1.Salaries Rates Dates'!$B$46,
IF($C29="ANSPT",J29*'1.Salaries Rates Dates'!$B$47)))))</f>
        <v>0</v>
      </c>
      <c r="L29" s="28">
        <f t="shared" si="9"/>
        <v>0</v>
      </c>
      <c r="M29" s="250"/>
      <c r="N29" s="25">
        <f>E29*(1+'1.Salaries Rates Dates'!$B$49)</f>
        <v>0</v>
      </c>
      <c r="O29" s="47"/>
      <c r="P29" s="336"/>
      <c r="Q29" s="337"/>
      <c r="R29" s="48">
        <f>IF(O29&gt;0,('1.Salaries Rates Dates'!$D$31*O29),0)</f>
        <v>0</v>
      </c>
      <c r="S29" s="51">
        <f>IF(O29&gt;0,((N29*O29*'1.Salaries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Dates'!$D$31))))+(N29*O29*'1.Salaries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9" s="128">
        <f>IF($C29="FT",S29*'1.Salaries Rates Dates'!$B$44,
IF($C29="PT",S29*'1.Salaries Rates Dates'!$B$45,
IF($C29="Clinical",S29*'1.Salaries Rates Dates'!$B$44,
IF($C29="ANSFT",S29*'1.Salaries Rates Dates'!$B$46,
IF($C29="ANSPT",S29*'1.Salaries Rates Dates'!$B$47)))))</f>
        <v>0</v>
      </c>
      <c r="U29" s="28">
        <f t="shared" si="10"/>
        <v>0</v>
      </c>
      <c r="V29" s="252"/>
      <c r="W29" s="25">
        <f>N29*(1+'1.Salaries Rates Dates'!$B$49)</f>
        <v>0</v>
      </c>
      <c r="X29" s="47"/>
      <c r="Y29" s="336"/>
      <c r="Z29" s="337"/>
      <c r="AA29" s="48">
        <f>IF(X29&gt;0,('1.Salaries Rates Dates'!$D$32*X29),0)</f>
        <v>0</v>
      </c>
      <c r="AB29" s="51">
        <f>IF(X29&gt;0,((W29*X29*'1.Salaries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Dates'!$D$32))))+(W29*X29*'1.Salaries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9" s="128">
        <f>IF($C29="FT",AB29*'1.Salaries Rates Dates'!$B$44,
IF($C29="PT",AB29*'1.Salaries Rates Dates'!$B$45,
IF($C29="Clinical",AB29*'1.Salaries Rates Dates'!$B$44,
IF($C29="ANSFT",AB29*'1.Salaries Rates Dates'!$B$46,
IF($C29="ANSPT",AB29*'1.Salaries Rates Dates'!$B$47)))))</f>
        <v>0</v>
      </c>
      <c r="AD29" s="28">
        <f t="shared" si="11"/>
        <v>0</v>
      </c>
      <c r="AE29" s="252"/>
      <c r="AF29" s="25">
        <f>W29*(1+'1.Salaries Rates Dates'!$B$49)</f>
        <v>0</v>
      </c>
      <c r="AG29" s="47"/>
      <c r="AH29" s="336"/>
      <c r="AI29" s="337"/>
      <c r="AJ29" s="48">
        <f>IF(AG29&gt;0,('1.Salaries Rates Dates'!$D$33*AG29),0)</f>
        <v>0</v>
      </c>
      <c r="AK29" s="51">
        <f>IF(AG29&gt;0,((AF29*AG29*'1.Salaries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Dates'!$D$33))))+(AF29*AG29*'1.Salaries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9" s="128">
        <f>IF($C29="FT",AK29*'1.Salaries Rates Dates'!$B$44,
IF($C29="PT",AK29*'1.Salaries Rates Dates'!$B$45,
IF($C29="Clinical",AK29*'1.Salaries Rates Dates'!$B$44,
IF($C29="ANSFT",AK29*'1.Salaries Rates Dates'!$B$46,
IF($C29="ANSPT",AK29*'1.Salaries Rates Dates'!$B$47)))))</f>
        <v>0</v>
      </c>
      <c r="AM29" s="28">
        <f t="shared" si="12"/>
        <v>0</v>
      </c>
      <c r="AN29" s="252"/>
      <c r="AO29" s="25">
        <f>AF29*(1+'1.Salaries Rates Dates'!$B$49)</f>
        <v>0</v>
      </c>
      <c r="AP29" s="47"/>
      <c r="AQ29" s="336"/>
      <c r="AR29" s="337"/>
      <c r="AS29" s="48">
        <f>IF(AP29&gt;0,('1.Salaries Rates Dates'!$D$34*AP29),0)</f>
        <v>0</v>
      </c>
      <c r="AT29" s="51">
        <f>IF(AP29&gt;0,((AO29*AP29*'1.Salaries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Dates'!$D$34))))+(AO29*AP29*'1.Salaries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9" s="128">
        <f>IF($C29="FT",AT29*'1.Salaries Rates Dates'!$B$44,
IF($C29="PT",AT29*'1.Salaries Rates Dates'!$B$45,
IF($C29="Clinical",AT29*'1.Salaries Rates Dates'!$B$44,
IF($C29="ANSFT",AT29*'1.Salaries Rates Dates'!$B$46,
IF($C29="ANSPT",AT29*'1.Salaries Rates Dates'!$B$47)))))</f>
        <v>0</v>
      </c>
      <c r="AV29" s="28">
        <f t="shared" si="13"/>
        <v>0</v>
      </c>
      <c r="AW29" s="252"/>
      <c r="AX29" s="25">
        <f>AO29*(1+'1.Salaries Rates Dates'!$B$49)</f>
        <v>0</v>
      </c>
      <c r="AY29" s="47"/>
      <c r="AZ29" s="336"/>
      <c r="BA29" s="337"/>
      <c r="BB29" s="48">
        <f>IF(AY29&gt;0,('1.Salaries Rates Dates'!$D$35*AY29),0)</f>
        <v>0</v>
      </c>
      <c r="BC29" s="51">
        <f>IF(AY29&gt;0,((AX29*AY29*'1.Salaries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Dates'!$D$35))))+(AX29*AY29*'1.Salaries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9" s="128">
        <f>IF($C29="FT",BC29*'1.Salaries Rates Dates'!$B$44,
IF($C29="PT",BC29*'1.Salaries Rates Dates'!$B$45,
IF($C29="Clinical",BC29*'1.Salaries Rates Dates'!$B$44,
IF($C29="ANSFT",BC29*'1.Salaries Rates Dates'!$B$46,
IF($C29="ANSPT",BC29*'1.Salaries Rates Dates'!$B$47)))))</f>
        <v>0</v>
      </c>
      <c r="BE29" s="28">
        <f t="shared" si="14"/>
        <v>0</v>
      </c>
      <c r="BF29" s="252"/>
      <c r="BG29" s="25">
        <f>AX29*(1+'1.Salaries Rates Dates'!$B$49)</f>
        <v>0</v>
      </c>
      <c r="BH29" s="47"/>
      <c r="BI29" s="336"/>
      <c r="BJ29" s="337"/>
      <c r="BK29" s="48">
        <f>IF(BH29&gt;0,('1.Salaries Rates Dates'!$D$36*BH29),0)</f>
        <v>0</v>
      </c>
      <c r="BL29" s="51">
        <f>IF(BH29&gt;0,((BG29*BH29*'1.Salaries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Dates'!$D$36))))+(BG29*BH29*'1.Salaries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9" s="128">
        <f>IF($C29="FT",BL29*'1.Salaries Rates Dates'!$B$44,
IF($C29="PT",BL29*'1.Salaries Rates Dates'!$B$45,
IF($C29="Clinical",BL29*'1.Salaries Rates Dates'!$B$44,
IF($C29="ANSFT",BL29*'1.Salaries Rates Dates'!$B$46,
IF($C29="ANSPT",BL29*'1.Salaries Rates Dates'!$B$47)))))</f>
        <v>0</v>
      </c>
      <c r="BN29" s="28">
        <f t="shared" si="15"/>
        <v>0</v>
      </c>
      <c r="BO29" s="14">
        <f t="shared" si="16"/>
        <v>0</v>
      </c>
      <c r="BP29" s="14">
        <f t="shared" si="16"/>
        <v>0</v>
      </c>
      <c r="BQ29" s="14">
        <f t="shared" si="16"/>
        <v>0</v>
      </c>
      <c r="BR29" s="82"/>
      <c r="BS29" s="55">
        <f>'1.Salaries Rates Dates'!$D$18</f>
        <v>0</v>
      </c>
      <c r="BT29" s="187">
        <f t="shared" si="17"/>
        <v>0</v>
      </c>
      <c r="BU29" s="187">
        <f t="shared" si="18"/>
        <v>0</v>
      </c>
      <c r="BV29" s="187">
        <f t="shared" si="19"/>
        <v>0</v>
      </c>
      <c r="BW29" s="187">
        <f t="shared" si="20"/>
        <v>0</v>
      </c>
      <c r="BX29" s="187">
        <f t="shared" si="21"/>
        <v>0</v>
      </c>
      <c r="BY29" s="187">
        <f t="shared" si="22"/>
        <v>0</v>
      </c>
      <c r="BZ29" s="187">
        <f t="shared" si="23"/>
        <v>0</v>
      </c>
      <c r="CA29" s="188">
        <f t="shared" si="24"/>
        <v>0</v>
      </c>
    </row>
    <row r="30" spans="1:79" x14ac:dyDescent="0.25">
      <c r="A30" s="15">
        <v>4</v>
      </c>
      <c r="B30" s="16">
        <f>'1.Salaries Rates Dates'!C19</f>
        <v>0</v>
      </c>
      <c r="C30" s="30" t="s">
        <v>31</v>
      </c>
      <c r="D30" s="226"/>
      <c r="E30" s="25">
        <f>'1.Salaries Rates Dates'!Z19</f>
        <v>0</v>
      </c>
      <c r="F30" s="47"/>
      <c r="G30" s="396"/>
      <c r="H30" s="397"/>
      <c r="I30" s="48">
        <f>IF(F30&gt;0,('1.Salaries Rates Dates'!$D$30*F30),0)</f>
        <v>0</v>
      </c>
      <c r="J30" s="51">
        <f>IF(F30&gt;0,((E30*F30*'1.Salaries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Dates'!$D$30))))+(E30*F30*'1.Salaries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0" s="128">
        <f>IF($C30="FT",J30*'1.Salaries Rates Dates'!$B$44,
IF($C30="PT",J30*'1.Salaries Rates Dates'!$B$45,
IF($C30="Clinical",J30*'1.Salaries Rates Dates'!$B$44,
IF($C30="ANSFT",J30*'1.Salaries Rates Dates'!$B$46,
IF($C30="ANSPT",J30*'1.Salaries Rates Dates'!$B$47)))))</f>
        <v>0</v>
      </c>
      <c r="L30" s="28">
        <f t="shared" si="9"/>
        <v>0</v>
      </c>
      <c r="M30" s="250"/>
      <c r="N30" s="25">
        <f>E30*(1+'1.Salaries Rates Dates'!$B$49)</f>
        <v>0</v>
      </c>
      <c r="O30" s="47"/>
      <c r="P30" s="336"/>
      <c r="Q30" s="337"/>
      <c r="R30" s="48">
        <f>IF(O30&gt;0,('1.Salaries Rates Dates'!$D$31*O30),0)</f>
        <v>0</v>
      </c>
      <c r="S30" s="51">
        <f>IF(O30&gt;0,((N30*O30*'1.Salaries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Dates'!$D$31))))+(N30*O30*'1.Salaries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0" s="128">
        <f>IF($C30="FT",S30*'1.Salaries Rates Dates'!$B$44,
IF($C30="PT",S30*'1.Salaries Rates Dates'!$B$45,
IF($C30="Clinical",S30*'1.Salaries Rates Dates'!$B$44,
IF($C30="ANSFT",S30*'1.Salaries Rates Dates'!$B$46,
IF($C30="ANSPT",S30*'1.Salaries Rates Dates'!$B$47)))))</f>
        <v>0</v>
      </c>
      <c r="U30" s="28">
        <f t="shared" si="10"/>
        <v>0</v>
      </c>
      <c r="V30" s="252"/>
      <c r="W30" s="25">
        <f>N30*(1+'1.Salaries Rates Dates'!$B$49)</f>
        <v>0</v>
      </c>
      <c r="X30" s="47"/>
      <c r="Y30" s="336"/>
      <c r="Z30" s="337"/>
      <c r="AA30" s="48">
        <f>IF(X30&gt;0,('1.Salaries Rates Dates'!$D$32*X30),0)</f>
        <v>0</v>
      </c>
      <c r="AB30" s="51">
        <f>IF(X30&gt;0,((W30*X30*'1.Salaries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Dates'!$D$32))))+(W30*X30*'1.Salaries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0" s="128">
        <f>IF($C30="FT",AB30*'1.Salaries Rates Dates'!$B$44,
IF($C30="PT",AB30*'1.Salaries Rates Dates'!$B$45,
IF($C30="Clinical",AB30*'1.Salaries Rates Dates'!$B$44,
IF($C30="ANSFT",AB30*'1.Salaries Rates Dates'!$B$46,
IF($C30="ANSPT",AB30*'1.Salaries Rates Dates'!$B$47)))))</f>
        <v>0</v>
      </c>
      <c r="AD30" s="28">
        <f t="shared" si="11"/>
        <v>0</v>
      </c>
      <c r="AE30" s="252"/>
      <c r="AF30" s="25">
        <f>W30*(1+'1.Salaries Rates Dates'!$B$49)</f>
        <v>0</v>
      </c>
      <c r="AG30" s="47"/>
      <c r="AH30" s="336"/>
      <c r="AI30" s="337"/>
      <c r="AJ30" s="48">
        <f>IF(AG30&gt;0,('1.Salaries Rates Dates'!$D$33*AG30),0)</f>
        <v>0</v>
      </c>
      <c r="AK30" s="51">
        <f>IF(AG30&gt;0,((AF30*AG30*'1.Salaries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Dates'!$D$33))))+(AF30*AG30*'1.Salaries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0" s="128">
        <f>IF($C30="FT",AK30*'1.Salaries Rates Dates'!$B$44,
IF($C30="PT",AK30*'1.Salaries Rates Dates'!$B$45,
IF($C30="Clinical",AK30*'1.Salaries Rates Dates'!$B$44,
IF($C30="ANSFT",AK30*'1.Salaries Rates Dates'!$B$46,
IF($C30="ANSPT",AK30*'1.Salaries Rates Dates'!$B$47)))))</f>
        <v>0</v>
      </c>
      <c r="AM30" s="28">
        <f t="shared" si="12"/>
        <v>0</v>
      </c>
      <c r="AN30" s="252"/>
      <c r="AO30" s="25">
        <f>AF30*(1+'1.Salaries Rates Dates'!$B$49)</f>
        <v>0</v>
      </c>
      <c r="AP30" s="47"/>
      <c r="AQ30" s="336"/>
      <c r="AR30" s="337"/>
      <c r="AS30" s="48">
        <f>IF(AP30&gt;0,('1.Salaries Rates Dates'!$D$34*AP30),0)</f>
        <v>0</v>
      </c>
      <c r="AT30" s="51">
        <f>IF(AP30&gt;0,((AO30*AP30*'1.Salaries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Dates'!$D$34))))+(AO30*AP30*'1.Salaries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0" s="128">
        <f>IF($C30="FT",AT30*'1.Salaries Rates Dates'!$B$44,
IF($C30="PT",AT30*'1.Salaries Rates Dates'!$B$45,
IF($C30="Clinical",AT30*'1.Salaries Rates Dates'!$B$44,
IF($C30="ANSFT",AT30*'1.Salaries Rates Dates'!$B$46,
IF($C30="ANSPT",AT30*'1.Salaries Rates Dates'!$B$47)))))</f>
        <v>0</v>
      </c>
      <c r="AV30" s="28">
        <f t="shared" si="13"/>
        <v>0</v>
      </c>
      <c r="AW30" s="252"/>
      <c r="AX30" s="25">
        <f>AO30*(1+'1.Salaries Rates Dates'!$B$49)</f>
        <v>0</v>
      </c>
      <c r="AY30" s="47"/>
      <c r="AZ30" s="336"/>
      <c r="BA30" s="337"/>
      <c r="BB30" s="48">
        <f>IF(AY30&gt;0,('1.Salaries Rates Dates'!$D$35*AY30),0)</f>
        <v>0</v>
      </c>
      <c r="BC30" s="51">
        <f>IF(AY30&gt;0,((AX30*AY30*'1.Salaries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Dates'!$D$35))))+(AX30*AY30*'1.Salaries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0" s="128">
        <f>IF($C30="FT",BC30*'1.Salaries Rates Dates'!$B$44,
IF($C30="PT",BC30*'1.Salaries Rates Dates'!$B$45,
IF($C30="Clinical",BC30*'1.Salaries Rates Dates'!$B$44,
IF($C30="ANSFT",BC30*'1.Salaries Rates Dates'!$B$46,
IF($C30="ANSPT",BC30*'1.Salaries Rates Dates'!$B$47)))))</f>
        <v>0</v>
      </c>
      <c r="BE30" s="28">
        <f t="shared" si="14"/>
        <v>0</v>
      </c>
      <c r="BF30" s="252"/>
      <c r="BG30" s="25">
        <f>AX30*(1+'1.Salaries Rates Dates'!$B$49)</f>
        <v>0</v>
      </c>
      <c r="BH30" s="47"/>
      <c r="BI30" s="336"/>
      <c r="BJ30" s="337"/>
      <c r="BK30" s="48">
        <f>IF(BH30&gt;0,('1.Salaries Rates Dates'!$D$36*BH30),0)</f>
        <v>0</v>
      </c>
      <c r="BL30" s="51">
        <f>IF(BH30&gt;0,((BG30*BH30*'1.Salaries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Dates'!$D$36))))+(BG30*BH30*'1.Salaries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0" s="128">
        <f>IF($C30="FT",BL30*'1.Salaries Rates Dates'!$B$44,
IF($C30="PT",BL30*'1.Salaries Rates Dates'!$B$45,
IF($C30="Clinical",BL30*'1.Salaries Rates Dates'!$B$44,
IF($C30="ANSFT",BL30*'1.Salaries Rates Dates'!$B$46,
IF($C30="ANSPT",BL30*'1.Salaries Rates Dates'!$B$47)))))</f>
        <v>0</v>
      </c>
      <c r="BN30" s="28">
        <f t="shared" si="15"/>
        <v>0</v>
      </c>
      <c r="BO30" s="14">
        <f t="shared" si="16"/>
        <v>0</v>
      </c>
      <c r="BP30" s="14">
        <f t="shared" si="16"/>
        <v>0</v>
      </c>
      <c r="BQ30" s="14">
        <f t="shared" si="16"/>
        <v>0</v>
      </c>
      <c r="BR30" s="82"/>
      <c r="BS30" s="55">
        <f>'1.Salaries Rates Dates'!$D$19</f>
        <v>0</v>
      </c>
      <c r="BT30" s="187">
        <f t="shared" si="17"/>
        <v>0</v>
      </c>
      <c r="BU30" s="187">
        <f t="shared" si="18"/>
        <v>0</v>
      </c>
      <c r="BV30" s="187">
        <f t="shared" si="19"/>
        <v>0</v>
      </c>
      <c r="BW30" s="187">
        <f t="shared" si="20"/>
        <v>0</v>
      </c>
      <c r="BX30" s="187">
        <f t="shared" si="21"/>
        <v>0</v>
      </c>
      <c r="BY30" s="187">
        <f t="shared" si="22"/>
        <v>0</v>
      </c>
      <c r="BZ30" s="187">
        <f t="shared" si="23"/>
        <v>0</v>
      </c>
      <c r="CA30" s="188">
        <f t="shared" si="24"/>
        <v>0</v>
      </c>
    </row>
    <row r="31" spans="1:79" x14ac:dyDescent="0.25">
      <c r="A31" s="15">
        <v>5</v>
      </c>
      <c r="B31" s="16">
        <f>'1.Salaries Rates Dates'!C20</f>
        <v>0</v>
      </c>
      <c r="C31" s="30" t="s">
        <v>31</v>
      </c>
      <c r="D31" s="226"/>
      <c r="E31" s="25">
        <f>'1.Salaries Rates Dates'!Z20</f>
        <v>0</v>
      </c>
      <c r="F31" s="47"/>
      <c r="G31" s="396"/>
      <c r="H31" s="397"/>
      <c r="I31" s="48">
        <f>IF(F31&gt;0,('1.Salaries Rates Dates'!$D$30*F31),0)</f>
        <v>0</v>
      </c>
      <c r="J31" s="51">
        <f>IF(F31&gt;0,((E31*F31*'1.Salaries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Dates'!$D$30))))+(E31*F31*'1.Salaries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1" s="128">
        <f>IF($C31="FT",J31*'1.Salaries Rates Dates'!$B$44,
IF($C31="PT",J31*'1.Salaries Rates Dates'!$B$45,
IF($C31="Clinical",J31*'1.Salaries Rates Dates'!$B$44,
IF($C31="ANSFT",J31*'1.Salaries Rates Dates'!$B$46,
IF($C31="ANSPT",J31*'1.Salaries Rates Dates'!$B$47)))))</f>
        <v>0</v>
      </c>
      <c r="L31" s="28">
        <f t="shared" si="9"/>
        <v>0</v>
      </c>
      <c r="M31" s="250"/>
      <c r="N31" s="25">
        <f>E31*(1+'1.Salaries Rates Dates'!$B$49)</f>
        <v>0</v>
      </c>
      <c r="O31" s="47"/>
      <c r="P31" s="336"/>
      <c r="Q31" s="337"/>
      <c r="R31" s="48">
        <f>IF(O31&gt;0,('1.Salaries Rates Dates'!$D$31*O31),0)</f>
        <v>0</v>
      </c>
      <c r="S31" s="51">
        <f>IF(O31&gt;0,((N31*O31*'1.Salaries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Dates'!$D$31))))+(N31*O31*'1.Salaries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1" s="128">
        <f>IF($C31="FT",S31*'1.Salaries Rates Dates'!$B$44,
IF($C31="PT",S31*'1.Salaries Rates Dates'!$B$45,
IF($C31="Clinical",S31*'1.Salaries Rates Dates'!$B$44,
IF($C31="ANSFT",S31*'1.Salaries Rates Dates'!$B$46,
IF($C31="ANSPT",S31*'1.Salaries Rates Dates'!$B$47)))))</f>
        <v>0</v>
      </c>
      <c r="U31" s="28">
        <f t="shared" si="10"/>
        <v>0</v>
      </c>
      <c r="V31" s="252"/>
      <c r="W31" s="25">
        <f>N31*(1+'1.Salaries Rates Dates'!$B$49)</f>
        <v>0</v>
      </c>
      <c r="X31" s="47"/>
      <c r="Y31" s="336"/>
      <c r="Z31" s="337"/>
      <c r="AA31" s="48">
        <f>IF(X31&gt;0,('1.Salaries Rates Dates'!$D$32*X31),0)</f>
        <v>0</v>
      </c>
      <c r="AB31" s="51">
        <f>IF(X31&gt;0,((W31*X31*'1.Salaries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Dates'!$D$32))))+(W31*X31*'1.Salaries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1" s="128">
        <f>IF($C31="FT",AB31*'1.Salaries Rates Dates'!$B$44,
IF($C31="PT",AB31*'1.Salaries Rates Dates'!$B$45,
IF($C31="Clinical",AB31*'1.Salaries Rates Dates'!$B$44,
IF($C31="ANSFT",AB31*'1.Salaries Rates Dates'!$B$46,
IF($C31="ANSPT",AB31*'1.Salaries Rates Dates'!$B$47)))))</f>
        <v>0</v>
      </c>
      <c r="AD31" s="28">
        <f t="shared" si="11"/>
        <v>0</v>
      </c>
      <c r="AE31" s="252"/>
      <c r="AF31" s="25">
        <f>W31*(1+'1.Salaries Rates Dates'!$B$49)</f>
        <v>0</v>
      </c>
      <c r="AG31" s="47"/>
      <c r="AH31" s="336"/>
      <c r="AI31" s="337"/>
      <c r="AJ31" s="48">
        <f>IF(AG31&gt;0,('1.Salaries Rates Dates'!$D$33*AG31),0)</f>
        <v>0</v>
      </c>
      <c r="AK31" s="51">
        <f>IF(AG31&gt;0,((AF31*AG31*'1.Salaries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Dates'!$D$33))))+(AF31*AG31*'1.Salaries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1" s="128">
        <f>IF($C31="FT",AK31*'1.Salaries Rates Dates'!$B$44,
IF($C31="PT",AK31*'1.Salaries Rates Dates'!$B$45,
IF($C31="Clinical",AK31*'1.Salaries Rates Dates'!$B$44,
IF($C31="ANSFT",AK31*'1.Salaries Rates Dates'!$B$46,
IF($C31="ANSPT",AK31*'1.Salaries Rates Dates'!$B$47)))))</f>
        <v>0</v>
      </c>
      <c r="AM31" s="28">
        <f t="shared" si="12"/>
        <v>0</v>
      </c>
      <c r="AN31" s="252"/>
      <c r="AO31" s="25">
        <f>AF31*(1+'1.Salaries Rates Dates'!$B$49)</f>
        <v>0</v>
      </c>
      <c r="AP31" s="47"/>
      <c r="AQ31" s="336"/>
      <c r="AR31" s="337"/>
      <c r="AS31" s="48">
        <f>IF(AP31&gt;0,('1.Salaries Rates Dates'!$D$34*AP31),0)</f>
        <v>0</v>
      </c>
      <c r="AT31" s="51">
        <f>IF(AP31&gt;0,((AO31*AP31*'1.Salaries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Dates'!$D$34))))+(AO31*AP31*'1.Salaries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1" s="128">
        <f>IF($C31="FT",AT31*'1.Salaries Rates Dates'!$B$44,
IF($C31="PT",AT31*'1.Salaries Rates Dates'!$B$45,
IF($C31="Clinical",AT31*'1.Salaries Rates Dates'!$B$44,
IF($C31="ANSFT",AT31*'1.Salaries Rates Dates'!$B$46,
IF($C31="ANSPT",AT31*'1.Salaries Rates Dates'!$B$47)))))</f>
        <v>0</v>
      </c>
      <c r="AV31" s="28">
        <f t="shared" si="13"/>
        <v>0</v>
      </c>
      <c r="AW31" s="252"/>
      <c r="AX31" s="25">
        <f>AO31*(1+'1.Salaries Rates Dates'!$B$49)</f>
        <v>0</v>
      </c>
      <c r="AY31" s="47"/>
      <c r="AZ31" s="336"/>
      <c r="BA31" s="337"/>
      <c r="BB31" s="48">
        <f>IF(AY31&gt;0,('1.Salaries Rates Dates'!$D$35*AY31),0)</f>
        <v>0</v>
      </c>
      <c r="BC31" s="51">
        <f>IF(AY31&gt;0,((AX31*AY31*'1.Salaries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Dates'!$D$35))))+(AX31*AY31*'1.Salaries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1" s="128">
        <f>IF($C31="FT",BC31*'1.Salaries Rates Dates'!$B$44,
IF($C31="PT",BC31*'1.Salaries Rates Dates'!$B$45,
IF($C31="Clinical",BC31*'1.Salaries Rates Dates'!$B$44,
IF($C31="ANSFT",BC31*'1.Salaries Rates Dates'!$B$46,
IF($C31="ANSPT",BC31*'1.Salaries Rates Dates'!$B$47)))))</f>
        <v>0</v>
      </c>
      <c r="BE31" s="28">
        <f t="shared" si="14"/>
        <v>0</v>
      </c>
      <c r="BF31" s="252"/>
      <c r="BG31" s="25">
        <f>AX31*(1+'1.Salaries Rates Dates'!$B$49)</f>
        <v>0</v>
      </c>
      <c r="BH31" s="47"/>
      <c r="BI31" s="336"/>
      <c r="BJ31" s="337"/>
      <c r="BK31" s="48">
        <f>IF(BH31&gt;0,('1.Salaries Rates Dates'!$D$36*BH31),0)</f>
        <v>0</v>
      </c>
      <c r="BL31" s="51">
        <f>IF(BH31&gt;0,((BG31*BH31*'1.Salaries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Dates'!$D$36))))+(BG31*BH31*'1.Salaries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1" s="128">
        <f>IF($C31="FT",BL31*'1.Salaries Rates Dates'!$B$44,
IF($C31="PT",BL31*'1.Salaries Rates Dates'!$B$45,
IF($C31="Clinical",BL31*'1.Salaries Rates Dates'!$B$44,
IF($C31="ANSFT",BL31*'1.Salaries Rates Dates'!$B$46,
IF($C31="ANSPT",BL31*'1.Salaries Rates Dates'!$B$47)))))</f>
        <v>0</v>
      </c>
      <c r="BN31" s="28">
        <f t="shared" si="15"/>
        <v>0</v>
      </c>
      <c r="BO31" s="14">
        <f t="shared" si="16"/>
        <v>0</v>
      </c>
      <c r="BP31" s="14">
        <f t="shared" si="16"/>
        <v>0</v>
      </c>
      <c r="BQ31" s="14">
        <f t="shared" si="16"/>
        <v>0</v>
      </c>
      <c r="BR31" s="82"/>
      <c r="BS31" s="55">
        <f>'1.Salaries Rates Dates'!$D$20</f>
        <v>0</v>
      </c>
      <c r="BT31" s="187">
        <f t="shared" si="17"/>
        <v>0</v>
      </c>
      <c r="BU31" s="187">
        <f t="shared" si="18"/>
        <v>0</v>
      </c>
      <c r="BV31" s="187">
        <f t="shared" si="19"/>
        <v>0</v>
      </c>
      <c r="BW31" s="187">
        <f t="shared" si="20"/>
        <v>0</v>
      </c>
      <c r="BX31" s="187">
        <f t="shared" si="21"/>
        <v>0</v>
      </c>
      <c r="BY31" s="187">
        <f t="shared" si="22"/>
        <v>0</v>
      </c>
      <c r="BZ31" s="187">
        <f t="shared" si="23"/>
        <v>0</v>
      </c>
      <c r="CA31" s="188">
        <f t="shared" si="24"/>
        <v>0</v>
      </c>
    </row>
    <row r="32" spans="1:79" x14ac:dyDescent="0.25">
      <c r="A32" s="15">
        <v>6</v>
      </c>
      <c r="B32" s="16">
        <f>'1.Salaries Rates Dates'!C21</f>
        <v>0</v>
      </c>
      <c r="C32" s="30" t="s">
        <v>31</v>
      </c>
      <c r="D32" s="226"/>
      <c r="E32" s="25">
        <f>'1.Salaries Rates Dates'!Z21</f>
        <v>0</v>
      </c>
      <c r="F32" s="47"/>
      <c r="G32" s="396"/>
      <c r="H32" s="397"/>
      <c r="I32" s="48">
        <f>IF(F32&gt;0,('1.Salaries Rates Dates'!$D$30*F32),0)</f>
        <v>0</v>
      </c>
      <c r="J32" s="51">
        <f>IF(F32&gt;0,((E32*F32*'1.Salaries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Dates'!$D$30))))+(E32*F32*'1.Salaries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2" s="128">
        <f>IF($C32="FT",J32*'1.Salaries Rates Dates'!$B$44,
IF($C32="PT",J32*'1.Salaries Rates Dates'!$B$45,
IF($C32="Clinical",J32*'1.Salaries Rates Dates'!$B$44,
IF($C32="ANSFT",J32*'1.Salaries Rates Dates'!$B$46,
IF($C32="ANSPT",J32*'1.Salaries Rates Dates'!$B$47)))))</f>
        <v>0</v>
      </c>
      <c r="L32" s="28">
        <f t="shared" si="9"/>
        <v>0</v>
      </c>
      <c r="M32" s="250"/>
      <c r="N32" s="25">
        <f>E32*(1+'1.Salaries Rates Dates'!$B$49)</f>
        <v>0</v>
      </c>
      <c r="O32" s="47"/>
      <c r="P32" s="336"/>
      <c r="Q32" s="337"/>
      <c r="R32" s="48">
        <f>IF(O32&gt;0,('1.Salaries Rates Dates'!$D$31*O32),0)</f>
        <v>0</v>
      </c>
      <c r="S32" s="51">
        <f>IF(O32&gt;0,((N32*O32*'1.Salaries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Dates'!$D$31))))+(N32*O32*'1.Salaries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2" s="128">
        <f>IF($C32="FT",S32*'1.Salaries Rates Dates'!$B$44,
IF($C32="PT",S32*'1.Salaries Rates Dates'!$B$45,
IF($C32="Clinical",S32*'1.Salaries Rates Dates'!$B$44,
IF($C32="ANSFT",S32*'1.Salaries Rates Dates'!$B$46,
IF($C32="ANSPT",S32*'1.Salaries Rates Dates'!$B$47)))))</f>
        <v>0</v>
      </c>
      <c r="U32" s="28">
        <f t="shared" si="10"/>
        <v>0</v>
      </c>
      <c r="V32" s="252"/>
      <c r="W32" s="25">
        <f>N32*(1+'1.Salaries Rates Dates'!$B$49)</f>
        <v>0</v>
      </c>
      <c r="X32" s="47"/>
      <c r="Y32" s="336"/>
      <c r="Z32" s="337"/>
      <c r="AA32" s="48">
        <f>IF(X32&gt;0,('1.Salaries Rates Dates'!$D$32*X32),0)</f>
        <v>0</v>
      </c>
      <c r="AB32" s="51">
        <f>IF(X32&gt;0,((W32*X32*'1.Salaries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Dates'!$D$32))))+(W32*X32*'1.Salaries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2" s="128">
        <f>IF($C32="FT",AB32*'1.Salaries Rates Dates'!$B$44,
IF($C32="PT",AB32*'1.Salaries Rates Dates'!$B$45,
IF($C32="Clinical",AB32*'1.Salaries Rates Dates'!$B$44,
IF($C32="ANSFT",AB32*'1.Salaries Rates Dates'!$B$46,
IF($C32="ANSPT",AB32*'1.Salaries Rates Dates'!$B$47)))))</f>
        <v>0</v>
      </c>
      <c r="AD32" s="28">
        <f t="shared" si="11"/>
        <v>0</v>
      </c>
      <c r="AE32" s="252"/>
      <c r="AF32" s="25">
        <f>W32*(1+'1.Salaries Rates Dates'!$B$49)</f>
        <v>0</v>
      </c>
      <c r="AG32" s="47"/>
      <c r="AH32" s="336"/>
      <c r="AI32" s="337"/>
      <c r="AJ32" s="48">
        <f>IF(AG32&gt;0,('1.Salaries Rates Dates'!$D$33*AG32),0)</f>
        <v>0</v>
      </c>
      <c r="AK32" s="51">
        <f>IF(AG32&gt;0,((AF32*AG32*'1.Salaries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Dates'!$D$33))))+(AF32*AG32*'1.Salaries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2" s="128">
        <f>IF($C32="FT",AK32*'1.Salaries Rates Dates'!$B$44,
IF($C32="PT",AK32*'1.Salaries Rates Dates'!$B$45,
IF($C32="Clinical",AK32*'1.Salaries Rates Dates'!$B$44,
IF($C32="ANSFT",AK32*'1.Salaries Rates Dates'!$B$46,
IF($C32="ANSPT",AK32*'1.Salaries Rates Dates'!$B$47)))))</f>
        <v>0</v>
      </c>
      <c r="AM32" s="28">
        <f t="shared" si="12"/>
        <v>0</v>
      </c>
      <c r="AN32" s="252"/>
      <c r="AO32" s="25">
        <f>AF32*(1+'1.Salaries Rates Dates'!$B$49)</f>
        <v>0</v>
      </c>
      <c r="AP32" s="47"/>
      <c r="AQ32" s="336"/>
      <c r="AR32" s="337"/>
      <c r="AS32" s="48">
        <f>IF(AP32&gt;0,('1.Salaries Rates Dates'!$D$34*AP32),0)</f>
        <v>0</v>
      </c>
      <c r="AT32" s="51">
        <f>IF(AP32&gt;0,((AO32*AP32*'1.Salaries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Dates'!$D$34))))+(AO32*AP32*'1.Salaries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2" s="128">
        <f>IF($C32="FT",AT32*'1.Salaries Rates Dates'!$B$44,
IF($C32="PT",AT32*'1.Salaries Rates Dates'!$B$45,
IF($C32="Clinical",AT32*'1.Salaries Rates Dates'!$B$44,
IF($C32="ANSFT",AT32*'1.Salaries Rates Dates'!$B$46,
IF($C32="ANSPT",AT32*'1.Salaries Rates Dates'!$B$47)))))</f>
        <v>0</v>
      </c>
      <c r="AV32" s="28">
        <f t="shared" si="13"/>
        <v>0</v>
      </c>
      <c r="AW32" s="252"/>
      <c r="AX32" s="25">
        <f>AO32*(1+'1.Salaries Rates Dates'!$B$49)</f>
        <v>0</v>
      </c>
      <c r="AY32" s="47"/>
      <c r="AZ32" s="336"/>
      <c r="BA32" s="337"/>
      <c r="BB32" s="48">
        <f>IF(AY32&gt;0,('1.Salaries Rates Dates'!$D$35*AY32),0)</f>
        <v>0</v>
      </c>
      <c r="BC32" s="51">
        <f>IF(AY32&gt;0,((AX32*AY32*'1.Salaries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Dates'!$D$35))))+(AX32*AY32*'1.Salaries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2" s="128">
        <f>IF($C32="FT",BC32*'1.Salaries Rates Dates'!$B$44,
IF($C32="PT",BC32*'1.Salaries Rates Dates'!$B$45,
IF($C32="Clinical",BC32*'1.Salaries Rates Dates'!$B$44,
IF($C32="ANSFT",BC32*'1.Salaries Rates Dates'!$B$46,
IF($C32="ANSPT",BC32*'1.Salaries Rates Dates'!$B$47)))))</f>
        <v>0</v>
      </c>
      <c r="BE32" s="28">
        <f t="shared" si="14"/>
        <v>0</v>
      </c>
      <c r="BF32" s="252"/>
      <c r="BG32" s="25">
        <f>AX32*(1+'1.Salaries Rates Dates'!$B$49)</f>
        <v>0</v>
      </c>
      <c r="BH32" s="47"/>
      <c r="BI32" s="336"/>
      <c r="BJ32" s="337"/>
      <c r="BK32" s="48">
        <f>IF(BH32&gt;0,('1.Salaries Rates Dates'!$D$36*BH32),0)</f>
        <v>0</v>
      </c>
      <c r="BL32" s="51">
        <f>IF(BH32&gt;0,((BG32*BH32*'1.Salaries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Dates'!$D$36))))+(BG32*BH32*'1.Salaries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2" s="128">
        <f>IF($C32="FT",BL32*'1.Salaries Rates Dates'!$B$44,
IF($C32="PT",BL32*'1.Salaries Rates Dates'!$B$45,
IF($C32="Clinical",BL32*'1.Salaries Rates Dates'!$B$44,
IF($C32="ANSFT",BL32*'1.Salaries Rates Dates'!$B$46,
IF($C32="ANSPT",BL32*'1.Salaries Rates Dates'!$B$47)))))</f>
        <v>0</v>
      </c>
      <c r="BN32" s="28">
        <f t="shared" si="15"/>
        <v>0</v>
      </c>
      <c r="BO32" s="14">
        <f t="shared" si="16"/>
        <v>0</v>
      </c>
      <c r="BP32" s="14">
        <f t="shared" si="16"/>
        <v>0</v>
      </c>
      <c r="BQ32" s="14">
        <f t="shared" si="16"/>
        <v>0</v>
      </c>
      <c r="BR32" s="82"/>
      <c r="BS32" s="55">
        <f>'1.Salaries Rates Dates'!$D$21</f>
        <v>0</v>
      </c>
      <c r="BT32" s="187">
        <f t="shared" si="17"/>
        <v>0</v>
      </c>
      <c r="BU32" s="187">
        <f t="shared" si="18"/>
        <v>0</v>
      </c>
      <c r="BV32" s="187">
        <f t="shared" si="19"/>
        <v>0</v>
      </c>
      <c r="BW32" s="187">
        <f t="shared" si="20"/>
        <v>0</v>
      </c>
      <c r="BX32" s="187">
        <f t="shared" si="21"/>
        <v>0</v>
      </c>
      <c r="BY32" s="187">
        <f t="shared" si="22"/>
        <v>0</v>
      </c>
      <c r="BZ32" s="187">
        <f t="shared" si="23"/>
        <v>0</v>
      </c>
      <c r="CA32" s="188">
        <f t="shared" si="24"/>
        <v>0</v>
      </c>
    </row>
    <row r="33" spans="1:79" x14ac:dyDescent="0.25">
      <c r="A33" s="15">
        <v>7</v>
      </c>
      <c r="B33" s="16">
        <f>'1.Salaries Rates Dates'!C22</f>
        <v>0</v>
      </c>
      <c r="C33" s="30" t="s">
        <v>31</v>
      </c>
      <c r="D33" s="226"/>
      <c r="E33" s="25">
        <f>'1.Salaries Rates Dates'!Z22</f>
        <v>0</v>
      </c>
      <c r="F33" s="47"/>
      <c r="G33" s="396"/>
      <c r="H33" s="397"/>
      <c r="I33" s="48">
        <f>IF(F33&gt;0,('1.Salaries Rates Dates'!$D$30*F33),0)</f>
        <v>0</v>
      </c>
      <c r="J33" s="51">
        <f>IF(F33&gt;0,((E33*F33*'1.Salaries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Dates'!$D$30))))+(E33*F33*'1.Salaries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3" s="128">
        <f>IF($C33="FT",J33*'1.Salaries Rates Dates'!$B$44,
IF($C33="PT",J33*'1.Salaries Rates Dates'!$B$45,
IF($C33="Clinical",J33*'1.Salaries Rates Dates'!$B$44,
IF($C33="ANSFT",J33*'1.Salaries Rates Dates'!$B$46,
IF($C33="ANSPT",J33*'1.Salaries Rates Dates'!$B$47)))))</f>
        <v>0</v>
      </c>
      <c r="L33" s="28">
        <f t="shared" si="9"/>
        <v>0</v>
      </c>
      <c r="M33" s="250"/>
      <c r="N33" s="25">
        <f>E33*(1+'1.Salaries Rates Dates'!$B$49)</f>
        <v>0</v>
      </c>
      <c r="O33" s="47"/>
      <c r="P33" s="336"/>
      <c r="Q33" s="337"/>
      <c r="R33" s="48">
        <f>IF(O33&gt;0,('1.Salaries Rates Dates'!$D$31*O33),0)</f>
        <v>0</v>
      </c>
      <c r="S33" s="51">
        <f>IF(O33&gt;0,((N33*O33*'1.Salaries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Dates'!$D$31))))+(N33*O33*'1.Salaries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3" s="128">
        <f>IF($C33="FT",S33*'1.Salaries Rates Dates'!$B$44,
IF($C33="PT",S33*'1.Salaries Rates Dates'!$B$45,
IF($C33="Clinical",S33*'1.Salaries Rates Dates'!$B$44,
IF($C33="ANSFT",S33*'1.Salaries Rates Dates'!$B$46,
IF($C33="ANSPT",S33*'1.Salaries Rates Dates'!$B$47)))))</f>
        <v>0</v>
      </c>
      <c r="U33" s="28">
        <f t="shared" si="10"/>
        <v>0</v>
      </c>
      <c r="V33" s="252"/>
      <c r="W33" s="25">
        <f>N33*(1+'1.Salaries Rates Dates'!$B$49)</f>
        <v>0</v>
      </c>
      <c r="X33" s="47"/>
      <c r="Y33" s="336"/>
      <c r="Z33" s="337"/>
      <c r="AA33" s="48">
        <f>IF(X33&gt;0,('1.Salaries Rates Dates'!$D$32*X33),0)</f>
        <v>0</v>
      </c>
      <c r="AB33" s="51">
        <f>IF(X33&gt;0,((W33*X33*'1.Salaries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Dates'!$D$32))))+(W33*X33*'1.Salaries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3" s="128">
        <f>IF($C33="FT",AB33*'1.Salaries Rates Dates'!$B$44,
IF($C33="PT",AB33*'1.Salaries Rates Dates'!$B$45,
IF($C33="Clinical",AB33*'1.Salaries Rates Dates'!$B$44,
IF($C33="ANSFT",AB33*'1.Salaries Rates Dates'!$B$46,
IF($C33="ANSPT",AB33*'1.Salaries Rates Dates'!$B$47)))))</f>
        <v>0</v>
      </c>
      <c r="AD33" s="28">
        <f t="shared" si="11"/>
        <v>0</v>
      </c>
      <c r="AE33" s="252"/>
      <c r="AF33" s="25">
        <f>W33*(1+'1.Salaries Rates Dates'!$B$49)</f>
        <v>0</v>
      </c>
      <c r="AG33" s="47"/>
      <c r="AH33" s="336"/>
      <c r="AI33" s="337"/>
      <c r="AJ33" s="48">
        <f>IF(AG33&gt;0,('1.Salaries Rates Dates'!$D$33*AG33),0)</f>
        <v>0</v>
      </c>
      <c r="AK33" s="51">
        <f>IF(AG33&gt;0,((AF33*AG33*'1.Salaries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Dates'!$D$33))))+(AF33*AG33*'1.Salaries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3" s="128">
        <f>IF($C33="FT",AK33*'1.Salaries Rates Dates'!$B$44,
IF($C33="PT",AK33*'1.Salaries Rates Dates'!$B$45,
IF($C33="Clinical",AK33*'1.Salaries Rates Dates'!$B$44,
IF($C33="ANSFT",AK33*'1.Salaries Rates Dates'!$B$46,
IF($C33="ANSPT",AK33*'1.Salaries Rates Dates'!$B$47)))))</f>
        <v>0</v>
      </c>
      <c r="AM33" s="28">
        <f t="shared" si="12"/>
        <v>0</v>
      </c>
      <c r="AN33" s="252"/>
      <c r="AO33" s="25">
        <f>AF33*(1+'1.Salaries Rates Dates'!$B$49)</f>
        <v>0</v>
      </c>
      <c r="AP33" s="47"/>
      <c r="AQ33" s="336"/>
      <c r="AR33" s="337"/>
      <c r="AS33" s="48">
        <f>IF(AP33&gt;0,('1.Salaries Rates Dates'!$D$34*AP33),0)</f>
        <v>0</v>
      </c>
      <c r="AT33" s="51">
        <f>IF(AP33&gt;0,((AO33*AP33*'1.Salaries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Dates'!$D$34))))+(AO33*AP33*'1.Salaries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3" s="128">
        <f>IF($C33="FT",AT33*'1.Salaries Rates Dates'!$B$44,
IF($C33="PT",AT33*'1.Salaries Rates Dates'!$B$45,
IF($C33="Clinical",AT33*'1.Salaries Rates Dates'!$B$44,
IF($C33="ANSFT",AT33*'1.Salaries Rates Dates'!$B$46,
IF($C33="ANSPT",AT33*'1.Salaries Rates Dates'!$B$47)))))</f>
        <v>0</v>
      </c>
      <c r="AV33" s="28">
        <f t="shared" si="13"/>
        <v>0</v>
      </c>
      <c r="AW33" s="252"/>
      <c r="AX33" s="25">
        <f>AO33*(1+'1.Salaries Rates Dates'!$B$49)</f>
        <v>0</v>
      </c>
      <c r="AY33" s="47"/>
      <c r="AZ33" s="336"/>
      <c r="BA33" s="337"/>
      <c r="BB33" s="48">
        <f>IF(AY33&gt;0,('1.Salaries Rates Dates'!$D$35*AY33),0)</f>
        <v>0</v>
      </c>
      <c r="BC33" s="51">
        <f>IF(AY33&gt;0,((AX33*AY33*'1.Salaries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Dates'!$D$35))))+(AX33*AY33*'1.Salaries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3" s="128">
        <f>IF($C33="FT",BC33*'1.Salaries Rates Dates'!$B$44,
IF($C33="PT",BC33*'1.Salaries Rates Dates'!$B$45,
IF($C33="Clinical",BC33*'1.Salaries Rates Dates'!$B$44,
IF($C33="ANSFT",BC33*'1.Salaries Rates Dates'!$B$46,
IF($C33="ANSPT",BC33*'1.Salaries Rates Dates'!$B$47)))))</f>
        <v>0</v>
      </c>
      <c r="BE33" s="28">
        <f t="shared" si="14"/>
        <v>0</v>
      </c>
      <c r="BF33" s="252"/>
      <c r="BG33" s="25">
        <f>AX33*(1+'1.Salaries Rates Dates'!$B$49)</f>
        <v>0</v>
      </c>
      <c r="BH33" s="47"/>
      <c r="BI33" s="336"/>
      <c r="BJ33" s="337"/>
      <c r="BK33" s="48">
        <f>IF(BH33&gt;0,('1.Salaries Rates Dates'!$D$36*BH33),0)</f>
        <v>0</v>
      </c>
      <c r="BL33" s="51">
        <f>IF(BH33&gt;0,((BG33*BH33*'1.Salaries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Dates'!$D$36))))+(BG33*BH33*'1.Salaries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3" s="128">
        <f>IF($C33="FT",BL33*'1.Salaries Rates Dates'!$B$44,
IF($C33="PT",BL33*'1.Salaries Rates Dates'!$B$45,
IF($C33="Clinical",BL33*'1.Salaries Rates Dates'!$B$44,
IF($C33="ANSFT",BL33*'1.Salaries Rates Dates'!$B$46,
IF($C33="ANSPT",BL33*'1.Salaries Rates Dates'!$B$47)))))</f>
        <v>0</v>
      </c>
      <c r="BN33" s="28">
        <f t="shared" si="15"/>
        <v>0</v>
      </c>
      <c r="BO33" s="14">
        <f t="shared" si="16"/>
        <v>0</v>
      </c>
      <c r="BP33" s="14">
        <f t="shared" si="16"/>
        <v>0</v>
      </c>
      <c r="BQ33" s="14">
        <f t="shared" si="16"/>
        <v>0</v>
      </c>
      <c r="BR33" s="82"/>
      <c r="BS33" s="55">
        <f>'1.Salaries Rates Dates'!$D$22</f>
        <v>0</v>
      </c>
      <c r="BT33" s="187">
        <f t="shared" si="17"/>
        <v>0</v>
      </c>
      <c r="BU33" s="187">
        <f t="shared" si="18"/>
        <v>0</v>
      </c>
      <c r="BV33" s="187">
        <f t="shared" si="19"/>
        <v>0</v>
      </c>
      <c r="BW33" s="187">
        <f t="shared" si="20"/>
        <v>0</v>
      </c>
      <c r="BX33" s="187">
        <f t="shared" si="21"/>
        <v>0</v>
      </c>
      <c r="BY33" s="187">
        <f t="shared" si="22"/>
        <v>0</v>
      </c>
      <c r="BZ33" s="187">
        <f t="shared" si="23"/>
        <v>0</v>
      </c>
      <c r="CA33" s="188">
        <f t="shared" si="24"/>
        <v>0</v>
      </c>
    </row>
    <row r="34" spans="1:79" x14ac:dyDescent="0.25">
      <c r="A34" s="15">
        <v>8</v>
      </c>
      <c r="B34" s="16">
        <f>'1.Salaries Rates Dates'!C23</f>
        <v>0</v>
      </c>
      <c r="C34" s="30" t="s">
        <v>31</v>
      </c>
      <c r="D34" s="226"/>
      <c r="E34" s="25">
        <f>'1.Salaries Rates Dates'!Z23</f>
        <v>0</v>
      </c>
      <c r="F34" s="47"/>
      <c r="G34" s="396"/>
      <c r="H34" s="397"/>
      <c r="I34" s="48">
        <f>IF(F34&gt;0,('1.Salaries Rates Dates'!$D$30*F34),0)</f>
        <v>0</v>
      </c>
      <c r="J34" s="51">
        <f>IF(F34&gt;0,((E34*F34*'1.Salaries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Dates'!$D$30))))+(E34*F34*'1.Salaries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4" s="128">
        <f>IF($C34="FT",J34*'1.Salaries Rates Dates'!$B$44,
IF($C34="PT",J34*'1.Salaries Rates Dates'!$B$45,
IF($C34="Clinical",J34*'1.Salaries Rates Dates'!$B$44,
IF($C34="ANSFT",J34*'1.Salaries Rates Dates'!$B$46,
IF($C34="ANSPT",J34*'1.Salaries Rates Dates'!$B$47)))))</f>
        <v>0</v>
      </c>
      <c r="L34" s="28">
        <f t="shared" si="9"/>
        <v>0</v>
      </c>
      <c r="M34" s="250"/>
      <c r="N34" s="25">
        <f>E34*(1+'1.Salaries Rates Dates'!$B$49)</f>
        <v>0</v>
      </c>
      <c r="O34" s="47"/>
      <c r="P34" s="336"/>
      <c r="Q34" s="337"/>
      <c r="R34" s="48">
        <f>IF(O34&gt;0,('1.Salaries Rates Dates'!$D$31*O34),0)</f>
        <v>0</v>
      </c>
      <c r="S34" s="51">
        <f>IF(O34&gt;0,((N34*O34*'1.Salaries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Dates'!$D$31))))+(N34*O34*'1.Salaries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4" s="128">
        <f>IF($C34="FT",S34*'1.Salaries Rates Dates'!$B$44,
IF($C34="PT",S34*'1.Salaries Rates Dates'!$B$45,
IF($C34="Clinical",S34*'1.Salaries Rates Dates'!$B$44,
IF($C34="ANSFT",S34*'1.Salaries Rates Dates'!$B$46,
IF($C34="ANSPT",S34*'1.Salaries Rates Dates'!$B$47)))))</f>
        <v>0</v>
      </c>
      <c r="U34" s="28">
        <f t="shared" si="10"/>
        <v>0</v>
      </c>
      <c r="V34" s="252"/>
      <c r="W34" s="25">
        <f>N34*(1+'1.Salaries Rates Dates'!$B$49)</f>
        <v>0</v>
      </c>
      <c r="X34" s="47"/>
      <c r="Y34" s="336"/>
      <c r="Z34" s="337"/>
      <c r="AA34" s="48">
        <f>IF(X34&gt;0,('1.Salaries Rates Dates'!$D$32*X34),0)</f>
        <v>0</v>
      </c>
      <c r="AB34" s="51">
        <f>IF(X34&gt;0,((W34*X34*'1.Salaries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Dates'!$D$32))))+(W34*X34*'1.Salaries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4" s="128">
        <f>IF($C34="FT",AB34*'1.Salaries Rates Dates'!$B$44,
IF($C34="PT",AB34*'1.Salaries Rates Dates'!$B$45,
IF($C34="Clinical",AB34*'1.Salaries Rates Dates'!$B$44,
IF($C34="ANSFT",AB34*'1.Salaries Rates Dates'!$B$46,
IF($C34="ANSPT",AB34*'1.Salaries Rates Dates'!$B$47)))))</f>
        <v>0</v>
      </c>
      <c r="AD34" s="28">
        <f t="shared" si="11"/>
        <v>0</v>
      </c>
      <c r="AE34" s="252"/>
      <c r="AF34" s="25">
        <f>W34*(1+'1.Salaries Rates Dates'!$B$49)</f>
        <v>0</v>
      </c>
      <c r="AG34" s="47"/>
      <c r="AH34" s="336"/>
      <c r="AI34" s="337"/>
      <c r="AJ34" s="48">
        <f>IF(AG34&gt;0,('1.Salaries Rates Dates'!$D$33*AG34),0)</f>
        <v>0</v>
      </c>
      <c r="AK34" s="51">
        <f>IF(AG34&gt;0,((AF34*AG34*'1.Salaries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Dates'!$D$33))))+(AF34*AG34*'1.Salaries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4" s="128">
        <f>IF($C34="FT",AK34*'1.Salaries Rates Dates'!$B$44,
IF($C34="PT",AK34*'1.Salaries Rates Dates'!$B$45,
IF($C34="Clinical",AK34*'1.Salaries Rates Dates'!$B$44,
IF($C34="ANSFT",AK34*'1.Salaries Rates Dates'!$B$46,
IF($C34="ANSPT",AK34*'1.Salaries Rates Dates'!$B$47)))))</f>
        <v>0</v>
      </c>
      <c r="AM34" s="28">
        <f t="shared" si="12"/>
        <v>0</v>
      </c>
      <c r="AN34" s="252"/>
      <c r="AO34" s="25">
        <f>AF34*(1+'1.Salaries Rates Dates'!$B$49)</f>
        <v>0</v>
      </c>
      <c r="AP34" s="47"/>
      <c r="AQ34" s="336"/>
      <c r="AR34" s="337"/>
      <c r="AS34" s="48">
        <f>IF(AP34&gt;0,('1.Salaries Rates Dates'!$D$34*AP34),0)</f>
        <v>0</v>
      </c>
      <c r="AT34" s="51">
        <f>IF(AP34&gt;0,((AO34*AP34*'1.Salaries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Dates'!$D$34))))+(AO34*AP34*'1.Salaries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4" s="128">
        <f>IF($C34="FT",AT34*'1.Salaries Rates Dates'!$B$44,
IF($C34="PT",AT34*'1.Salaries Rates Dates'!$B$45,
IF($C34="Clinical",AT34*'1.Salaries Rates Dates'!$B$44,
IF($C34="ANSFT",AT34*'1.Salaries Rates Dates'!$B$46,
IF($C34="ANSPT",AT34*'1.Salaries Rates Dates'!$B$47)))))</f>
        <v>0</v>
      </c>
      <c r="AV34" s="28">
        <f t="shared" si="13"/>
        <v>0</v>
      </c>
      <c r="AW34" s="252"/>
      <c r="AX34" s="25">
        <f>AO34*(1+'1.Salaries Rates Dates'!$B$49)</f>
        <v>0</v>
      </c>
      <c r="AY34" s="47"/>
      <c r="AZ34" s="336"/>
      <c r="BA34" s="337"/>
      <c r="BB34" s="48">
        <f>IF(AY34&gt;0,('1.Salaries Rates Dates'!$D$35*AY34),0)</f>
        <v>0</v>
      </c>
      <c r="BC34" s="51">
        <f>IF(AY34&gt;0,((AX34*AY34*'1.Salaries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Dates'!$D$35))))+(AX34*AY34*'1.Salaries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4" s="128">
        <f>IF($C34="FT",BC34*'1.Salaries Rates Dates'!$B$44,
IF($C34="PT",BC34*'1.Salaries Rates Dates'!$B$45,
IF($C34="Clinical",BC34*'1.Salaries Rates Dates'!$B$44,
IF($C34="ANSFT",BC34*'1.Salaries Rates Dates'!$B$46,
IF($C34="ANSPT",BC34*'1.Salaries Rates Dates'!$B$47)))))</f>
        <v>0</v>
      </c>
      <c r="BE34" s="28">
        <f t="shared" si="14"/>
        <v>0</v>
      </c>
      <c r="BF34" s="252"/>
      <c r="BG34" s="25">
        <f>AX34*(1+'1.Salaries Rates Dates'!$B$49)</f>
        <v>0</v>
      </c>
      <c r="BH34" s="47"/>
      <c r="BI34" s="336"/>
      <c r="BJ34" s="337"/>
      <c r="BK34" s="48">
        <f>IF(BH34&gt;0,('1.Salaries Rates Dates'!$D$36*BH34),0)</f>
        <v>0</v>
      </c>
      <c r="BL34" s="51">
        <f>IF(BH34&gt;0,((BG34*BH34*'1.Salaries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Dates'!$D$36))))+(BG34*BH34*'1.Salaries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4" s="128">
        <f>IF($C34="FT",BL34*'1.Salaries Rates Dates'!$B$44,
IF($C34="PT",BL34*'1.Salaries Rates Dates'!$B$45,
IF($C34="Clinical",BL34*'1.Salaries Rates Dates'!$B$44,
IF($C34="ANSFT",BL34*'1.Salaries Rates Dates'!$B$46,
IF($C34="ANSPT",BL34*'1.Salaries Rates Dates'!$B$47)))))</f>
        <v>0</v>
      </c>
      <c r="BN34" s="28">
        <f t="shared" si="15"/>
        <v>0</v>
      </c>
      <c r="BO34" s="14">
        <f t="shared" si="16"/>
        <v>0</v>
      </c>
      <c r="BP34" s="14">
        <f t="shared" si="16"/>
        <v>0</v>
      </c>
      <c r="BQ34" s="14">
        <f t="shared" si="16"/>
        <v>0</v>
      </c>
      <c r="BR34" s="82"/>
      <c r="BS34" s="55">
        <f>'1.Salaries Rates Dates'!$D$23</f>
        <v>0</v>
      </c>
      <c r="BT34" s="187">
        <f t="shared" si="17"/>
        <v>0</v>
      </c>
      <c r="BU34" s="187">
        <f t="shared" si="18"/>
        <v>0</v>
      </c>
      <c r="BV34" s="187">
        <f t="shared" si="19"/>
        <v>0</v>
      </c>
      <c r="BW34" s="187">
        <f t="shared" si="20"/>
        <v>0</v>
      </c>
      <c r="BX34" s="187">
        <f t="shared" si="21"/>
        <v>0</v>
      </c>
      <c r="BY34" s="187">
        <f t="shared" si="22"/>
        <v>0</v>
      </c>
      <c r="BZ34" s="187">
        <f t="shared" si="23"/>
        <v>0</v>
      </c>
      <c r="CA34" s="188">
        <f t="shared" si="24"/>
        <v>0</v>
      </c>
    </row>
    <row r="35" spans="1:79" x14ac:dyDescent="0.25">
      <c r="A35" s="15">
        <v>9</v>
      </c>
      <c r="B35" s="16">
        <f>'1.Salaries Rates Dates'!C24</f>
        <v>0</v>
      </c>
      <c r="C35" s="30" t="s">
        <v>31</v>
      </c>
      <c r="D35" s="226"/>
      <c r="E35" s="25">
        <f>'1.Salaries Rates Dates'!Z24</f>
        <v>0</v>
      </c>
      <c r="F35" s="47"/>
      <c r="G35" s="396"/>
      <c r="H35" s="397"/>
      <c r="I35" s="48">
        <f>IF(F35&gt;0,('1.Salaries Rates Dates'!$D$30*F35),0)</f>
        <v>0</v>
      </c>
      <c r="J35" s="51">
        <f>IF(F35&gt;0,((E35*F35*'1.Salaries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Dates'!$D$30))))+(E35*F35*'1.Salaries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5" s="128">
        <f>IF($C35="FT",J35*'1.Salaries Rates Dates'!$B$44,
IF($C35="PT",J35*'1.Salaries Rates Dates'!$B$45,
IF($C35="Clinical",J35*'1.Salaries Rates Dates'!$B$44,
IF($C35="ANSFT",J35*'1.Salaries Rates Dates'!$B$46,
IF($C35="ANSPT",J35*'1.Salaries Rates Dates'!$B$47)))))</f>
        <v>0</v>
      </c>
      <c r="L35" s="28">
        <f t="shared" si="9"/>
        <v>0</v>
      </c>
      <c r="M35" s="250"/>
      <c r="N35" s="25">
        <f>E35*(1+'1.Salaries Rates Dates'!$B$49)</f>
        <v>0</v>
      </c>
      <c r="O35" s="47"/>
      <c r="P35" s="336"/>
      <c r="Q35" s="337"/>
      <c r="R35" s="48">
        <f>IF(O35&gt;0,('1.Salaries Rates Dates'!$D$31*O35),0)</f>
        <v>0</v>
      </c>
      <c r="S35" s="51">
        <f>IF(O35&gt;0,((N35*O35*'1.Salaries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Dates'!$D$31))))+(N35*O35*'1.Salaries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5" s="128">
        <f>IF($C35="FT",S35*'1.Salaries Rates Dates'!$B$44,
IF($C35="PT",S35*'1.Salaries Rates Dates'!$B$45,
IF($C35="Clinical",S35*'1.Salaries Rates Dates'!$B$44,
IF($C35="ANSFT",S35*'1.Salaries Rates Dates'!$B$46,
IF($C35="ANSPT",S35*'1.Salaries Rates Dates'!$B$47)))))</f>
        <v>0</v>
      </c>
      <c r="U35" s="28">
        <f t="shared" si="10"/>
        <v>0</v>
      </c>
      <c r="V35" s="252"/>
      <c r="W35" s="25">
        <f>N35*(1+'1.Salaries Rates Dates'!$B$49)</f>
        <v>0</v>
      </c>
      <c r="X35" s="47"/>
      <c r="Y35" s="336"/>
      <c r="Z35" s="337"/>
      <c r="AA35" s="48">
        <f>IF(X35&gt;0,('1.Salaries Rates Dates'!$D$32*X35),0)</f>
        <v>0</v>
      </c>
      <c r="AB35" s="51">
        <f>IF(X35&gt;0,((W35*X35*'1.Salaries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Dates'!$D$32))))+(W35*X35*'1.Salaries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5" s="128">
        <f>IF($C35="FT",AB35*'1.Salaries Rates Dates'!$B$44,
IF($C35="PT",AB35*'1.Salaries Rates Dates'!$B$45,
IF($C35="Clinical",AB35*'1.Salaries Rates Dates'!$B$44,
IF($C35="ANSFT",AB35*'1.Salaries Rates Dates'!$B$46,
IF($C35="ANSPT",AB35*'1.Salaries Rates Dates'!$B$47)))))</f>
        <v>0</v>
      </c>
      <c r="AD35" s="28">
        <f t="shared" si="11"/>
        <v>0</v>
      </c>
      <c r="AE35" s="252"/>
      <c r="AF35" s="25">
        <f>W35*(1+'1.Salaries Rates Dates'!$B$49)</f>
        <v>0</v>
      </c>
      <c r="AG35" s="47"/>
      <c r="AH35" s="336"/>
      <c r="AI35" s="337"/>
      <c r="AJ35" s="48">
        <f>IF(AG35&gt;0,('1.Salaries Rates Dates'!$D$33*AG35),0)</f>
        <v>0</v>
      </c>
      <c r="AK35" s="51">
        <f>IF(AG35&gt;0,((AF35*AG35*'1.Salaries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Dates'!$D$33))))+(AF35*AG35*'1.Salaries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5" s="128">
        <f>IF($C35="FT",AK35*'1.Salaries Rates Dates'!$B$44,
IF($C35="PT",AK35*'1.Salaries Rates Dates'!$B$45,
IF($C35="Clinical",AK35*'1.Salaries Rates Dates'!$B$44,
IF($C35="ANSFT",AK35*'1.Salaries Rates Dates'!$B$46,
IF($C35="ANSPT",AK35*'1.Salaries Rates Dates'!$B$47)))))</f>
        <v>0</v>
      </c>
      <c r="AM35" s="28">
        <f t="shared" si="12"/>
        <v>0</v>
      </c>
      <c r="AN35" s="252"/>
      <c r="AO35" s="25">
        <f>AF35*(1+'1.Salaries Rates Dates'!$B$49)</f>
        <v>0</v>
      </c>
      <c r="AP35" s="47"/>
      <c r="AQ35" s="336"/>
      <c r="AR35" s="337"/>
      <c r="AS35" s="48">
        <f>IF(AP35&gt;0,('1.Salaries Rates Dates'!$D$34*AP35),0)</f>
        <v>0</v>
      </c>
      <c r="AT35" s="51">
        <f>IF(AP35&gt;0,((AO35*AP35*'1.Salaries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Dates'!$D$34))))+(AO35*AP35*'1.Salaries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5" s="128">
        <f>IF($C35="FT",AT35*'1.Salaries Rates Dates'!$B$44,
IF($C35="PT",AT35*'1.Salaries Rates Dates'!$B$45,
IF($C35="Clinical",AT35*'1.Salaries Rates Dates'!$B$44,
IF($C35="ANSFT",AT35*'1.Salaries Rates Dates'!$B$46,
IF($C35="ANSPT",AT35*'1.Salaries Rates Dates'!$B$47)))))</f>
        <v>0</v>
      </c>
      <c r="AV35" s="28">
        <f t="shared" si="13"/>
        <v>0</v>
      </c>
      <c r="AW35" s="252"/>
      <c r="AX35" s="25">
        <f>AO35*(1+'1.Salaries Rates Dates'!$B$49)</f>
        <v>0</v>
      </c>
      <c r="AY35" s="47"/>
      <c r="AZ35" s="336"/>
      <c r="BA35" s="337"/>
      <c r="BB35" s="48">
        <f>IF(AY35&gt;0,('1.Salaries Rates Dates'!$D$35*AY35),0)</f>
        <v>0</v>
      </c>
      <c r="BC35" s="51">
        <f>IF(AY35&gt;0,((AX35*AY35*'1.Salaries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Dates'!$D$35))))+(AX35*AY35*'1.Salaries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5" s="128">
        <f>IF($C35="FT",BC35*'1.Salaries Rates Dates'!$B$44,
IF($C35="PT",BC35*'1.Salaries Rates Dates'!$B$45,
IF($C35="Clinical",BC35*'1.Salaries Rates Dates'!$B$44,
IF($C35="ANSFT",BC35*'1.Salaries Rates Dates'!$B$46,
IF($C35="ANSPT",BC35*'1.Salaries Rates Dates'!$B$47)))))</f>
        <v>0</v>
      </c>
      <c r="BE35" s="28">
        <f t="shared" si="14"/>
        <v>0</v>
      </c>
      <c r="BF35" s="252"/>
      <c r="BG35" s="25">
        <f>AX35*(1+'1.Salaries Rates Dates'!$B$49)</f>
        <v>0</v>
      </c>
      <c r="BH35" s="47"/>
      <c r="BI35" s="336"/>
      <c r="BJ35" s="337"/>
      <c r="BK35" s="48">
        <f>IF(BH35&gt;0,('1.Salaries Rates Dates'!$D$36*BH35),0)</f>
        <v>0</v>
      </c>
      <c r="BL35" s="51">
        <f>IF(BH35&gt;0,((BG35*BH35*'1.Salaries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Dates'!$D$36))))+(BG35*BH35*'1.Salaries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5" s="128">
        <f>IF($C35="FT",BL35*'1.Salaries Rates Dates'!$B$44,
IF($C35="PT",BL35*'1.Salaries Rates Dates'!$B$45,
IF($C35="Clinical",BL35*'1.Salaries Rates Dates'!$B$44,
IF($C35="ANSFT",BL35*'1.Salaries Rates Dates'!$B$46,
IF($C35="ANSPT",BL35*'1.Salaries Rates Dates'!$B$47)))))</f>
        <v>0</v>
      </c>
      <c r="BN35" s="28">
        <f t="shared" si="15"/>
        <v>0</v>
      </c>
      <c r="BO35" s="14">
        <f t="shared" si="16"/>
        <v>0</v>
      </c>
      <c r="BP35" s="14">
        <f>K35+T35+AC35+AL35+AU35+BD35+BM35</f>
        <v>0</v>
      </c>
      <c r="BQ35" s="14">
        <f t="shared" si="16"/>
        <v>0</v>
      </c>
      <c r="BR35" s="82"/>
      <c r="BS35" s="55">
        <f>'1.Salaries Rates Dates'!$D$24</f>
        <v>0</v>
      </c>
      <c r="BT35" s="187">
        <f t="shared" si="17"/>
        <v>0</v>
      </c>
      <c r="BU35" s="187">
        <f t="shared" si="18"/>
        <v>0</v>
      </c>
      <c r="BV35" s="187">
        <f t="shared" si="19"/>
        <v>0</v>
      </c>
      <c r="BW35" s="187">
        <f t="shared" si="20"/>
        <v>0</v>
      </c>
      <c r="BX35" s="187">
        <f t="shared" si="21"/>
        <v>0</v>
      </c>
      <c r="BY35" s="187">
        <f t="shared" si="22"/>
        <v>0</v>
      </c>
      <c r="BZ35" s="187">
        <f t="shared" si="23"/>
        <v>0</v>
      </c>
      <c r="CA35" s="188">
        <f t="shared" si="24"/>
        <v>0</v>
      </c>
    </row>
    <row r="36" spans="1:79" x14ac:dyDescent="0.25">
      <c r="A36" s="15">
        <v>10</v>
      </c>
      <c r="B36" s="16">
        <f>'1.Salaries Rates Dates'!C25</f>
        <v>0</v>
      </c>
      <c r="C36" s="30" t="s">
        <v>31</v>
      </c>
      <c r="D36" s="226"/>
      <c r="E36" s="25">
        <f>'1.Salaries Rates Dates'!Z25</f>
        <v>0</v>
      </c>
      <c r="F36" s="47"/>
      <c r="G36" s="398"/>
      <c r="H36" s="399"/>
      <c r="I36" s="48">
        <f>IF(F36&gt;0,('1.Salaries Rates Dates'!$D$30*F36),0)</f>
        <v>0</v>
      </c>
      <c r="J36" s="51">
        <f>IF(F36&gt;0,((E36*F36*'1.Salaries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Dates'!$D$30))))+(E36*F36*'1.Salaries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6" s="128">
        <f>IF($C36="FT",J36*'1.Salaries Rates Dates'!$B$44,
IF($C36="PT",J36*'1.Salaries Rates Dates'!$B$45,
IF($C36="Clinical",J36*'1.Salaries Rates Dates'!$B$44,
IF($C36="ANSFT",J36*'1.Salaries Rates Dates'!$B$46,
IF($C36="ANSPT",J36*'1.Salaries Rates Dates'!$B$47)))))</f>
        <v>0</v>
      </c>
      <c r="L36" s="28">
        <f t="shared" si="9"/>
        <v>0</v>
      </c>
      <c r="M36" s="250"/>
      <c r="N36" s="25">
        <f>E36*(1+'1.Salaries Rates Dates'!$B$49)</f>
        <v>0</v>
      </c>
      <c r="O36" s="47"/>
      <c r="P36" s="338"/>
      <c r="Q36" s="339"/>
      <c r="R36" s="48">
        <f>IF(O36&gt;0,('1.Salaries Rates Dates'!$D$31*O36),0)</f>
        <v>0</v>
      </c>
      <c r="S36" s="51">
        <f>IF(O36&gt;0,((N36*O36*'1.Salaries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Dates'!$D$31))))+(N36*O36*'1.Salaries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6" s="128">
        <f>IF($C36="FT",S36*'1.Salaries Rates Dates'!$B$44,
IF($C36="PT",S36*'1.Salaries Rates Dates'!$B$45,
IF($C36="Clinical",S36*'1.Salaries Rates Dates'!$B$44,
IF($C36="ANSFT",S36*'1.Salaries Rates Dates'!$B$46,
IF($C36="ANSPT",S36*'1.Salaries Rates Dates'!$B$47)))))</f>
        <v>0</v>
      </c>
      <c r="U36" s="28">
        <f t="shared" si="10"/>
        <v>0</v>
      </c>
      <c r="V36" s="252"/>
      <c r="W36" s="25">
        <f>N36*(1+'1.Salaries Rates Dates'!$B$49)</f>
        <v>0</v>
      </c>
      <c r="X36" s="47"/>
      <c r="Y36" s="338"/>
      <c r="Z36" s="339"/>
      <c r="AA36" s="48">
        <f>IF(X36&gt;0,('1.Salaries Rates Dates'!$D$32*X36),0)</f>
        <v>0</v>
      </c>
      <c r="AB36" s="51">
        <f>IF(X36&gt;0,((W36*X36*'1.Salaries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Dates'!$D$32))))+(W36*X36*'1.Salaries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6" s="128">
        <f>IF($C36="FT",AB36*'1.Salaries Rates Dates'!$B$44,
IF($C36="PT",AB36*'1.Salaries Rates Dates'!$B$45,
IF($C36="Clinical",AB36*'1.Salaries Rates Dates'!$B$44,
IF($C36="ANSFT",AB36*'1.Salaries Rates Dates'!$B$46,
IF($C36="ANSPT",AB36*'1.Salaries Rates Dates'!$B$47)))))</f>
        <v>0</v>
      </c>
      <c r="AD36" s="28">
        <f t="shared" si="11"/>
        <v>0</v>
      </c>
      <c r="AE36" s="252"/>
      <c r="AF36" s="25">
        <f>W36*(1+'1.Salaries Rates Dates'!$B$49)</f>
        <v>0</v>
      </c>
      <c r="AG36" s="47"/>
      <c r="AH36" s="338"/>
      <c r="AI36" s="339"/>
      <c r="AJ36" s="48">
        <f>IF(AG36&gt;0,('1.Salaries Rates Dates'!$D$33*AG36),0)</f>
        <v>0</v>
      </c>
      <c r="AK36" s="51">
        <f>IF(AG36&gt;0,((AF36*AG36*'1.Salaries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Dates'!$D$33))))+(AF36*AG36*'1.Salaries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6" s="128">
        <f>IF($C36="FT",AK36*'1.Salaries Rates Dates'!$B$44,
IF($C36="PT",AK36*'1.Salaries Rates Dates'!$B$45,
IF($C36="Clinical",AK36*'1.Salaries Rates Dates'!$B$44,
IF($C36="ANSFT",AK36*'1.Salaries Rates Dates'!$B$46,
IF($C36="ANSPT",AK36*'1.Salaries Rates Dates'!$B$47)))))</f>
        <v>0</v>
      </c>
      <c r="AM36" s="28">
        <f t="shared" si="12"/>
        <v>0</v>
      </c>
      <c r="AN36" s="252"/>
      <c r="AO36" s="25">
        <f>AF36*(1+'1.Salaries Rates Dates'!$B$49)</f>
        <v>0</v>
      </c>
      <c r="AP36" s="47"/>
      <c r="AQ36" s="338"/>
      <c r="AR36" s="339"/>
      <c r="AS36" s="48">
        <f>IF(AP36&gt;0,('1.Salaries Rates Dates'!$D$34*AP36),0)</f>
        <v>0</v>
      </c>
      <c r="AT36" s="51">
        <f>IF(AP36&gt;0,((AO36*AP36*'1.Salaries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Dates'!$D$34))))+(AO36*AP36*'1.Salaries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6" s="128">
        <f>IF($C36="FT",AT36*'1.Salaries Rates Dates'!$B$44,
IF($C36="PT",AT36*'1.Salaries Rates Dates'!$B$45,
IF($C36="Clinical",AT36*'1.Salaries Rates Dates'!$B$44,
IF($C36="ANSFT",AT36*'1.Salaries Rates Dates'!$B$46,
IF($C36="ANSPT",AT36*'1.Salaries Rates Dates'!$B$47)))))</f>
        <v>0</v>
      </c>
      <c r="AV36" s="28">
        <f t="shared" si="13"/>
        <v>0</v>
      </c>
      <c r="AW36" s="252"/>
      <c r="AX36" s="25">
        <f>AO36*(1+'1.Salaries Rates Dates'!$B$49)</f>
        <v>0</v>
      </c>
      <c r="AY36" s="47"/>
      <c r="AZ36" s="338"/>
      <c r="BA36" s="339"/>
      <c r="BB36" s="48">
        <f>IF(AY36&gt;0,('1.Salaries Rates Dates'!$D$35*AY36),0)</f>
        <v>0</v>
      </c>
      <c r="BC36" s="51">
        <f>IF(AY36&gt;0,((AX36*AY36*'1.Salaries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Dates'!$D$35))))+(AX36*AY36*'1.Salaries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6" s="128">
        <f>IF($C36="FT",BC36*'1.Salaries Rates Dates'!$B$44,
IF($C36="PT",BC36*'1.Salaries Rates Dates'!$B$45,
IF($C36="Clinical",BC36*'1.Salaries Rates Dates'!$B$44,
IF($C36="ANSFT",BC36*'1.Salaries Rates Dates'!$B$46,
IF($C36="ANSPT",BC36*'1.Salaries Rates Dates'!$B$47)))))</f>
        <v>0</v>
      </c>
      <c r="BE36" s="28">
        <f t="shared" si="14"/>
        <v>0</v>
      </c>
      <c r="BF36" s="252"/>
      <c r="BG36" s="25">
        <f>AX36*(1+'1.Salaries Rates Dates'!$B$49)</f>
        <v>0</v>
      </c>
      <c r="BH36" s="47"/>
      <c r="BI36" s="338"/>
      <c r="BJ36" s="339"/>
      <c r="BK36" s="48">
        <f>IF(BH36&gt;0,('1.Salaries Rates Dates'!$D$36*BH36),0)</f>
        <v>0</v>
      </c>
      <c r="BL36" s="51">
        <f>IF(BH36&gt;0,((BG36*BH36*'1.Salaries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Dates'!$D$36))))+(BG36*BH36*'1.Salaries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6" s="128">
        <f>IF($C36="FT",BL36*'1.Salaries Rates Dates'!$B$44,
IF($C36="PT",BL36*'1.Salaries Rates Dates'!$B$45,
IF($C36="Clinical",BL36*'1.Salaries Rates Dates'!$B$44,
IF($C36="ANSFT",BL36*'1.Salaries Rates Dates'!$B$46,
IF($C36="ANSPT",BL36*'1.Salaries Rates Dates'!$B$47)))))</f>
        <v>0</v>
      </c>
      <c r="BN36" s="28">
        <f t="shared" si="15"/>
        <v>0</v>
      </c>
      <c r="BO36" s="14">
        <f t="shared" si="16"/>
        <v>0</v>
      </c>
      <c r="BP36" s="14">
        <f>K36+T36+AC36+AL36+AU36+BD36+BM36</f>
        <v>0</v>
      </c>
      <c r="BQ36" s="14">
        <f t="shared" si="16"/>
        <v>0</v>
      </c>
      <c r="BR36" s="82"/>
      <c r="BS36" s="55">
        <f>'1.Salaries Rates Dates'!$D$25</f>
        <v>0</v>
      </c>
      <c r="BT36" s="187">
        <f t="shared" si="17"/>
        <v>0</v>
      </c>
      <c r="BU36" s="187">
        <f t="shared" si="18"/>
        <v>0</v>
      </c>
      <c r="BV36" s="187">
        <f t="shared" si="19"/>
        <v>0</v>
      </c>
      <c r="BW36" s="187">
        <f t="shared" si="20"/>
        <v>0</v>
      </c>
      <c r="BX36" s="187">
        <f t="shared" si="21"/>
        <v>0</v>
      </c>
      <c r="BY36" s="187">
        <f t="shared" si="22"/>
        <v>0</v>
      </c>
      <c r="BZ36" s="187">
        <f t="shared" si="23"/>
        <v>0</v>
      </c>
      <c r="CA36" s="188">
        <f t="shared" si="24"/>
        <v>0</v>
      </c>
    </row>
    <row r="37" spans="1:79" x14ac:dyDescent="0.25">
      <c r="A37" s="376" t="s">
        <v>77</v>
      </c>
      <c r="B37" s="386"/>
      <c r="C37" s="377"/>
      <c r="D37" s="226"/>
      <c r="E37" s="329"/>
      <c r="F37" s="329"/>
      <c r="G37" s="329"/>
      <c r="H37" s="329"/>
      <c r="I37" s="329"/>
      <c r="J37" s="329"/>
      <c r="K37" s="329"/>
      <c r="L37" s="329"/>
      <c r="M37" s="250"/>
      <c r="N37" s="329"/>
      <c r="O37" s="329"/>
      <c r="P37" s="329"/>
      <c r="Q37" s="329"/>
      <c r="R37" s="329"/>
      <c r="S37" s="329"/>
      <c r="T37" s="329"/>
      <c r="U37" s="329"/>
      <c r="V37" s="252"/>
      <c r="W37" s="329"/>
      <c r="X37" s="329"/>
      <c r="Y37" s="329"/>
      <c r="Z37" s="329"/>
      <c r="AA37" s="329"/>
      <c r="AB37" s="329"/>
      <c r="AC37" s="329"/>
      <c r="AD37" s="329"/>
      <c r="AE37" s="252"/>
      <c r="AF37" s="329"/>
      <c r="AG37" s="329"/>
      <c r="AH37" s="329"/>
      <c r="AI37" s="329"/>
      <c r="AJ37" s="329"/>
      <c r="AK37" s="329"/>
      <c r="AL37" s="329"/>
      <c r="AM37" s="329"/>
      <c r="AN37" s="252"/>
      <c r="AO37" s="329"/>
      <c r="AP37" s="329"/>
      <c r="AQ37" s="329"/>
      <c r="AR37" s="329"/>
      <c r="AS37" s="329"/>
      <c r="AT37" s="329"/>
      <c r="AU37" s="329"/>
      <c r="AV37" s="329"/>
      <c r="AW37" s="252"/>
      <c r="AX37" s="329"/>
      <c r="AY37" s="329"/>
      <c r="AZ37" s="329"/>
      <c r="BA37" s="329"/>
      <c r="BB37" s="329"/>
      <c r="BC37" s="329"/>
      <c r="BD37" s="329"/>
      <c r="BE37" s="329"/>
      <c r="BF37" s="252"/>
      <c r="BG37" s="329"/>
      <c r="BH37" s="329"/>
      <c r="BI37" s="329"/>
      <c r="BJ37" s="329"/>
      <c r="BK37" s="329"/>
      <c r="BL37" s="329"/>
      <c r="BM37" s="329"/>
      <c r="BN37" s="329"/>
      <c r="BO37" s="328"/>
      <c r="BP37" s="329"/>
      <c r="BQ37" s="330"/>
      <c r="BR37" s="83"/>
      <c r="BS37" s="73"/>
      <c r="BT37" s="74"/>
      <c r="BU37" s="74"/>
      <c r="BV37" s="74"/>
      <c r="BW37" s="74"/>
      <c r="BX37" s="74"/>
      <c r="BY37" s="74"/>
      <c r="BZ37" s="74"/>
      <c r="CA37" s="75"/>
    </row>
    <row r="38" spans="1:79" ht="30.75" customHeight="1" x14ac:dyDescent="0.25">
      <c r="A38" s="19" t="s">
        <v>4</v>
      </c>
      <c r="B38" s="64" t="s">
        <v>33</v>
      </c>
      <c r="C38" s="65" t="s">
        <v>85</v>
      </c>
      <c r="D38" s="226"/>
      <c r="E38" s="26" t="s">
        <v>34</v>
      </c>
      <c r="F38" s="20"/>
      <c r="G38" s="20"/>
      <c r="H38" s="20"/>
      <c r="I38" s="20"/>
      <c r="J38" s="20"/>
      <c r="K38" s="20"/>
      <c r="L38" s="20"/>
      <c r="M38" s="250"/>
      <c r="N38" s="26" t="s">
        <v>34</v>
      </c>
      <c r="O38" s="20"/>
      <c r="P38" s="20"/>
      <c r="Q38" s="20"/>
      <c r="R38" s="20"/>
      <c r="S38" s="20"/>
      <c r="T38" s="20"/>
      <c r="U38" s="20"/>
      <c r="V38" s="252"/>
      <c r="W38" s="26" t="s">
        <v>34</v>
      </c>
      <c r="X38" s="20"/>
      <c r="Y38" s="20"/>
      <c r="Z38" s="20"/>
      <c r="AA38" s="20"/>
      <c r="AB38" s="20"/>
      <c r="AC38" s="20"/>
      <c r="AD38" s="20"/>
      <c r="AE38" s="252"/>
      <c r="AF38" s="26" t="s">
        <v>34</v>
      </c>
      <c r="AG38" s="20"/>
      <c r="AH38" s="20"/>
      <c r="AI38" s="20"/>
      <c r="AJ38" s="20"/>
      <c r="AK38" s="20"/>
      <c r="AL38" s="20"/>
      <c r="AM38" s="20"/>
      <c r="AN38" s="252"/>
      <c r="AO38" s="26" t="s">
        <v>34</v>
      </c>
      <c r="AP38" s="20"/>
      <c r="AQ38" s="20"/>
      <c r="AR38" s="20"/>
      <c r="AS38" s="20"/>
      <c r="AT38" s="20"/>
      <c r="AU38" s="20"/>
      <c r="AV38" s="20"/>
      <c r="AW38" s="252"/>
      <c r="AX38" s="26" t="s">
        <v>34</v>
      </c>
      <c r="AY38" s="20"/>
      <c r="AZ38" s="20"/>
      <c r="BA38" s="20"/>
      <c r="BB38" s="20"/>
      <c r="BC38" s="20"/>
      <c r="BD38" s="20"/>
      <c r="BE38" s="20"/>
      <c r="BF38" s="252"/>
      <c r="BG38" s="26" t="s">
        <v>34</v>
      </c>
      <c r="BH38" s="20"/>
      <c r="BI38" s="20"/>
      <c r="BJ38" s="20"/>
      <c r="BK38" s="20"/>
      <c r="BL38" s="20"/>
      <c r="BM38" s="20"/>
      <c r="BN38" s="20"/>
      <c r="BO38" s="328"/>
      <c r="BP38" s="329"/>
      <c r="BQ38" s="330"/>
      <c r="BR38" s="83"/>
      <c r="BS38" s="76"/>
      <c r="BT38" s="77"/>
      <c r="BU38" s="77"/>
      <c r="BV38" s="77"/>
      <c r="BW38" s="77"/>
      <c r="BX38" s="77"/>
      <c r="BY38" s="77"/>
      <c r="BZ38" s="77"/>
      <c r="CA38" s="78"/>
    </row>
    <row r="39" spans="1:79" x14ac:dyDescent="0.25">
      <c r="A39" s="15">
        <v>1</v>
      </c>
      <c r="B39" s="31" t="s">
        <v>35</v>
      </c>
      <c r="C39" s="52"/>
      <c r="D39" s="226"/>
      <c r="E39" s="27"/>
      <c r="F39" s="47"/>
      <c r="G39" s="334"/>
      <c r="H39" s="335"/>
      <c r="I39" s="48">
        <f>IF(F39&gt;0,('1.Salaries Rates Dates'!$D$30*F39),0)</f>
        <v>0</v>
      </c>
      <c r="J39" s="51">
        <f>IF(F39&gt;0,((E39*F39*'1.Salaries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Dates'!$D$30))))+(E39*F39*'1.Salaries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39" s="409"/>
      <c r="L39" s="28">
        <f>J39+K39</f>
        <v>0</v>
      </c>
      <c r="M39" s="250"/>
      <c r="N39" s="25">
        <f>E39*(1+'1.Salaries Rates Dates'!$B$49)</f>
        <v>0</v>
      </c>
      <c r="O39" s="47"/>
      <c r="P39" s="334"/>
      <c r="Q39" s="335"/>
      <c r="R39" s="48">
        <f>IF(O39&gt;0,('1.Salaries Rates Dates'!$D$31*O39),0)</f>
        <v>0</v>
      </c>
      <c r="S39" s="51">
        <f>IF(O39&gt;0,((N39*O39*'1.Salaries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Dates'!$D$31))))+(N39*O39*'1.Salaries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39" s="409"/>
      <c r="U39" s="28">
        <f>S39+T39</f>
        <v>0</v>
      </c>
      <c r="V39" s="252"/>
      <c r="W39" s="25">
        <f>N39*(1+'1.Salaries Rates Dates'!$B$49)</f>
        <v>0</v>
      </c>
      <c r="X39" s="47"/>
      <c r="Y39" s="334"/>
      <c r="Z39" s="335"/>
      <c r="AA39" s="48">
        <f>IF(X39&gt;0,('1.Salaries Rates Dates'!$D$32*X39),0)</f>
        <v>0</v>
      </c>
      <c r="AB39" s="51">
        <f>IF(X39&gt;0,((W39*X39*'1.Salaries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Dates'!$D$32))))+(W39*X39*'1.Salaries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39" s="409"/>
      <c r="AD39" s="28">
        <f>AB39+AC39</f>
        <v>0</v>
      </c>
      <c r="AE39" s="252"/>
      <c r="AF39" s="25">
        <f>W39*(1+'1.Salaries Rates Dates'!$B$49)</f>
        <v>0</v>
      </c>
      <c r="AG39" s="47"/>
      <c r="AH39" s="334"/>
      <c r="AI39" s="335"/>
      <c r="AJ39" s="48">
        <f>IF(AG39&gt;0,('1.Salaries Rates Dates'!$D$33*AG39),0)</f>
        <v>0</v>
      </c>
      <c r="AK39" s="51">
        <f>IF(AG39&gt;0,((AF39*AG39*'1.Salaries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Dates'!$D$33))))+(AF39*AG39*'1.Salaries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39" s="409"/>
      <c r="AM39" s="28">
        <f>AK39+AL39</f>
        <v>0</v>
      </c>
      <c r="AN39" s="252"/>
      <c r="AO39" s="25">
        <f>AF39*(1+'1.Salaries Rates Dates'!$B$49)</f>
        <v>0</v>
      </c>
      <c r="AP39" s="47"/>
      <c r="AQ39" s="334"/>
      <c r="AR39" s="335"/>
      <c r="AS39" s="48">
        <f>IF(AP39&gt;0,('1.Salaries Rates Dates'!$D$34*AP39),0)</f>
        <v>0</v>
      </c>
      <c r="AT39" s="51">
        <f>IF(AP39&gt;0,((AO39*AP39*'1.Salaries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Dates'!$D$34))))+(AO39*AP39*'1.Salaries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39" s="409"/>
      <c r="AV39" s="28">
        <f>AT39+AU39</f>
        <v>0</v>
      </c>
      <c r="AW39" s="252"/>
      <c r="AX39" s="25">
        <f>AO39*(1+'1.Salaries Rates Dates'!$B$49)</f>
        <v>0</v>
      </c>
      <c r="AY39" s="47"/>
      <c r="AZ39" s="334"/>
      <c r="BA39" s="335"/>
      <c r="BB39" s="48">
        <f>IF(AY39&gt;0,('1.Salaries Rates Dates'!$D$35*AY39),0)</f>
        <v>0</v>
      </c>
      <c r="BC39" s="51">
        <f>IF(AY39&gt;0,((AX39*AY39*'1.Salaries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Dates'!$D$35))))+(AX39*AY39*'1.Salaries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39" s="409"/>
      <c r="BE39" s="28">
        <f>BC39+BD39</f>
        <v>0</v>
      </c>
      <c r="BF39" s="252"/>
      <c r="BG39" s="25">
        <f>AX39*(1+'1.Salaries Rates Dates'!$B$49)</f>
        <v>0</v>
      </c>
      <c r="BH39" s="47"/>
      <c r="BI39" s="334"/>
      <c r="BJ39" s="335"/>
      <c r="BK39" s="48">
        <f>IF(BH39&gt;0,('1.Salaries Rates Dates'!$D$36*BH39),0)</f>
        <v>0</v>
      </c>
      <c r="BL39" s="51">
        <f>IF(BH39&gt;0,((BG39*BH39*'1.Salaries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Dates'!$D$36))))+(BG39*BH39*'1.Salaries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39" s="409"/>
      <c r="BN39" s="28">
        <f>BL39+BM39</f>
        <v>0</v>
      </c>
      <c r="BO39" s="14">
        <f>J39+S39+AB39+AK39+AT39+BC39+BL39</f>
        <v>0</v>
      </c>
      <c r="BP39" s="14">
        <f t="shared" ref="BP39:BQ43" si="25">K39+T39+AC39+AL39+AU39+BD39+BM39</f>
        <v>0</v>
      </c>
      <c r="BQ39" s="14">
        <f t="shared" si="25"/>
        <v>0</v>
      </c>
      <c r="BR39" s="82"/>
      <c r="BS39" s="55">
        <f>C39</f>
        <v>0</v>
      </c>
      <c r="BT39" s="72">
        <f>J39</f>
        <v>0</v>
      </c>
      <c r="BU39" s="72">
        <f>S39</f>
        <v>0</v>
      </c>
      <c r="BV39" s="72">
        <f>AB39</f>
        <v>0</v>
      </c>
      <c r="BW39" s="72">
        <f>AK39</f>
        <v>0</v>
      </c>
      <c r="BX39" s="72">
        <f>AT39</f>
        <v>0</v>
      </c>
      <c r="BY39" s="187">
        <f>$BC39</f>
        <v>0</v>
      </c>
      <c r="BZ39" s="187">
        <f>$BL39</f>
        <v>0</v>
      </c>
      <c r="CA39" s="72">
        <f>SUM(BT39:BX39)</f>
        <v>0</v>
      </c>
    </row>
    <row r="40" spans="1:79" x14ac:dyDescent="0.25">
      <c r="A40" s="15">
        <v>2</v>
      </c>
      <c r="B40" s="31"/>
      <c r="C40" s="52"/>
      <c r="D40" s="226"/>
      <c r="E40" s="27"/>
      <c r="F40" s="47"/>
      <c r="G40" s="336"/>
      <c r="H40" s="337"/>
      <c r="I40" s="48">
        <f>IF(F40&gt;0,('1.Salaries Rates Dates'!$D$30*F40),0)</f>
        <v>0</v>
      </c>
      <c r="J40" s="51">
        <f>IF(F40&gt;0,((E40*F40*'1.Salaries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Dates'!$D$30))))+(E40*F40*'1.Salaries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0" s="410"/>
      <c r="L40" s="28">
        <f>J40+K40</f>
        <v>0</v>
      </c>
      <c r="M40" s="250"/>
      <c r="N40" s="25">
        <f>E40*(1+'1.Salaries Rates Dates'!$B$49)</f>
        <v>0</v>
      </c>
      <c r="O40" s="47"/>
      <c r="P40" s="336"/>
      <c r="Q40" s="337"/>
      <c r="R40" s="48">
        <f>IF(O40&gt;0,('1.Salaries Rates Dates'!$D$31*O40),0)</f>
        <v>0</v>
      </c>
      <c r="S40" s="51">
        <f>IF(O40&gt;0,((N40*O40*'1.Salaries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Dates'!$D$31))))+(N40*O40*'1.Salaries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0" s="410"/>
      <c r="U40" s="28">
        <f>S40+T40</f>
        <v>0</v>
      </c>
      <c r="V40" s="252"/>
      <c r="W40" s="25">
        <f>N40*(1+'1.Salaries Rates Dates'!$B$49)</f>
        <v>0</v>
      </c>
      <c r="X40" s="47"/>
      <c r="Y40" s="336"/>
      <c r="Z40" s="337"/>
      <c r="AA40" s="48">
        <f>IF(X40&gt;0,('1.Salaries Rates Dates'!$D$32*X40),0)</f>
        <v>0</v>
      </c>
      <c r="AB40" s="51">
        <f>IF(X40&gt;0,((W40*X40*'1.Salaries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Dates'!$D$32))))+(W40*X40*'1.Salaries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0" s="410"/>
      <c r="AD40" s="28">
        <f>AB40+AC40</f>
        <v>0</v>
      </c>
      <c r="AE40" s="252"/>
      <c r="AF40" s="25">
        <f>W40*(1+'1.Salaries Rates Dates'!$B$49)</f>
        <v>0</v>
      </c>
      <c r="AG40" s="47"/>
      <c r="AH40" s="336"/>
      <c r="AI40" s="337"/>
      <c r="AJ40" s="48">
        <f>IF(AG40&gt;0,('1.Salaries Rates Dates'!$D$33*AG40),0)</f>
        <v>0</v>
      </c>
      <c r="AK40" s="51">
        <f>IF(AG40&gt;0,((AF40*AG40*'1.Salaries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Dates'!$D$33))))+(AF40*AG40*'1.Salaries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0" s="410"/>
      <c r="AM40" s="28">
        <f>AK40+AL40</f>
        <v>0</v>
      </c>
      <c r="AN40" s="252"/>
      <c r="AO40" s="25">
        <f>AF40*(1+'1.Salaries Rates Dates'!$B$49)</f>
        <v>0</v>
      </c>
      <c r="AP40" s="47"/>
      <c r="AQ40" s="336"/>
      <c r="AR40" s="337"/>
      <c r="AS40" s="48">
        <f>IF(AP40&gt;0,('1.Salaries Rates Dates'!$D$34*AP40),0)</f>
        <v>0</v>
      </c>
      <c r="AT40" s="51">
        <f>IF(AP40&gt;0,((AO40*AP40*'1.Salaries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Dates'!$D$34))))+(AO40*AP40*'1.Salaries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0" s="410"/>
      <c r="AV40" s="28">
        <f>AT40+AU40</f>
        <v>0</v>
      </c>
      <c r="AW40" s="252"/>
      <c r="AX40" s="25">
        <f>AO40*(1+'1.Salaries Rates Dates'!$B$49)</f>
        <v>0</v>
      </c>
      <c r="AY40" s="47"/>
      <c r="AZ40" s="336"/>
      <c r="BA40" s="337"/>
      <c r="BB40" s="48">
        <f>IF(AY40&gt;0,('1.Salaries Rates Dates'!$D$35*AY40),0)</f>
        <v>0</v>
      </c>
      <c r="BC40" s="51">
        <f>IF(AY40&gt;0,((AX40*AY40*'1.Salaries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Dates'!$D$35))))+(AX40*AY40*'1.Salaries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0" s="410"/>
      <c r="BE40" s="28">
        <f>BC40+BD40</f>
        <v>0</v>
      </c>
      <c r="BF40" s="252"/>
      <c r="BG40" s="25">
        <f>AX40*(1+'1.Salaries Rates Dates'!$B$49)</f>
        <v>0</v>
      </c>
      <c r="BH40" s="47"/>
      <c r="BI40" s="336"/>
      <c r="BJ40" s="337"/>
      <c r="BK40" s="48">
        <f>IF(BH40&gt;0,('1.Salaries Rates Dates'!$D$36*BH40),0)</f>
        <v>0</v>
      </c>
      <c r="BL40" s="51">
        <f>IF(BH40&gt;0,((BG40*BH40*'1.Salaries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Dates'!$D$36))))+(BG40*BH40*'1.Salaries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0" s="410"/>
      <c r="BN40" s="28">
        <f>BL40+BM40</f>
        <v>0</v>
      </c>
      <c r="BO40" s="14">
        <f t="shared" ref="BO40:BO42" si="26">J40+S40+AB40+AK40+AT40+BC40+BL40</f>
        <v>0</v>
      </c>
      <c r="BP40" s="14">
        <f t="shared" si="25"/>
        <v>0</v>
      </c>
      <c r="BQ40" s="14">
        <f t="shared" si="25"/>
        <v>0</v>
      </c>
      <c r="BR40" s="82"/>
      <c r="BS40" s="55">
        <f>C40</f>
        <v>0</v>
      </c>
      <c r="BT40" s="72">
        <f>J40</f>
        <v>0</v>
      </c>
      <c r="BU40" s="72">
        <f>S40</f>
        <v>0</v>
      </c>
      <c r="BV40" s="72">
        <f>AB40</f>
        <v>0</v>
      </c>
      <c r="BW40" s="72">
        <f>AK40</f>
        <v>0</v>
      </c>
      <c r="BX40" s="72">
        <f>AT40</f>
        <v>0</v>
      </c>
      <c r="BY40" s="187">
        <f t="shared" ref="BY40:BY43" si="27">$BC40</f>
        <v>0</v>
      </c>
      <c r="BZ40" s="187">
        <f t="shared" ref="BZ40:BZ42" si="28">$BL40</f>
        <v>0</v>
      </c>
      <c r="CA40" s="72">
        <f t="shared" ref="CA40:CA43" si="29">SUM(BT40:BX40)</f>
        <v>0</v>
      </c>
    </row>
    <row r="41" spans="1:79" x14ac:dyDescent="0.25">
      <c r="A41" s="15">
        <v>3</v>
      </c>
      <c r="B41" s="31"/>
      <c r="C41" s="52"/>
      <c r="D41" s="226"/>
      <c r="E41" s="27"/>
      <c r="F41" s="47"/>
      <c r="G41" s="336"/>
      <c r="H41" s="337"/>
      <c r="I41" s="48">
        <f>IF(F41&gt;0,('1.Salaries Rates Dates'!$D$30*F41),0)</f>
        <v>0</v>
      </c>
      <c r="J41" s="51">
        <f>IF(F41&gt;0,((E41*F41*'1.Salaries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Dates'!$D$30))))+(E41*F41*'1.Salaries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1" s="410"/>
      <c r="L41" s="28">
        <f>J41+K41</f>
        <v>0</v>
      </c>
      <c r="M41" s="250"/>
      <c r="N41" s="25">
        <f>E41*(1+'1.Salaries Rates Dates'!$B$49)</f>
        <v>0</v>
      </c>
      <c r="O41" s="47"/>
      <c r="P41" s="336"/>
      <c r="Q41" s="337"/>
      <c r="R41" s="48">
        <f>IF(O41&gt;0,('1.Salaries Rates Dates'!$D$31*O41),0)</f>
        <v>0</v>
      </c>
      <c r="S41" s="51">
        <f>IF(O41&gt;0,((N41*O41*'1.Salaries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Dates'!$D$31))))+(N41*O41*'1.Salaries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1" s="410"/>
      <c r="U41" s="28">
        <f>S41+T41</f>
        <v>0</v>
      </c>
      <c r="V41" s="252"/>
      <c r="W41" s="25">
        <f>N41*(1+'1.Salaries Rates Dates'!$B$49)</f>
        <v>0</v>
      </c>
      <c r="X41" s="47"/>
      <c r="Y41" s="336"/>
      <c r="Z41" s="337"/>
      <c r="AA41" s="48">
        <f>IF(X41&gt;0,('1.Salaries Rates Dates'!$D$32*X41),0)</f>
        <v>0</v>
      </c>
      <c r="AB41" s="51">
        <f>IF(X41&gt;0,((W41*X41*'1.Salaries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Dates'!$D$32))))+(W41*X41*'1.Salaries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1" s="410"/>
      <c r="AD41" s="28">
        <f>AB41+AC41</f>
        <v>0</v>
      </c>
      <c r="AE41" s="252"/>
      <c r="AF41" s="25">
        <f>W41*(1+'1.Salaries Rates Dates'!$B$49)</f>
        <v>0</v>
      </c>
      <c r="AG41" s="47"/>
      <c r="AH41" s="336"/>
      <c r="AI41" s="337"/>
      <c r="AJ41" s="48">
        <f>IF(AG41&gt;0,('1.Salaries Rates Dates'!$D$33*AG41),0)</f>
        <v>0</v>
      </c>
      <c r="AK41" s="51">
        <f>IF(AG41&gt;0,((AF41*AG41*'1.Salaries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Dates'!$D$33))))+(AF41*AG41*'1.Salaries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1" s="410"/>
      <c r="AM41" s="28">
        <f>AK41+AL41</f>
        <v>0</v>
      </c>
      <c r="AN41" s="252"/>
      <c r="AO41" s="25">
        <f>AF41*(1+'1.Salaries Rates Dates'!$B$49)</f>
        <v>0</v>
      </c>
      <c r="AP41" s="47"/>
      <c r="AQ41" s="336"/>
      <c r="AR41" s="337"/>
      <c r="AS41" s="48">
        <f>IF(AP41&gt;0,('1.Salaries Rates Dates'!$D$34*AP41),0)</f>
        <v>0</v>
      </c>
      <c r="AT41" s="51">
        <f>IF(AP41&gt;0,((AO41*AP41*'1.Salaries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Dates'!$D$34))))+(AO41*AP41*'1.Salaries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1" s="410"/>
      <c r="AV41" s="28">
        <f>AT41+AU41</f>
        <v>0</v>
      </c>
      <c r="AW41" s="252"/>
      <c r="AX41" s="25">
        <f>AO41*(1+'1.Salaries Rates Dates'!$B$49)</f>
        <v>0</v>
      </c>
      <c r="AY41" s="47"/>
      <c r="AZ41" s="336"/>
      <c r="BA41" s="337"/>
      <c r="BB41" s="48">
        <f>IF(AY41&gt;0,('1.Salaries Rates Dates'!$D$35*AY41),0)</f>
        <v>0</v>
      </c>
      <c r="BC41" s="51">
        <f>IF(AY41&gt;0,((AX41*AY41*'1.Salaries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Dates'!$D$35))))+(AX41*AY41*'1.Salaries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1" s="410"/>
      <c r="BE41" s="28">
        <f>BC41+BD41</f>
        <v>0</v>
      </c>
      <c r="BF41" s="252"/>
      <c r="BG41" s="25">
        <f>AX41*(1+'1.Salaries Rates Dates'!$B$49)</f>
        <v>0</v>
      </c>
      <c r="BH41" s="47"/>
      <c r="BI41" s="336"/>
      <c r="BJ41" s="337"/>
      <c r="BK41" s="48">
        <f>IF(BH41&gt;0,('1.Salaries Rates Dates'!$D$36*BH41),0)</f>
        <v>0</v>
      </c>
      <c r="BL41" s="51">
        <f>IF(BH41&gt;0,((BG41*BH41*'1.Salaries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Dates'!$D$36))))+(BG41*BH41*'1.Salaries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1" s="410"/>
      <c r="BN41" s="28">
        <f>BL41+BM41</f>
        <v>0</v>
      </c>
      <c r="BO41" s="14">
        <f t="shared" si="26"/>
        <v>0</v>
      </c>
      <c r="BP41" s="14">
        <f t="shared" si="25"/>
        <v>0</v>
      </c>
      <c r="BQ41" s="14">
        <f t="shared" si="25"/>
        <v>0</v>
      </c>
      <c r="BR41" s="82"/>
      <c r="BS41" s="55">
        <f>C41</f>
        <v>0</v>
      </c>
      <c r="BT41" s="72">
        <f>J41</f>
        <v>0</v>
      </c>
      <c r="BU41" s="72">
        <f>S41</f>
        <v>0</v>
      </c>
      <c r="BV41" s="72">
        <f>AB41</f>
        <v>0</v>
      </c>
      <c r="BW41" s="72">
        <f>AK41</f>
        <v>0</v>
      </c>
      <c r="BX41" s="72">
        <f>AT41</f>
        <v>0</v>
      </c>
      <c r="BY41" s="187">
        <f t="shared" si="27"/>
        <v>0</v>
      </c>
      <c r="BZ41" s="187">
        <f t="shared" si="28"/>
        <v>0</v>
      </c>
      <c r="CA41" s="72">
        <f t="shared" si="29"/>
        <v>0</v>
      </c>
    </row>
    <row r="42" spans="1:79" x14ac:dyDescent="0.25">
      <c r="A42" s="15">
        <v>4</v>
      </c>
      <c r="B42" s="31"/>
      <c r="C42" s="52"/>
      <c r="D42" s="226"/>
      <c r="E42" s="27"/>
      <c r="F42" s="47"/>
      <c r="G42" s="336"/>
      <c r="H42" s="337"/>
      <c r="I42" s="48">
        <f>IF(F42&gt;0,('1.Salaries Rates Dates'!$D$30*F42),0)</f>
        <v>0</v>
      </c>
      <c r="J42" s="51">
        <f>IF(F42&gt;0,((E42*F42*'1.Salaries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Dates'!$D$30))))+(E42*F42*'1.Salaries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2" s="410"/>
      <c r="L42" s="28">
        <f>J42+K42</f>
        <v>0</v>
      </c>
      <c r="M42" s="250"/>
      <c r="N42" s="25">
        <f>E42*(1+'1.Salaries Rates Dates'!$B$49)</f>
        <v>0</v>
      </c>
      <c r="O42" s="47"/>
      <c r="P42" s="336"/>
      <c r="Q42" s="337"/>
      <c r="R42" s="48">
        <f>IF(O42&gt;0,('1.Salaries Rates Dates'!$D$31*O42),0)</f>
        <v>0</v>
      </c>
      <c r="S42" s="51">
        <f>IF(O42&gt;0,((N42*O42*'1.Salaries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Dates'!$D$31))))+(N42*O42*'1.Salaries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2" s="410"/>
      <c r="U42" s="28">
        <f>S42+T42</f>
        <v>0</v>
      </c>
      <c r="V42" s="252"/>
      <c r="W42" s="25">
        <f>N42*(1+'1.Salaries Rates Dates'!$B$49)</f>
        <v>0</v>
      </c>
      <c r="X42" s="47"/>
      <c r="Y42" s="336"/>
      <c r="Z42" s="337"/>
      <c r="AA42" s="48">
        <f>IF(X42&gt;0,('1.Salaries Rates Dates'!$D$32*X42),0)</f>
        <v>0</v>
      </c>
      <c r="AB42" s="51">
        <f>IF(X42&gt;0,((W42*X42*'1.Salaries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Dates'!$D$32))))+(W42*X42*'1.Salaries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2" s="410"/>
      <c r="AD42" s="28">
        <f>AB42+AC42</f>
        <v>0</v>
      </c>
      <c r="AE42" s="252"/>
      <c r="AF42" s="25">
        <f>W42*(1+'1.Salaries Rates Dates'!$B$49)</f>
        <v>0</v>
      </c>
      <c r="AG42" s="47"/>
      <c r="AH42" s="336"/>
      <c r="AI42" s="337"/>
      <c r="AJ42" s="48">
        <f>IF(AG42&gt;0,('1.Salaries Rates Dates'!$D$33*AG42),0)</f>
        <v>0</v>
      </c>
      <c r="AK42" s="51">
        <f>IF(AG42&gt;0,((AF42*AG42*'1.Salaries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Dates'!$D$33))))+(AF42*AG42*'1.Salaries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2" s="410"/>
      <c r="AM42" s="28">
        <f>AK42+AL42</f>
        <v>0</v>
      </c>
      <c r="AN42" s="252"/>
      <c r="AO42" s="25">
        <f>AF42*(1+'1.Salaries Rates Dates'!$B$49)</f>
        <v>0</v>
      </c>
      <c r="AP42" s="47"/>
      <c r="AQ42" s="336"/>
      <c r="AR42" s="337"/>
      <c r="AS42" s="48">
        <f>IF(AP42&gt;0,('1.Salaries Rates Dates'!$D$34*AP42),0)</f>
        <v>0</v>
      </c>
      <c r="AT42" s="51">
        <f>IF(AP42&gt;0,((AO42*AP42*'1.Salaries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Dates'!$D$34))))+(AO42*AP42*'1.Salaries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2" s="410"/>
      <c r="AV42" s="28">
        <f>AT42+AU42</f>
        <v>0</v>
      </c>
      <c r="AW42" s="252"/>
      <c r="AX42" s="25">
        <f>AO42*(1+'1.Salaries Rates Dates'!$B$49)</f>
        <v>0</v>
      </c>
      <c r="AY42" s="47"/>
      <c r="AZ42" s="336"/>
      <c r="BA42" s="337"/>
      <c r="BB42" s="48">
        <f>IF(AY42&gt;0,('1.Salaries Rates Dates'!$D$35*AY42),0)</f>
        <v>0</v>
      </c>
      <c r="BC42" s="51">
        <f>IF(AY42&gt;0,((AX42*AY42*'1.Salaries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Dates'!$D$35))))+(AX42*AY42*'1.Salaries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2" s="410"/>
      <c r="BE42" s="28">
        <f>BC42+BD42</f>
        <v>0</v>
      </c>
      <c r="BF42" s="252"/>
      <c r="BG42" s="25">
        <f>AX42*(1+'1.Salaries Rates Dates'!$B$49)</f>
        <v>0</v>
      </c>
      <c r="BH42" s="47"/>
      <c r="BI42" s="336"/>
      <c r="BJ42" s="337"/>
      <c r="BK42" s="48">
        <f>IF(BH42&gt;0,('1.Salaries Rates Dates'!$D$36*BH42),0)</f>
        <v>0</v>
      </c>
      <c r="BL42" s="51">
        <f>IF(BH42&gt;0,((BG42*BH42*'1.Salaries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Dates'!$D$36))))+(BG42*BH42*'1.Salaries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2" s="410"/>
      <c r="BN42" s="28">
        <f>BL42+BM42</f>
        <v>0</v>
      </c>
      <c r="BO42" s="14">
        <f t="shared" si="26"/>
        <v>0</v>
      </c>
      <c r="BP42" s="14">
        <f t="shared" si="25"/>
        <v>0</v>
      </c>
      <c r="BQ42" s="14">
        <f t="shared" si="25"/>
        <v>0</v>
      </c>
      <c r="BR42" s="82"/>
      <c r="BS42" s="55">
        <f>C42</f>
        <v>0</v>
      </c>
      <c r="BT42" s="72">
        <f>J42</f>
        <v>0</v>
      </c>
      <c r="BU42" s="72">
        <f>S42</f>
        <v>0</v>
      </c>
      <c r="BV42" s="72">
        <f>AB42</f>
        <v>0</v>
      </c>
      <c r="BW42" s="72">
        <f>AK42</f>
        <v>0</v>
      </c>
      <c r="BX42" s="72">
        <f>AT42</f>
        <v>0</v>
      </c>
      <c r="BY42" s="187">
        <f t="shared" si="27"/>
        <v>0</v>
      </c>
      <c r="BZ42" s="187">
        <f t="shared" si="28"/>
        <v>0</v>
      </c>
      <c r="CA42" s="72">
        <f t="shared" si="29"/>
        <v>0</v>
      </c>
    </row>
    <row r="43" spans="1:79" ht="15.75" thickBot="1" x14ac:dyDescent="0.3">
      <c r="A43" s="15">
        <v>5</v>
      </c>
      <c r="B43" s="31"/>
      <c r="C43" s="52"/>
      <c r="D43" s="226"/>
      <c r="E43" s="27"/>
      <c r="F43" s="47"/>
      <c r="G43" s="338"/>
      <c r="H43" s="339"/>
      <c r="I43" s="48">
        <f>IF(F43&gt;0,('1.Salaries Rates Dates'!$D$30*F43),0)</f>
        <v>0</v>
      </c>
      <c r="J43" s="51">
        <f>IF(F43&gt;0,((E43*F43*'1.Salaries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Dates'!$D$30))))+(E43*F43*'1.Salaries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3" s="411"/>
      <c r="L43" s="33">
        <f>J43+K43</f>
        <v>0</v>
      </c>
      <c r="M43" s="250"/>
      <c r="N43" s="25">
        <f>E43*(1+'1.Salaries Rates Dates'!$B$49)</f>
        <v>0</v>
      </c>
      <c r="O43" s="47"/>
      <c r="P43" s="338"/>
      <c r="Q43" s="339"/>
      <c r="R43" s="48">
        <f>IF(O43&gt;0,('1.Salaries Rates Dates'!$D$31*O43),0)</f>
        <v>0</v>
      </c>
      <c r="S43" s="51">
        <f>IF(O43&gt;0,((N43*O43*'1.Salaries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Dates'!$D$31))))+(N43*O43*'1.Salaries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3" s="411"/>
      <c r="U43" s="33">
        <f>S43+T43</f>
        <v>0</v>
      </c>
      <c r="V43" s="252"/>
      <c r="W43" s="25">
        <f>N43*(1+'1.Salaries Rates Dates'!$B$49)</f>
        <v>0</v>
      </c>
      <c r="X43" s="47"/>
      <c r="Y43" s="338"/>
      <c r="Z43" s="339"/>
      <c r="AA43" s="48">
        <f>IF(X43&gt;0,('1.Salaries Rates Dates'!$D$32*X43),0)</f>
        <v>0</v>
      </c>
      <c r="AB43" s="51">
        <f>IF(X43&gt;0,((W43*X43*'1.Salaries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Dates'!$D$32))))+(W43*X43*'1.Salaries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3" s="411"/>
      <c r="AD43" s="33">
        <f>AB43+AC43</f>
        <v>0</v>
      </c>
      <c r="AE43" s="252"/>
      <c r="AF43" s="25">
        <f>W43*(1+'1.Salaries Rates Dates'!$B$49)</f>
        <v>0</v>
      </c>
      <c r="AG43" s="47"/>
      <c r="AH43" s="338"/>
      <c r="AI43" s="339"/>
      <c r="AJ43" s="48">
        <f>IF(AG43&gt;0,('1.Salaries Rates Dates'!$D$33*AG43),0)</f>
        <v>0</v>
      </c>
      <c r="AK43" s="51">
        <f>IF(AG43&gt;0,((AF43*AG43*'1.Salaries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Dates'!$D$33))))+(AF43*AG43*'1.Salaries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3" s="411"/>
      <c r="AM43" s="33">
        <f>AK43+AL43</f>
        <v>0</v>
      </c>
      <c r="AN43" s="252"/>
      <c r="AO43" s="25">
        <f>AF43*(1+'1.Salaries Rates Dates'!$B$49)</f>
        <v>0</v>
      </c>
      <c r="AP43" s="47"/>
      <c r="AQ43" s="338"/>
      <c r="AR43" s="339"/>
      <c r="AS43" s="48">
        <f>IF(AP43&gt;0,('1.Salaries Rates Dates'!$D$34*AP43),0)</f>
        <v>0</v>
      </c>
      <c r="AT43" s="51">
        <f>IF(AP43&gt;0,((AO43*AP43*'1.Salaries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Dates'!$D$34))))+(AO43*AP43*'1.Salaries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3" s="411"/>
      <c r="AV43" s="33">
        <f>AT43+AU43</f>
        <v>0</v>
      </c>
      <c r="AW43" s="252"/>
      <c r="AX43" s="25">
        <f>AO43*(1+'1.Salaries Rates Dates'!$B$49)</f>
        <v>0</v>
      </c>
      <c r="AY43" s="47"/>
      <c r="AZ43" s="338"/>
      <c r="BA43" s="339"/>
      <c r="BB43" s="48">
        <f>IF(AY43&gt;0,('1.Salaries Rates Dates'!$D$35*AY43),0)</f>
        <v>0</v>
      </c>
      <c r="BC43" s="51">
        <f>IF(AY43&gt;0,((AX43*AY43*'1.Salaries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Dates'!$D$35))))+(AX43*AY43*'1.Salaries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3" s="411"/>
      <c r="BE43" s="33">
        <f>BC43+BD43</f>
        <v>0</v>
      </c>
      <c r="BF43" s="252"/>
      <c r="BG43" s="25">
        <f>AX43*(1+'1.Salaries Rates Dates'!$B$49)</f>
        <v>0</v>
      </c>
      <c r="BH43" s="47"/>
      <c r="BI43" s="338"/>
      <c r="BJ43" s="339"/>
      <c r="BK43" s="48">
        <f>IF(BH43&gt;0,('1.Salaries Rates Dates'!$D$36*BH43),0)</f>
        <v>0</v>
      </c>
      <c r="BL43" s="51">
        <f>IF(BH43&gt;0,((BG43*BH43*'1.Salaries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Dates'!$D$36))))+(BG43*BH43*'1.Salaries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3" s="411"/>
      <c r="BN43" s="33">
        <f>BL43+BM43</f>
        <v>0</v>
      </c>
      <c r="BO43" s="14">
        <f>J43+S43+AB43+AK43+AT43+BC43+BL43</f>
        <v>0</v>
      </c>
      <c r="BP43" s="14">
        <f>K43+T43+AC43+AL43+AU43+BD43+BM43</f>
        <v>0</v>
      </c>
      <c r="BQ43" s="14">
        <f t="shared" si="25"/>
        <v>0</v>
      </c>
      <c r="BR43" s="82"/>
      <c r="BS43" s="55">
        <f>C43</f>
        <v>0</v>
      </c>
      <c r="BT43" s="72">
        <f>J43</f>
        <v>0</v>
      </c>
      <c r="BU43" s="72">
        <f>S43</f>
        <v>0</v>
      </c>
      <c r="BV43" s="72">
        <f>AB43</f>
        <v>0</v>
      </c>
      <c r="BW43" s="72">
        <f>AK43</f>
        <v>0</v>
      </c>
      <c r="BX43" s="72">
        <f>AT43</f>
        <v>0</v>
      </c>
      <c r="BY43" s="187">
        <f t="shared" si="27"/>
        <v>0</v>
      </c>
      <c r="BZ43" s="187">
        <f>$BL43</f>
        <v>0</v>
      </c>
      <c r="CA43" s="72">
        <f t="shared" si="29"/>
        <v>0</v>
      </c>
    </row>
    <row r="44" spans="1:79" ht="16.5" thickTop="1" thickBot="1" x14ac:dyDescent="0.3">
      <c r="A44" s="233" t="s">
        <v>36</v>
      </c>
      <c r="B44" s="234"/>
      <c r="C44" s="244"/>
      <c r="D44" s="226"/>
      <c r="E44" s="265"/>
      <c r="F44" s="265"/>
      <c r="G44" s="265"/>
      <c r="H44" s="265"/>
      <c r="I44" s="56"/>
      <c r="J44" s="34">
        <f>SUM(J15:J43)</f>
        <v>0</v>
      </c>
      <c r="K44" s="34">
        <f>SUM(K15:K36)</f>
        <v>0</v>
      </c>
      <c r="L44" s="35">
        <f>SUM(L15:L43)</f>
        <v>0</v>
      </c>
      <c r="M44" s="250"/>
      <c r="N44" s="265"/>
      <c r="O44" s="265"/>
      <c r="P44" s="265"/>
      <c r="Q44" s="265"/>
      <c r="R44" s="56"/>
      <c r="S44" s="34">
        <f>SUM(S15:S43)</f>
        <v>0</v>
      </c>
      <c r="T44" s="34">
        <f>SUM(T15:T36)</f>
        <v>0</v>
      </c>
      <c r="U44" s="35">
        <f>SUM(U15:U43)</f>
        <v>0</v>
      </c>
      <c r="V44" s="252"/>
      <c r="W44" s="265"/>
      <c r="X44" s="265"/>
      <c r="Y44" s="265"/>
      <c r="Z44" s="265"/>
      <c r="AA44" s="54"/>
      <c r="AB44" s="10">
        <f>SUM(AB15:AB43)</f>
        <v>0</v>
      </c>
      <c r="AC44" s="34">
        <f>SUM(AC15:AC36)</f>
        <v>0</v>
      </c>
      <c r="AD44" s="29">
        <f>SUM(AD15:AD43)</f>
        <v>0</v>
      </c>
      <c r="AE44" s="252"/>
      <c r="AF44" s="265"/>
      <c r="AG44" s="265"/>
      <c r="AH44" s="265"/>
      <c r="AI44" s="265"/>
      <c r="AJ44" s="54"/>
      <c r="AK44" s="10">
        <f>SUM(AK15:AK43)</f>
        <v>0</v>
      </c>
      <c r="AL44" s="34">
        <f>SUM(AL15:AL36)</f>
        <v>0</v>
      </c>
      <c r="AM44" s="29">
        <f>SUM(AM15:AM43)</f>
        <v>0</v>
      </c>
      <c r="AN44" s="252"/>
      <c r="AO44" s="265"/>
      <c r="AP44" s="265"/>
      <c r="AQ44" s="265"/>
      <c r="AR44" s="265"/>
      <c r="AS44" s="54"/>
      <c r="AT44" s="10">
        <f>SUM(AT15:AT43)</f>
        <v>0</v>
      </c>
      <c r="AU44" s="34">
        <f>SUM(AU15:AU36)</f>
        <v>0</v>
      </c>
      <c r="AV44" s="29">
        <f>SUM(AV15:AV43)</f>
        <v>0</v>
      </c>
      <c r="AW44" s="252"/>
      <c r="AX44" s="265"/>
      <c r="AY44" s="265"/>
      <c r="AZ44" s="265"/>
      <c r="BA44" s="265"/>
      <c r="BB44" s="54"/>
      <c r="BC44" s="10">
        <f>SUM(BC15:BC43)</f>
        <v>0</v>
      </c>
      <c r="BD44" s="34">
        <f>SUM(BD15:BD36)</f>
        <v>0</v>
      </c>
      <c r="BE44" s="29">
        <f>SUM(BE15:BE43)</f>
        <v>0</v>
      </c>
      <c r="BF44" s="252"/>
      <c r="BG44" s="265"/>
      <c r="BH44" s="265"/>
      <c r="BI44" s="265"/>
      <c r="BJ44" s="265"/>
      <c r="BK44" s="54"/>
      <c r="BL44" s="10">
        <f>SUM(BL15:BL43)</f>
        <v>0</v>
      </c>
      <c r="BM44" s="34">
        <f>SUM(BM15:BM36)</f>
        <v>0</v>
      </c>
      <c r="BN44" s="29">
        <f>SUM(BN15:BN43)</f>
        <v>0</v>
      </c>
      <c r="BO44" s="84">
        <f>J44+S44+AB44+AK44+AT44+BC44+BL44</f>
        <v>0</v>
      </c>
      <c r="BP44" s="10">
        <f>K44+T44+AC44+AL44+AU44+BD44+BM44</f>
        <v>0</v>
      </c>
      <c r="BQ44" s="85">
        <f t="shared" ref="BQ44" si="30">L44+U44+AD44+AM44+AV44+BE44+BN44</f>
        <v>0</v>
      </c>
      <c r="BR44" s="81"/>
      <c r="BS44" s="55">
        <v>2910</v>
      </c>
      <c r="BT44" s="188">
        <f>SUM(K15:K24,K27:K36)</f>
        <v>0</v>
      </c>
      <c r="BU44" s="188">
        <f>SUM(T15:T24,T27:T36)</f>
        <v>0</v>
      </c>
      <c r="BV44" s="188">
        <f>SUM(AC15:AC24,,AC27:AC36)</f>
        <v>0</v>
      </c>
      <c r="BW44" s="188">
        <f>SUM(AL15:AL24,,AL27:AL36)</f>
        <v>0</v>
      </c>
      <c r="BX44" s="188">
        <f>SUM(AU15:AU24,,AU27:AU36)</f>
        <v>0</v>
      </c>
      <c r="BY44" s="188">
        <f>SUM(BD15:BD24,BD27:BD36)</f>
        <v>0</v>
      </c>
      <c r="BZ44" s="188">
        <f>SUM(BM15:BM24,,BM27:BM36)</f>
        <v>0</v>
      </c>
      <c r="CA44" s="72">
        <f t="shared" ref="CA44" si="31">SUM(BT44:BX44)</f>
        <v>0</v>
      </c>
    </row>
    <row r="45" spans="1:79" ht="3" customHeight="1" thickTop="1" x14ac:dyDescent="0.25">
      <c r="A45" s="242"/>
      <c r="B45" s="243"/>
      <c r="C45" s="243"/>
      <c r="D45" s="226"/>
      <c r="E45" s="236"/>
      <c r="F45" s="236"/>
      <c r="G45" s="236"/>
      <c r="H45" s="236"/>
      <c r="I45" s="236"/>
      <c r="J45" s="236"/>
      <c r="K45" s="236"/>
      <c r="L45" s="236"/>
      <c r="M45" s="250"/>
      <c r="N45" s="236"/>
      <c r="O45" s="236"/>
      <c r="P45" s="236"/>
      <c r="Q45" s="236"/>
      <c r="R45" s="236"/>
      <c r="S45" s="236"/>
      <c r="T45" s="236"/>
      <c r="U45" s="236"/>
      <c r="V45" s="252"/>
      <c r="W45" s="236"/>
      <c r="X45" s="236"/>
      <c r="Y45" s="236"/>
      <c r="Z45" s="236"/>
      <c r="AA45" s="236"/>
      <c r="AB45" s="236"/>
      <c r="AC45" s="236"/>
      <c r="AD45" s="236"/>
      <c r="AE45" s="252"/>
      <c r="AF45" s="236"/>
      <c r="AG45" s="236"/>
      <c r="AH45" s="236"/>
      <c r="AI45" s="236"/>
      <c r="AJ45" s="236"/>
      <c r="AK45" s="236"/>
      <c r="AL45" s="236"/>
      <c r="AM45" s="236"/>
      <c r="AN45" s="252"/>
      <c r="AO45" s="236"/>
      <c r="AP45" s="236"/>
      <c r="AQ45" s="236"/>
      <c r="AR45" s="236"/>
      <c r="AS45" s="236"/>
      <c r="AT45" s="236"/>
      <c r="AU45" s="236"/>
      <c r="AV45" s="236"/>
      <c r="AW45" s="252"/>
      <c r="AX45" s="236"/>
      <c r="AY45" s="236"/>
      <c r="AZ45" s="236"/>
      <c r="BA45" s="236"/>
      <c r="BB45" s="236"/>
      <c r="BC45" s="236"/>
      <c r="BD45" s="236"/>
      <c r="BE45" s="236"/>
      <c r="BF45" s="252"/>
      <c r="BG45" s="236"/>
      <c r="BH45" s="236"/>
      <c r="BI45" s="236"/>
      <c r="BJ45" s="236"/>
      <c r="BK45" s="236"/>
      <c r="BL45" s="236"/>
      <c r="BM45" s="236"/>
      <c r="BN45" s="236"/>
      <c r="BO45" s="383"/>
      <c r="BP45" s="384"/>
      <c r="BQ45" s="385"/>
      <c r="BR45" s="1"/>
      <c r="BS45" s="2"/>
      <c r="BT45" s="2"/>
      <c r="BU45" s="2"/>
      <c r="BV45" s="2"/>
      <c r="BW45" s="2"/>
      <c r="BX45" s="2"/>
      <c r="BY45" s="2"/>
      <c r="BZ45" s="2"/>
      <c r="CA45" s="2"/>
    </row>
    <row r="46" spans="1:79" x14ac:dyDescent="0.25">
      <c r="A46" s="247" t="s">
        <v>37</v>
      </c>
      <c r="B46" s="248"/>
      <c r="C46" s="248"/>
      <c r="D46" s="226"/>
      <c r="E46" s="21"/>
      <c r="F46" s="21"/>
      <c r="G46" s="21"/>
      <c r="H46" s="21"/>
      <c r="I46" s="21"/>
      <c r="J46" s="324" t="s">
        <v>38</v>
      </c>
      <c r="K46" s="324"/>
      <c r="L46" s="245"/>
      <c r="M46" s="250"/>
      <c r="N46" s="263"/>
      <c r="O46" s="263"/>
      <c r="P46" s="263"/>
      <c r="Q46" s="263"/>
      <c r="R46" s="53"/>
      <c r="S46" s="324" t="s">
        <v>38</v>
      </c>
      <c r="T46" s="324"/>
      <c r="U46" s="245"/>
      <c r="V46" s="252"/>
      <c r="W46" s="263"/>
      <c r="X46" s="263"/>
      <c r="Y46" s="263"/>
      <c r="Z46" s="263"/>
      <c r="AA46" s="53"/>
      <c r="AB46" s="324" t="s">
        <v>38</v>
      </c>
      <c r="AC46" s="324"/>
      <c r="AD46" s="245"/>
      <c r="AE46" s="252"/>
      <c r="AF46" s="263"/>
      <c r="AG46" s="263"/>
      <c r="AH46" s="263"/>
      <c r="AI46" s="263"/>
      <c r="AJ46" s="53"/>
      <c r="AK46" s="324" t="s">
        <v>38</v>
      </c>
      <c r="AL46" s="324"/>
      <c r="AM46" s="245"/>
      <c r="AN46" s="252"/>
      <c r="AO46" s="263"/>
      <c r="AP46" s="263"/>
      <c r="AQ46" s="263"/>
      <c r="AR46" s="263"/>
      <c r="AS46" s="53"/>
      <c r="AT46" s="324" t="s">
        <v>38</v>
      </c>
      <c r="AU46" s="324"/>
      <c r="AV46" s="245"/>
      <c r="AW46" s="252"/>
      <c r="AX46" s="263"/>
      <c r="AY46" s="263"/>
      <c r="AZ46" s="263"/>
      <c r="BA46" s="263"/>
      <c r="BB46" s="53"/>
      <c r="BC46" s="324" t="s">
        <v>38</v>
      </c>
      <c r="BD46" s="324"/>
      <c r="BE46" s="245"/>
      <c r="BF46" s="252"/>
      <c r="BG46" s="263"/>
      <c r="BH46" s="263"/>
      <c r="BI46" s="263"/>
      <c r="BJ46" s="263"/>
      <c r="BK46" s="53"/>
      <c r="BL46" s="324" t="s">
        <v>38</v>
      </c>
      <c r="BM46" s="324"/>
      <c r="BN46" s="245"/>
      <c r="BO46" s="268"/>
      <c r="BP46" s="262" t="s">
        <v>38</v>
      </c>
      <c r="BQ46" s="271"/>
      <c r="BR46" s="79"/>
      <c r="BS46" s="2" t="s">
        <v>115</v>
      </c>
      <c r="BT46" s="188">
        <f>SUM(BT15:BT44)</f>
        <v>0</v>
      </c>
      <c r="BU46" s="188">
        <f>SUM(BU15:BU44)</f>
        <v>0</v>
      </c>
      <c r="BV46" s="188">
        <f>SUM(BV15:BV44)</f>
        <v>0</v>
      </c>
      <c r="BW46" s="188">
        <f t="shared" ref="BW46" si="32">SUM(BW15:BW44)</f>
        <v>0</v>
      </c>
      <c r="BX46" s="188">
        <f>SUM(BX15:BX44)</f>
        <v>0</v>
      </c>
      <c r="BY46" s="188">
        <f>SUM(BY15:BY44)</f>
        <v>0</v>
      </c>
      <c r="BZ46" s="188">
        <f>SUM(BZ15:BZ44)</f>
        <v>0</v>
      </c>
      <c r="CA46" s="188">
        <f>SUM(BT46:BZ46)</f>
        <v>0</v>
      </c>
    </row>
    <row r="47" spans="1:79" x14ac:dyDescent="0.25">
      <c r="A47" s="400" t="s">
        <v>96</v>
      </c>
      <c r="B47" s="401"/>
      <c r="C47" s="401"/>
      <c r="D47" s="226"/>
      <c r="E47" s="22"/>
      <c r="F47" s="22"/>
      <c r="G47" s="22"/>
      <c r="H47" s="22"/>
      <c r="I47" s="22"/>
      <c r="J47" s="324"/>
      <c r="K47" s="324"/>
      <c r="L47" s="245"/>
      <c r="M47" s="250"/>
      <c r="N47" s="264"/>
      <c r="O47" s="264"/>
      <c r="P47" s="264"/>
      <c r="Q47" s="264"/>
      <c r="R47" s="54"/>
      <c r="S47" s="324"/>
      <c r="T47" s="324"/>
      <c r="U47" s="245"/>
      <c r="V47" s="252"/>
      <c r="W47" s="264"/>
      <c r="X47" s="264"/>
      <c r="Y47" s="264"/>
      <c r="Z47" s="264"/>
      <c r="AA47" s="54"/>
      <c r="AB47" s="324"/>
      <c r="AC47" s="324"/>
      <c r="AD47" s="245"/>
      <c r="AE47" s="252"/>
      <c r="AF47" s="264"/>
      <c r="AG47" s="264"/>
      <c r="AH47" s="264"/>
      <c r="AI47" s="264"/>
      <c r="AJ47" s="54"/>
      <c r="AK47" s="324"/>
      <c r="AL47" s="324"/>
      <c r="AM47" s="245"/>
      <c r="AN47" s="252"/>
      <c r="AO47" s="264"/>
      <c r="AP47" s="264"/>
      <c r="AQ47" s="264"/>
      <c r="AR47" s="264"/>
      <c r="AS47" s="54"/>
      <c r="AT47" s="324"/>
      <c r="AU47" s="324"/>
      <c r="AV47" s="245"/>
      <c r="AW47" s="252"/>
      <c r="AX47" s="264"/>
      <c r="AY47" s="264"/>
      <c r="AZ47" s="264"/>
      <c r="BA47" s="264"/>
      <c r="BB47" s="54"/>
      <c r="BC47" s="324"/>
      <c r="BD47" s="324"/>
      <c r="BE47" s="245"/>
      <c r="BF47" s="252"/>
      <c r="BG47" s="264"/>
      <c r="BH47" s="264"/>
      <c r="BI47" s="264"/>
      <c r="BJ47" s="264"/>
      <c r="BK47" s="54"/>
      <c r="BL47" s="324"/>
      <c r="BM47" s="324"/>
      <c r="BN47" s="245"/>
      <c r="BO47" s="269"/>
      <c r="BP47" s="354"/>
      <c r="BQ47" s="355"/>
      <c r="BR47" s="79"/>
      <c r="BS47" s="73"/>
      <c r="BT47" s="74"/>
      <c r="BU47" s="74"/>
      <c r="BV47" s="74"/>
      <c r="BW47" s="74"/>
      <c r="BX47" s="74"/>
      <c r="BY47" s="74"/>
      <c r="BZ47" s="74"/>
      <c r="CA47" s="75"/>
    </row>
    <row r="48" spans="1:79" x14ac:dyDescent="0.25">
      <c r="A48" s="3" t="s">
        <v>39</v>
      </c>
      <c r="B48" s="59" t="s">
        <v>40</v>
      </c>
      <c r="C48" s="7" t="s">
        <v>85</v>
      </c>
      <c r="D48" s="226"/>
      <c r="E48" s="22"/>
      <c r="F48" s="22"/>
      <c r="G48" s="22"/>
      <c r="H48" s="22"/>
      <c r="I48" s="22"/>
      <c r="J48" s="324"/>
      <c r="K48" s="324"/>
      <c r="L48" s="245"/>
      <c r="M48" s="250"/>
      <c r="N48" s="264"/>
      <c r="O48" s="264"/>
      <c r="P48" s="264"/>
      <c r="Q48" s="264"/>
      <c r="R48" s="54"/>
      <c r="S48" s="324"/>
      <c r="T48" s="324"/>
      <c r="U48" s="245"/>
      <c r="V48" s="252"/>
      <c r="W48" s="264"/>
      <c r="X48" s="264"/>
      <c r="Y48" s="264"/>
      <c r="Z48" s="264"/>
      <c r="AA48" s="54"/>
      <c r="AB48" s="324"/>
      <c r="AC48" s="324"/>
      <c r="AD48" s="245"/>
      <c r="AE48" s="252"/>
      <c r="AF48" s="264"/>
      <c r="AG48" s="264"/>
      <c r="AH48" s="264"/>
      <c r="AI48" s="264"/>
      <c r="AJ48" s="54"/>
      <c r="AK48" s="324"/>
      <c r="AL48" s="324"/>
      <c r="AM48" s="245"/>
      <c r="AN48" s="252"/>
      <c r="AO48" s="264"/>
      <c r="AP48" s="264"/>
      <c r="AQ48" s="264"/>
      <c r="AR48" s="264"/>
      <c r="AS48" s="54"/>
      <c r="AT48" s="324"/>
      <c r="AU48" s="324"/>
      <c r="AV48" s="245"/>
      <c r="AW48" s="252"/>
      <c r="AX48" s="264"/>
      <c r="AY48" s="264"/>
      <c r="AZ48" s="264"/>
      <c r="BA48" s="264"/>
      <c r="BB48" s="54"/>
      <c r="BC48" s="324"/>
      <c r="BD48" s="324"/>
      <c r="BE48" s="245"/>
      <c r="BF48" s="252"/>
      <c r="BG48" s="264"/>
      <c r="BH48" s="264"/>
      <c r="BI48" s="264"/>
      <c r="BJ48" s="264"/>
      <c r="BK48" s="54"/>
      <c r="BL48" s="324"/>
      <c r="BM48" s="324"/>
      <c r="BN48" s="245"/>
      <c r="BO48" s="269"/>
      <c r="BP48" s="356"/>
      <c r="BQ48" s="357"/>
      <c r="BR48" s="79"/>
      <c r="BS48" s="76"/>
      <c r="BT48" s="77"/>
      <c r="BU48" s="77"/>
      <c r="BV48" s="77"/>
      <c r="BW48" s="77"/>
      <c r="BX48" s="77"/>
      <c r="BY48" s="77"/>
      <c r="BZ48" s="77"/>
      <c r="CA48" s="78"/>
    </row>
    <row r="49" spans="1:79" x14ac:dyDescent="0.25">
      <c r="A49" s="6">
        <v>1</v>
      </c>
      <c r="B49" s="57"/>
      <c r="C49" s="58"/>
      <c r="D49" s="226"/>
      <c r="E49" s="22"/>
      <c r="F49" s="22"/>
      <c r="G49" s="22"/>
      <c r="H49" s="22"/>
      <c r="I49" s="22"/>
      <c r="J49" s="300"/>
      <c r="K49" s="300"/>
      <c r="L49" s="301"/>
      <c r="M49" s="250"/>
      <c r="N49" s="264"/>
      <c r="O49" s="264"/>
      <c r="P49" s="264"/>
      <c r="Q49" s="264"/>
      <c r="R49" s="54"/>
      <c r="S49" s="325"/>
      <c r="T49" s="325"/>
      <c r="U49" s="326"/>
      <c r="V49" s="252"/>
      <c r="W49" s="264"/>
      <c r="X49" s="264"/>
      <c r="Y49" s="264"/>
      <c r="Z49" s="264"/>
      <c r="AA49" s="54"/>
      <c r="AB49" s="325"/>
      <c r="AC49" s="325"/>
      <c r="AD49" s="326"/>
      <c r="AE49" s="252"/>
      <c r="AF49" s="264"/>
      <c r="AG49" s="264"/>
      <c r="AH49" s="264"/>
      <c r="AI49" s="264"/>
      <c r="AJ49" s="54"/>
      <c r="AK49" s="325"/>
      <c r="AL49" s="325"/>
      <c r="AM49" s="326"/>
      <c r="AN49" s="252"/>
      <c r="AO49" s="264"/>
      <c r="AP49" s="264"/>
      <c r="AQ49" s="264"/>
      <c r="AR49" s="264"/>
      <c r="AS49" s="54"/>
      <c r="AT49" s="325"/>
      <c r="AU49" s="325"/>
      <c r="AV49" s="326"/>
      <c r="AW49" s="252"/>
      <c r="AX49" s="264"/>
      <c r="AY49" s="264"/>
      <c r="AZ49" s="264"/>
      <c r="BA49" s="264"/>
      <c r="BB49" s="54"/>
      <c r="BC49" s="325"/>
      <c r="BD49" s="325"/>
      <c r="BE49" s="326"/>
      <c r="BF49" s="252"/>
      <c r="BG49" s="264"/>
      <c r="BH49" s="264"/>
      <c r="BI49" s="264"/>
      <c r="BJ49" s="264"/>
      <c r="BK49" s="54"/>
      <c r="BL49" s="325"/>
      <c r="BM49" s="325"/>
      <c r="BN49" s="326"/>
      <c r="BO49" s="269"/>
      <c r="BP49" s="322">
        <f>J49+S49+AB49+AK49+AT49+BC49+BL49</f>
        <v>0</v>
      </c>
      <c r="BQ49" s="323"/>
      <c r="BR49" s="1"/>
      <c r="BS49" s="2">
        <f>C49</f>
        <v>0</v>
      </c>
      <c r="BT49" s="188">
        <f>J49</f>
        <v>0</v>
      </c>
      <c r="BU49" s="188">
        <f>S49</f>
        <v>0</v>
      </c>
      <c r="BV49" s="188">
        <f>AB49</f>
        <v>0</v>
      </c>
      <c r="BW49" s="188">
        <f>AK49</f>
        <v>0</v>
      </c>
      <c r="BX49" s="188">
        <f>AT49</f>
        <v>0</v>
      </c>
      <c r="BY49" s="188">
        <f>BC49</f>
        <v>0</v>
      </c>
      <c r="BZ49" s="188">
        <f>BL49</f>
        <v>0</v>
      </c>
      <c r="CA49" s="188">
        <f>SUM(BT49:BZ49)</f>
        <v>0</v>
      </c>
    </row>
    <row r="50" spans="1:79" x14ac:dyDescent="0.25">
      <c r="A50" s="6">
        <v>2</v>
      </c>
      <c r="B50" s="57"/>
      <c r="C50" s="58"/>
      <c r="D50" s="226"/>
      <c r="E50" s="22"/>
      <c r="F50" s="22"/>
      <c r="G50" s="22"/>
      <c r="H50" s="22"/>
      <c r="I50" s="22"/>
      <c r="J50" s="300"/>
      <c r="K50" s="300"/>
      <c r="L50" s="301"/>
      <c r="M50" s="250"/>
      <c r="N50" s="264"/>
      <c r="O50" s="264"/>
      <c r="P50" s="264"/>
      <c r="Q50" s="264"/>
      <c r="R50" s="54"/>
      <c r="S50" s="300"/>
      <c r="T50" s="300"/>
      <c r="U50" s="301"/>
      <c r="V50" s="252"/>
      <c r="W50" s="264"/>
      <c r="X50" s="264"/>
      <c r="Y50" s="264"/>
      <c r="Z50" s="264"/>
      <c r="AA50" s="54"/>
      <c r="AB50" s="300"/>
      <c r="AC50" s="300"/>
      <c r="AD50" s="301"/>
      <c r="AE50" s="252"/>
      <c r="AF50" s="264"/>
      <c r="AG50" s="264"/>
      <c r="AH50" s="264"/>
      <c r="AI50" s="264"/>
      <c r="AJ50" s="54"/>
      <c r="AK50" s="300"/>
      <c r="AL50" s="300"/>
      <c r="AM50" s="301"/>
      <c r="AN50" s="252"/>
      <c r="AO50" s="264"/>
      <c r="AP50" s="264"/>
      <c r="AQ50" s="264"/>
      <c r="AR50" s="264"/>
      <c r="AS50" s="54"/>
      <c r="AT50" s="300"/>
      <c r="AU50" s="300"/>
      <c r="AV50" s="301"/>
      <c r="AW50" s="252"/>
      <c r="AX50" s="264"/>
      <c r="AY50" s="264"/>
      <c r="AZ50" s="264"/>
      <c r="BA50" s="264"/>
      <c r="BB50" s="54"/>
      <c r="BC50" s="300"/>
      <c r="BD50" s="300"/>
      <c r="BE50" s="301"/>
      <c r="BF50" s="252"/>
      <c r="BG50" s="264"/>
      <c r="BH50" s="264"/>
      <c r="BI50" s="264"/>
      <c r="BJ50" s="264"/>
      <c r="BK50" s="54"/>
      <c r="BL50" s="300"/>
      <c r="BM50" s="300"/>
      <c r="BN50" s="301"/>
      <c r="BO50" s="269"/>
      <c r="BP50" s="322">
        <f t="shared" ref="BP50:BP51" si="33">J50+S50+AB50+AK50+AT50+BC50+BL50</f>
        <v>0</v>
      </c>
      <c r="BQ50" s="323"/>
      <c r="BR50" s="1"/>
      <c r="BS50" s="2">
        <f>C50</f>
        <v>0</v>
      </c>
      <c r="BT50" s="188">
        <f>J50</f>
        <v>0</v>
      </c>
      <c r="BU50" s="188">
        <f>S50</f>
        <v>0</v>
      </c>
      <c r="BV50" s="188">
        <f>AB50</f>
        <v>0</v>
      </c>
      <c r="BW50" s="188">
        <f>AK50</f>
        <v>0</v>
      </c>
      <c r="BX50" s="188">
        <f>AT50</f>
        <v>0</v>
      </c>
      <c r="BY50" s="188">
        <f>BC50</f>
        <v>0</v>
      </c>
      <c r="BZ50" s="188">
        <f>BL50</f>
        <v>0</v>
      </c>
      <c r="CA50" s="188">
        <f>SUM(BT50:BZ50)</f>
        <v>0</v>
      </c>
    </row>
    <row r="51" spans="1:79" ht="15.75" thickBot="1" x14ac:dyDescent="0.3">
      <c r="A51" s="6">
        <v>3</v>
      </c>
      <c r="B51" s="57"/>
      <c r="C51" s="58"/>
      <c r="D51" s="226"/>
      <c r="E51" s="22"/>
      <c r="F51" s="22"/>
      <c r="G51" s="22"/>
      <c r="H51" s="22"/>
      <c r="I51" s="22"/>
      <c r="J51" s="298"/>
      <c r="K51" s="298"/>
      <c r="L51" s="299"/>
      <c r="M51" s="250"/>
      <c r="N51" s="264"/>
      <c r="O51" s="264"/>
      <c r="P51" s="264"/>
      <c r="Q51" s="264"/>
      <c r="R51" s="54"/>
      <c r="S51" s="298"/>
      <c r="T51" s="298"/>
      <c r="U51" s="299"/>
      <c r="V51" s="252"/>
      <c r="W51" s="264"/>
      <c r="X51" s="264"/>
      <c r="Y51" s="264"/>
      <c r="Z51" s="264"/>
      <c r="AA51" s="54"/>
      <c r="AB51" s="298"/>
      <c r="AC51" s="298"/>
      <c r="AD51" s="299"/>
      <c r="AE51" s="252"/>
      <c r="AF51" s="264"/>
      <c r="AG51" s="264"/>
      <c r="AH51" s="264"/>
      <c r="AI51" s="264"/>
      <c r="AJ51" s="54"/>
      <c r="AK51" s="298"/>
      <c r="AL51" s="298"/>
      <c r="AM51" s="299"/>
      <c r="AN51" s="252"/>
      <c r="AO51" s="264"/>
      <c r="AP51" s="264"/>
      <c r="AQ51" s="264"/>
      <c r="AR51" s="264"/>
      <c r="AS51" s="54"/>
      <c r="AT51" s="298"/>
      <c r="AU51" s="298"/>
      <c r="AV51" s="299"/>
      <c r="AW51" s="252"/>
      <c r="AX51" s="264"/>
      <c r="AY51" s="264"/>
      <c r="AZ51" s="264"/>
      <c r="BA51" s="264"/>
      <c r="BB51" s="54"/>
      <c r="BC51" s="298"/>
      <c r="BD51" s="298"/>
      <c r="BE51" s="299"/>
      <c r="BF51" s="252"/>
      <c r="BG51" s="264"/>
      <c r="BH51" s="264"/>
      <c r="BI51" s="264"/>
      <c r="BJ51" s="264"/>
      <c r="BK51" s="54"/>
      <c r="BL51" s="298"/>
      <c r="BM51" s="298"/>
      <c r="BN51" s="299"/>
      <c r="BO51" s="269"/>
      <c r="BP51" s="322">
        <f t="shared" si="33"/>
        <v>0</v>
      </c>
      <c r="BQ51" s="323"/>
      <c r="BR51" s="1"/>
      <c r="BS51" s="2">
        <f>C51</f>
        <v>0</v>
      </c>
      <c r="BT51" s="188">
        <f>J51</f>
        <v>0</v>
      </c>
      <c r="BU51" s="188">
        <f>S51</f>
        <v>0</v>
      </c>
      <c r="BV51" s="188">
        <f>AB51</f>
        <v>0</v>
      </c>
      <c r="BW51" s="188">
        <f>AK51</f>
        <v>0</v>
      </c>
      <c r="BX51" s="188">
        <f>AT51</f>
        <v>0</v>
      </c>
      <c r="BY51" s="188">
        <f>BC51</f>
        <v>0</v>
      </c>
      <c r="BZ51" s="188">
        <f>BL51</f>
        <v>0</v>
      </c>
      <c r="CA51" s="188">
        <f t="shared" ref="CA51" si="34">SUM(BT51:BZ51)</f>
        <v>0</v>
      </c>
    </row>
    <row r="52" spans="1:79" ht="16.5" thickTop="1" thickBot="1" x14ac:dyDescent="0.3">
      <c r="A52" s="233" t="s">
        <v>41</v>
      </c>
      <c r="B52" s="234"/>
      <c r="C52" s="234"/>
      <c r="D52" s="226"/>
      <c r="E52" s="22"/>
      <c r="F52" s="22"/>
      <c r="G52" s="22"/>
      <c r="H52" s="22"/>
      <c r="I52" s="22"/>
      <c r="J52" s="320">
        <f>SUM(J49:L51)</f>
        <v>0</v>
      </c>
      <c r="K52" s="321"/>
      <c r="L52" s="321"/>
      <c r="M52" s="250"/>
      <c r="N52" s="264"/>
      <c r="O52" s="264"/>
      <c r="P52" s="264"/>
      <c r="Q52" s="264"/>
      <c r="R52" s="54"/>
      <c r="S52" s="320">
        <f>SUM(S49:U51)</f>
        <v>0</v>
      </c>
      <c r="T52" s="321"/>
      <c r="U52" s="321"/>
      <c r="V52" s="252"/>
      <c r="W52" s="264"/>
      <c r="X52" s="264"/>
      <c r="Y52" s="264"/>
      <c r="Z52" s="264"/>
      <c r="AA52" s="54"/>
      <c r="AB52" s="331">
        <f>SUM(AB49:AD51)</f>
        <v>0</v>
      </c>
      <c r="AC52" s="332"/>
      <c r="AD52" s="333"/>
      <c r="AE52" s="252"/>
      <c r="AF52" s="264"/>
      <c r="AG52" s="264"/>
      <c r="AH52" s="264"/>
      <c r="AI52" s="264"/>
      <c r="AJ52" s="54"/>
      <c r="AK52" s="331">
        <f>SUM(AK49:AM51)</f>
        <v>0</v>
      </c>
      <c r="AL52" s="332"/>
      <c r="AM52" s="333"/>
      <c r="AN52" s="252"/>
      <c r="AO52" s="264"/>
      <c r="AP52" s="264"/>
      <c r="AQ52" s="264"/>
      <c r="AR52" s="264"/>
      <c r="AS52" s="54"/>
      <c r="AT52" s="331">
        <f>SUM(AT49:AV51)</f>
        <v>0</v>
      </c>
      <c r="AU52" s="332"/>
      <c r="AV52" s="333"/>
      <c r="AW52" s="252"/>
      <c r="AX52" s="264"/>
      <c r="AY52" s="264"/>
      <c r="AZ52" s="264"/>
      <c r="BA52" s="264"/>
      <c r="BB52" s="54"/>
      <c r="BC52" s="331">
        <f>SUM(BC49:BE51)</f>
        <v>0</v>
      </c>
      <c r="BD52" s="332"/>
      <c r="BE52" s="333"/>
      <c r="BF52" s="252"/>
      <c r="BG52" s="264"/>
      <c r="BH52" s="264"/>
      <c r="BI52" s="264"/>
      <c r="BJ52" s="264"/>
      <c r="BK52" s="54"/>
      <c r="BL52" s="331">
        <f>SUM(BL49:BN51)</f>
        <v>0</v>
      </c>
      <c r="BM52" s="332"/>
      <c r="BN52" s="333"/>
      <c r="BO52" s="269"/>
      <c r="BP52" s="348">
        <f>J52+S52+AB52+AK52+AT52+BC52+BL52</f>
        <v>0</v>
      </c>
      <c r="BQ52" s="349"/>
      <c r="BR52" s="1"/>
      <c r="BS52" s="90"/>
      <c r="BT52" s="91"/>
      <c r="BU52" s="91"/>
      <c r="BV52" s="91"/>
      <c r="BW52" s="91"/>
      <c r="BX52" s="91"/>
      <c r="BY52" s="91"/>
      <c r="BZ52" s="91"/>
      <c r="CA52" s="89"/>
    </row>
    <row r="53" spans="1:79" x14ac:dyDescent="0.25">
      <c r="A53" s="59" t="s">
        <v>42</v>
      </c>
      <c r="B53" s="7"/>
      <c r="C53" s="7" t="s">
        <v>85</v>
      </c>
      <c r="D53" s="226"/>
      <c r="E53" s="22"/>
      <c r="F53" s="22"/>
      <c r="G53" s="22"/>
      <c r="H53" s="22"/>
      <c r="I53" s="22"/>
      <c r="J53" s="310"/>
      <c r="K53" s="310"/>
      <c r="L53" s="311"/>
      <c r="M53" s="250"/>
      <c r="N53" s="264"/>
      <c r="O53" s="264"/>
      <c r="P53" s="264"/>
      <c r="Q53" s="264"/>
      <c r="R53" s="54"/>
      <c r="S53" s="310"/>
      <c r="T53" s="310"/>
      <c r="U53" s="311"/>
      <c r="V53" s="252"/>
      <c r="W53" s="264"/>
      <c r="X53" s="264"/>
      <c r="Y53" s="264"/>
      <c r="Z53" s="264"/>
      <c r="AA53" s="54"/>
      <c r="AB53" s="310"/>
      <c r="AC53" s="310"/>
      <c r="AD53" s="311"/>
      <c r="AE53" s="252"/>
      <c r="AF53" s="264"/>
      <c r="AG53" s="264"/>
      <c r="AH53" s="264"/>
      <c r="AI53" s="264"/>
      <c r="AJ53" s="54"/>
      <c r="AK53" s="310"/>
      <c r="AL53" s="310"/>
      <c r="AM53" s="311"/>
      <c r="AN53" s="252"/>
      <c r="AO53" s="264"/>
      <c r="AP53" s="264"/>
      <c r="AQ53" s="264"/>
      <c r="AR53" s="264"/>
      <c r="AS53" s="54"/>
      <c r="AT53" s="310"/>
      <c r="AU53" s="310"/>
      <c r="AV53" s="311"/>
      <c r="AW53" s="252"/>
      <c r="AX53" s="264"/>
      <c r="AY53" s="264"/>
      <c r="AZ53" s="264"/>
      <c r="BA53" s="264"/>
      <c r="BB53" s="54"/>
      <c r="BC53" s="310"/>
      <c r="BD53" s="310"/>
      <c r="BE53" s="311"/>
      <c r="BF53" s="252"/>
      <c r="BG53" s="264"/>
      <c r="BH53" s="264"/>
      <c r="BI53" s="264"/>
      <c r="BJ53" s="264"/>
      <c r="BK53" s="54"/>
      <c r="BL53" s="310"/>
      <c r="BM53" s="310"/>
      <c r="BN53" s="311"/>
      <c r="BO53" s="269"/>
      <c r="BP53" s="311"/>
      <c r="BQ53" s="358"/>
      <c r="BR53" s="1"/>
      <c r="BS53" s="59"/>
      <c r="BT53" s="116"/>
      <c r="BU53" s="116"/>
      <c r="BV53" s="116"/>
      <c r="BW53" s="116"/>
      <c r="BX53" s="116"/>
      <c r="BY53" s="116"/>
      <c r="BZ53" s="116"/>
      <c r="CA53" s="117"/>
    </row>
    <row r="54" spans="1:79" x14ac:dyDescent="0.25">
      <c r="A54" s="15">
        <v>1</v>
      </c>
      <c r="B54" s="49" t="s">
        <v>43</v>
      </c>
      <c r="C54" s="58"/>
      <c r="D54" s="226"/>
      <c r="E54" s="22"/>
      <c r="F54" s="22"/>
      <c r="G54" s="22"/>
      <c r="H54" s="22"/>
      <c r="I54" s="22"/>
      <c r="J54" s="300"/>
      <c r="K54" s="300"/>
      <c r="L54" s="301"/>
      <c r="M54" s="250"/>
      <c r="N54" s="264"/>
      <c r="O54" s="264"/>
      <c r="P54" s="264"/>
      <c r="Q54" s="264"/>
      <c r="R54" s="54"/>
      <c r="S54" s="300"/>
      <c r="T54" s="300"/>
      <c r="U54" s="301"/>
      <c r="V54" s="252"/>
      <c r="W54" s="264"/>
      <c r="X54" s="264"/>
      <c r="Y54" s="264"/>
      <c r="Z54" s="264"/>
      <c r="AA54" s="54"/>
      <c r="AB54" s="300"/>
      <c r="AC54" s="300"/>
      <c r="AD54" s="301"/>
      <c r="AE54" s="252"/>
      <c r="AF54" s="264"/>
      <c r="AG54" s="264"/>
      <c r="AH54" s="264"/>
      <c r="AI54" s="264"/>
      <c r="AJ54" s="54"/>
      <c r="AK54" s="300"/>
      <c r="AL54" s="300"/>
      <c r="AM54" s="301"/>
      <c r="AN54" s="252"/>
      <c r="AO54" s="264"/>
      <c r="AP54" s="264"/>
      <c r="AQ54" s="264"/>
      <c r="AR54" s="264"/>
      <c r="AS54" s="54"/>
      <c r="AT54" s="300"/>
      <c r="AU54" s="300"/>
      <c r="AV54" s="301"/>
      <c r="AW54" s="252"/>
      <c r="AX54" s="264"/>
      <c r="AY54" s="264"/>
      <c r="AZ54" s="264"/>
      <c r="BA54" s="264"/>
      <c r="BB54" s="54"/>
      <c r="BC54" s="300"/>
      <c r="BD54" s="300"/>
      <c r="BE54" s="301"/>
      <c r="BF54" s="252"/>
      <c r="BG54" s="264"/>
      <c r="BH54" s="264"/>
      <c r="BI54" s="264"/>
      <c r="BJ54" s="264"/>
      <c r="BK54" s="54"/>
      <c r="BL54" s="300"/>
      <c r="BM54" s="300"/>
      <c r="BN54" s="301"/>
      <c r="BO54" s="269"/>
      <c r="BP54" s="322">
        <f t="shared" ref="BP54:BP55" si="35">J54+S54+AB54+AK54+AT54+BC54+BL54</f>
        <v>0</v>
      </c>
      <c r="BQ54" s="323"/>
      <c r="BR54" s="1"/>
      <c r="BS54" s="2">
        <f>C54</f>
        <v>0</v>
      </c>
      <c r="BT54" s="188">
        <f>J54</f>
        <v>0</v>
      </c>
      <c r="BU54" s="188">
        <f>S54</f>
        <v>0</v>
      </c>
      <c r="BV54" s="188">
        <f>AB54</f>
        <v>0</v>
      </c>
      <c r="BW54" s="188">
        <f>AK54</f>
        <v>0</v>
      </c>
      <c r="BX54" s="188">
        <f>AT54</f>
        <v>0</v>
      </c>
      <c r="BY54" s="188">
        <f>BC54</f>
        <v>0</v>
      </c>
      <c r="BZ54" s="188">
        <f>BL54</f>
        <v>0</v>
      </c>
      <c r="CA54" s="188">
        <f t="shared" ref="CA54:CA55" si="36">SUM(BT54:BZ54)</f>
        <v>0</v>
      </c>
    </row>
    <row r="55" spans="1:79" ht="15.75" thickBot="1" x14ac:dyDescent="0.3">
      <c r="A55" s="15">
        <v>2</v>
      </c>
      <c r="B55" s="49" t="s">
        <v>44</v>
      </c>
      <c r="C55" s="58"/>
      <c r="D55" s="226"/>
      <c r="E55" s="22"/>
      <c r="F55" s="22"/>
      <c r="G55" s="22"/>
      <c r="H55" s="22"/>
      <c r="I55" s="22"/>
      <c r="J55" s="298"/>
      <c r="K55" s="298"/>
      <c r="L55" s="299"/>
      <c r="M55" s="250"/>
      <c r="N55" s="264"/>
      <c r="O55" s="264"/>
      <c r="P55" s="264"/>
      <c r="Q55" s="264"/>
      <c r="R55" s="54"/>
      <c r="S55" s="298"/>
      <c r="T55" s="298"/>
      <c r="U55" s="299"/>
      <c r="V55" s="252"/>
      <c r="W55" s="264"/>
      <c r="X55" s="264"/>
      <c r="Y55" s="264"/>
      <c r="Z55" s="264"/>
      <c r="AA55" s="54"/>
      <c r="AB55" s="298"/>
      <c r="AC55" s="298"/>
      <c r="AD55" s="299"/>
      <c r="AE55" s="252"/>
      <c r="AF55" s="264"/>
      <c r="AG55" s="264"/>
      <c r="AH55" s="264"/>
      <c r="AI55" s="264"/>
      <c r="AJ55" s="54"/>
      <c r="AK55" s="298"/>
      <c r="AL55" s="298"/>
      <c r="AM55" s="299"/>
      <c r="AN55" s="252"/>
      <c r="AO55" s="264"/>
      <c r="AP55" s="264"/>
      <c r="AQ55" s="264"/>
      <c r="AR55" s="264"/>
      <c r="AS55" s="54"/>
      <c r="AT55" s="298"/>
      <c r="AU55" s="298"/>
      <c r="AV55" s="299"/>
      <c r="AW55" s="252"/>
      <c r="AX55" s="264"/>
      <c r="AY55" s="264"/>
      <c r="AZ55" s="264"/>
      <c r="BA55" s="264"/>
      <c r="BB55" s="54"/>
      <c r="BC55" s="298"/>
      <c r="BD55" s="298"/>
      <c r="BE55" s="299"/>
      <c r="BF55" s="252"/>
      <c r="BG55" s="264"/>
      <c r="BH55" s="264"/>
      <c r="BI55" s="264"/>
      <c r="BJ55" s="264"/>
      <c r="BK55" s="54"/>
      <c r="BL55" s="298"/>
      <c r="BM55" s="298"/>
      <c r="BN55" s="299"/>
      <c r="BO55" s="269"/>
      <c r="BP55" s="322">
        <f t="shared" si="35"/>
        <v>0</v>
      </c>
      <c r="BQ55" s="323"/>
      <c r="BR55" s="1"/>
      <c r="BS55" s="2">
        <f>C55</f>
        <v>0</v>
      </c>
      <c r="BT55" s="188">
        <f>J55</f>
        <v>0</v>
      </c>
      <c r="BU55" s="188">
        <f>S55</f>
        <v>0</v>
      </c>
      <c r="BV55" s="188">
        <f>AB55</f>
        <v>0</v>
      </c>
      <c r="BW55" s="188">
        <f>AK55</f>
        <v>0</v>
      </c>
      <c r="BX55" s="188">
        <f>AT55</f>
        <v>0</v>
      </c>
      <c r="BY55" s="188">
        <f>BC55</f>
        <v>0</v>
      </c>
      <c r="BZ55" s="188">
        <f>BL55</f>
        <v>0</v>
      </c>
      <c r="CA55" s="188">
        <f t="shared" si="36"/>
        <v>0</v>
      </c>
    </row>
    <row r="56" spans="1:79" ht="16.5" thickTop="1" thickBot="1" x14ac:dyDescent="0.3">
      <c r="A56" s="233" t="s">
        <v>45</v>
      </c>
      <c r="B56" s="234"/>
      <c r="C56" s="234"/>
      <c r="D56" s="226"/>
      <c r="E56" s="22"/>
      <c r="F56" s="22"/>
      <c r="G56" s="22"/>
      <c r="H56" s="22"/>
      <c r="I56" s="22"/>
      <c r="J56" s="320">
        <f>SUM(J54:L55)</f>
        <v>0</v>
      </c>
      <c r="K56" s="321"/>
      <c r="L56" s="321"/>
      <c r="M56" s="250"/>
      <c r="N56" s="264"/>
      <c r="O56" s="264"/>
      <c r="P56" s="264"/>
      <c r="Q56" s="264"/>
      <c r="R56" s="54"/>
      <c r="S56" s="320">
        <f>SUM(S54:U55)</f>
        <v>0</v>
      </c>
      <c r="T56" s="321"/>
      <c r="U56" s="321"/>
      <c r="V56" s="252"/>
      <c r="W56" s="264"/>
      <c r="X56" s="264"/>
      <c r="Y56" s="264"/>
      <c r="Z56" s="264"/>
      <c r="AA56" s="54"/>
      <c r="AB56" s="331">
        <f>SUM(AB54:AD55)</f>
        <v>0</v>
      </c>
      <c r="AC56" s="332"/>
      <c r="AD56" s="333"/>
      <c r="AE56" s="252"/>
      <c r="AF56" s="264"/>
      <c r="AG56" s="264"/>
      <c r="AH56" s="264"/>
      <c r="AI56" s="264"/>
      <c r="AJ56" s="54"/>
      <c r="AK56" s="331">
        <f>SUM(AK54:AM55)</f>
        <v>0</v>
      </c>
      <c r="AL56" s="332"/>
      <c r="AM56" s="333"/>
      <c r="AN56" s="252"/>
      <c r="AO56" s="264"/>
      <c r="AP56" s="264"/>
      <c r="AQ56" s="264"/>
      <c r="AR56" s="264"/>
      <c r="AS56" s="54"/>
      <c r="AT56" s="331">
        <f>SUM(AT54:AV55)</f>
        <v>0</v>
      </c>
      <c r="AU56" s="332"/>
      <c r="AV56" s="333"/>
      <c r="AW56" s="252"/>
      <c r="AX56" s="264"/>
      <c r="AY56" s="264"/>
      <c r="AZ56" s="264"/>
      <c r="BA56" s="264"/>
      <c r="BB56" s="54"/>
      <c r="BC56" s="331">
        <f>SUM(BC54:BE55)</f>
        <v>0</v>
      </c>
      <c r="BD56" s="332"/>
      <c r="BE56" s="333"/>
      <c r="BF56" s="252"/>
      <c r="BG56" s="264"/>
      <c r="BH56" s="264"/>
      <c r="BI56" s="264"/>
      <c r="BJ56" s="264"/>
      <c r="BK56" s="54"/>
      <c r="BL56" s="331">
        <f>SUM(BL54:BN55)</f>
        <v>0</v>
      </c>
      <c r="BM56" s="332"/>
      <c r="BN56" s="333"/>
      <c r="BO56" s="269"/>
      <c r="BP56" s="348">
        <f>J56+S56+AB56+AK56+AT56+BC56+BL56</f>
        <v>0</v>
      </c>
      <c r="BQ56" s="349"/>
      <c r="BR56" s="1"/>
      <c r="BS56" s="90"/>
      <c r="BT56" s="91"/>
      <c r="BU56" s="91"/>
      <c r="BV56" s="91"/>
      <c r="BW56" s="91"/>
      <c r="BX56" s="91"/>
      <c r="BY56" s="91"/>
      <c r="BZ56" s="91"/>
      <c r="CA56" s="89"/>
    </row>
    <row r="57" spans="1:79" ht="15" customHeight="1" x14ac:dyDescent="0.25">
      <c r="A57" s="87" t="s">
        <v>46</v>
      </c>
      <c r="B57" s="63"/>
      <c r="C57" s="88" t="s">
        <v>85</v>
      </c>
      <c r="D57" s="226"/>
      <c r="E57" s="22"/>
      <c r="F57" s="22"/>
      <c r="G57" s="22"/>
      <c r="H57" s="22"/>
      <c r="I57" s="22"/>
      <c r="J57" s="310"/>
      <c r="K57" s="310"/>
      <c r="L57" s="311"/>
      <c r="M57" s="250"/>
      <c r="N57" s="264"/>
      <c r="O57" s="264"/>
      <c r="P57" s="264"/>
      <c r="Q57" s="264"/>
      <c r="R57" s="54"/>
      <c r="S57" s="310"/>
      <c r="T57" s="310"/>
      <c r="U57" s="311"/>
      <c r="V57" s="252"/>
      <c r="W57" s="264"/>
      <c r="X57" s="264"/>
      <c r="Y57" s="264"/>
      <c r="Z57" s="264"/>
      <c r="AA57" s="54"/>
      <c r="AB57" s="310"/>
      <c r="AC57" s="310"/>
      <c r="AD57" s="311"/>
      <c r="AE57" s="252"/>
      <c r="AF57" s="264"/>
      <c r="AG57" s="264"/>
      <c r="AH57" s="264"/>
      <c r="AI57" s="264"/>
      <c r="AJ57" s="54"/>
      <c r="AK57" s="310"/>
      <c r="AL57" s="310"/>
      <c r="AM57" s="311"/>
      <c r="AN57" s="252"/>
      <c r="AO57" s="264"/>
      <c r="AP57" s="264"/>
      <c r="AQ57" s="264"/>
      <c r="AR57" s="264"/>
      <c r="AS57" s="54"/>
      <c r="AT57" s="310"/>
      <c r="AU57" s="310"/>
      <c r="AV57" s="311"/>
      <c r="AW57" s="252"/>
      <c r="AX57" s="264"/>
      <c r="AY57" s="264"/>
      <c r="AZ57" s="264"/>
      <c r="BA57" s="264"/>
      <c r="BB57" s="54"/>
      <c r="BC57" s="310"/>
      <c r="BD57" s="310"/>
      <c r="BE57" s="311"/>
      <c r="BF57" s="252"/>
      <c r="BG57" s="264"/>
      <c r="BH57" s="264"/>
      <c r="BI57" s="264"/>
      <c r="BJ57" s="264"/>
      <c r="BK57" s="54"/>
      <c r="BL57" s="310"/>
      <c r="BM57" s="310"/>
      <c r="BN57" s="311"/>
      <c r="BO57" s="269"/>
      <c r="BP57" s="203"/>
      <c r="BQ57" s="204"/>
      <c r="BR57" s="1"/>
      <c r="BS57" s="59"/>
      <c r="BT57" s="116"/>
      <c r="BU57" s="116"/>
      <c r="BV57" s="116"/>
      <c r="BW57" s="116"/>
      <c r="BX57" s="116"/>
      <c r="BY57" s="116"/>
      <c r="BZ57" s="116"/>
      <c r="CA57" s="117"/>
    </row>
    <row r="58" spans="1:79" ht="15" customHeight="1" x14ac:dyDescent="0.25">
      <c r="A58" s="15">
        <v>1</v>
      </c>
      <c r="B58" s="60" t="s">
        <v>117</v>
      </c>
      <c r="C58" s="58"/>
      <c r="D58" s="226"/>
      <c r="E58" s="22"/>
      <c r="F58" s="22"/>
      <c r="G58" s="22"/>
      <c r="H58" s="22"/>
      <c r="I58" s="22"/>
      <c r="J58" s="300"/>
      <c r="K58" s="300"/>
      <c r="L58" s="301"/>
      <c r="M58" s="250"/>
      <c r="N58" s="264"/>
      <c r="O58" s="264"/>
      <c r="P58" s="264"/>
      <c r="Q58" s="264"/>
      <c r="R58" s="54"/>
      <c r="S58" s="300"/>
      <c r="T58" s="300"/>
      <c r="U58" s="301"/>
      <c r="V58" s="252"/>
      <c r="W58" s="264"/>
      <c r="X58" s="264"/>
      <c r="Y58" s="264"/>
      <c r="Z58" s="264"/>
      <c r="AA58" s="54"/>
      <c r="AB58" s="300"/>
      <c r="AC58" s="300"/>
      <c r="AD58" s="301"/>
      <c r="AE58" s="252"/>
      <c r="AF58" s="264"/>
      <c r="AG58" s="264"/>
      <c r="AH58" s="264"/>
      <c r="AI58" s="264"/>
      <c r="AJ58" s="54"/>
      <c r="AK58" s="300"/>
      <c r="AL58" s="300"/>
      <c r="AM58" s="301"/>
      <c r="AN58" s="252"/>
      <c r="AO58" s="264"/>
      <c r="AP58" s="264"/>
      <c r="AQ58" s="264"/>
      <c r="AR58" s="264"/>
      <c r="AS58" s="54"/>
      <c r="AT58" s="300"/>
      <c r="AU58" s="300"/>
      <c r="AV58" s="301"/>
      <c r="AW58" s="252"/>
      <c r="AX58" s="264"/>
      <c r="AY58" s="264"/>
      <c r="AZ58" s="264"/>
      <c r="BA58" s="264"/>
      <c r="BB58" s="54"/>
      <c r="BC58" s="300"/>
      <c r="BD58" s="300"/>
      <c r="BE58" s="301"/>
      <c r="BF58" s="252"/>
      <c r="BG58" s="264"/>
      <c r="BH58" s="264"/>
      <c r="BI58" s="264"/>
      <c r="BJ58" s="264"/>
      <c r="BK58" s="54"/>
      <c r="BL58" s="300"/>
      <c r="BM58" s="300"/>
      <c r="BN58" s="301"/>
      <c r="BO58" s="269"/>
      <c r="BP58" s="322">
        <f t="shared" ref="BP58:BP63" si="37">J58+S58+AB58+AK58+AT58+BC58+BL58</f>
        <v>0</v>
      </c>
      <c r="BQ58" s="323"/>
      <c r="BR58" s="1"/>
      <c r="BS58" s="2">
        <f t="shared" ref="BS58:BS63" si="38">C58</f>
        <v>0</v>
      </c>
      <c r="BT58" s="188">
        <f t="shared" ref="BT58:BT63" si="39">J58</f>
        <v>0</v>
      </c>
      <c r="BU58" s="188">
        <f t="shared" ref="BU58:BU63" si="40">S58</f>
        <v>0</v>
      </c>
      <c r="BV58" s="188">
        <f t="shared" ref="BV58:BV63" si="41">AB58</f>
        <v>0</v>
      </c>
      <c r="BW58" s="188">
        <f t="shared" ref="BW58:BW63" si="42">AK58</f>
        <v>0</v>
      </c>
      <c r="BX58" s="188">
        <f t="shared" ref="BX58:BX63" si="43">AT58</f>
        <v>0</v>
      </c>
      <c r="BY58" s="188">
        <f t="shared" ref="BY58:BY63" si="44">BC58</f>
        <v>0</v>
      </c>
      <c r="BZ58" s="188">
        <f t="shared" ref="BZ58:BZ63" si="45">BL58</f>
        <v>0</v>
      </c>
      <c r="CA58" s="188">
        <f t="shared" ref="CA58:CA63" si="46">SUM(BT58:BZ58)</f>
        <v>0</v>
      </c>
    </row>
    <row r="59" spans="1:79" ht="15" customHeight="1" x14ac:dyDescent="0.25">
      <c r="A59" s="15">
        <v>2</v>
      </c>
      <c r="B59" s="60" t="s">
        <v>118</v>
      </c>
      <c r="C59" s="58"/>
      <c r="D59" s="226"/>
      <c r="E59" s="22"/>
      <c r="F59" s="22"/>
      <c r="G59" s="22"/>
      <c r="H59" s="22"/>
      <c r="I59" s="22"/>
      <c r="J59" s="300"/>
      <c r="K59" s="300"/>
      <c r="L59" s="301"/>
      <c r="M59" s="250"/>
      <c r="N59" s="264"/>
      <c r="O59" s="264"/>
      <c r="P59" s="264"/>
      <c r="Q59" s="264"/>
      <c r="R59" s="54"/>
      <c r="S59" s="300"/>
      <c r="T59" s="300"/>
      <c r="U59" s="301"/>
      <c r="V59" s="252"/>
      <c r="W59" s="264"/>
      <c r="X59" s="264"/>
      <c r="Y59" s="264"/>
      <c r="Z59" s="264"/>
      <c r="AA59" s="54"/>
      <c r="AB59" s="300"/>
      <c r="AC59" s="300"/>
      <c r="AD59" s="301"/>
      <c r="AE59" s="252"/>
      <c r="AF59" s="264"/>
      <c r="AG59" s="264"/>
      <c r="AH59" s="264"/>
      <c r="AI59" s="264"/>
      <c r="AJ59" s="54"/>
      <c r="AK59" s="300"/>
      <c r="AL59" s="300"/>
      <c r="AM59" s="301"/>
      <c r="AN59" s="252"/>
      <c r="AO59" s="264"/>
      <c r="AP59" s="264"/>
      <c r="AQ59" s="264"/>
      <c r="AR59" s="264"/>
      <c r="AS59" s="54"/>
      <c r="AT59" s="300"/>
      <c r="AU59" s="300"/>
      <c r="AV59" s="301"/>
      <c r="AW59" s="252"/>
      <c r="AX59" s="264"/>
      <c r="AY59" s="264"/>
      <c r="AZ59" s="264"/>
      <c r="BA59" s="264"/>
      <c r="BB59" s="54"/>
      <c r="BC59" s="300"/>
      <c r="BD59" s="300"/>
      <c r="BE59" s="301"/>
      <c r="BF59" s="252"/>
      <c r="BG59" s="264"/>
      <c r="BH59" s="264"/>
      <c r="BI59" s="264"/>
      <c r="BJ59" s="264"/>
      <c r="BK59" s="54"/>
      <c r="BL59" s="300"/>
      <c r="BM59" s="300"/>
      <c r="BN59" s="301"/>
      <c r="BO59" s="269"/>
      <c r="BP59" s="322">
        <f t="shared" si="37"/>
        <v>0</v>
      </c>
      <c r="BQ59" s="323"/>
      <c r="BR59" s="1"/>
      <c r="BS59" s="2">
        <f t="shared" si="38"/>
        <v>0</v>
      </c>
      <c r="BT59" s="188">
        <f t="shared" si="39"/>
        <v>0</v>
      </c>
      <c r="BU59" s="188">
        <f t="shared" si="40"/>
        <v>0</v>
      </c>
      <c r="BV59" s="188">
        <f t="shared" si="41"/>
        <v>0</v>
      </c>
      <c r="BW59" s="188">
        <f t="shared" si="42"/>
        <v>0</v>
      </c>
      <c r="BX59" s="188">
        <f t="shared" si="43"/>
        <v>0</v>
      </c>
      <c r="BY59" s="188">
        <f t="shared" si="44"/>
        <v>0</v>
      </c>
      <c r="BZ59" s="188">
        <f t="shared" si="45"/>
        <v>0</v>
      </c>
      <c r="CA59" s="188">
        <f t="shared" si="46"/>
        <v>0</v>
      </c>
    </row>
    <row r="60" spans="1:79" ht="15" customHeight="1" x14ac:dyDescent="0.25">
      <c r="A60" s="15">
        <v>3</v>
      </c>
      <c r="B60" s="60" t="s">
        <v>119</v>
      </c>
      <c r="C60" s="58"/>
      <c r="D60" s="226"/>
      <c r="E60" s="22"/>
      <c r="F60" s="22"/>
      <c r="G60" s="22"/>
      <c r="H60" s="22"/>
      <c r="I60" s="22"/>
      <c r="J60" s="300"/>
      <c r="K60" s="300"/>
      <c r="L60" s="301"/>
      <c r="M60" s="250"/>
      <c r="N60" s="264"/>
      <c r="O60" s="264"/>
      <c r="P60" s="264"/>
      <c r="Q60" s="264"/>
      <c r="R60" s="54"/>
      <c r="S60" s="300"/>
      <c r="T60" s="300"/>
      <c r="U60" s="301"/>
      <c r="V60" s="252"/>
      <c r="W60" s="264"/>
      <c r="X60" s="264"/>
      <c r="Y60" s="264"/>
      <c r="Z60" s="264"/>
      <c r="AA60" s="54"/>
      <c r="AB60" s="300"/>
      <c r="AC60" s="300"/>
      <c r="AD60" s="301"/>
      <c r="AE60" s="252"/>
      <c r="AF60" s="264"/>
      <c r="AG60" s="264"/>
      <c r="AH60" s="264"/>
      <c r="AI60" s="264"/>
      <c r="AJ60" s="54"/>
      <c r="AK60" s="300"/>
      <c r="AL60" s="300"/>
      <c r="AM60" s="301"/>
      <c r="AN60" s="252"/>
      <c r="AO60" s="264"/>
      <c r="AP60" s="264"/>
      <c r="AQ60" s="264"/>
      <c r="AR60" s="264"/>
      <c r="AS60" s="54"/>
      <c r="AT60" s="300"/>
      <c r="AU60" s="300"/>
      <c r="AV60" s="301"/>
      <c r="AW60" s="252"/>
      <c r="AX60" s="264"/>
      <c r="AY60" s="264"/>
      <c r="AZ60" s="264"/>
      <c r="BA60" s="264"/>
      <c r="BB60" s="54"/>
      <c r="BC60" s="300"/>
      <c r="BD60" s="300"/>
      <c r="BE60" s="301"/>
      <c r="BF60" s="252"/>
      <c r="BG60" s="264"/>
      <c r="BH60" s="264"/>
      <c r="BI60" s="264"/>
      <c r="BJ60" s="264"/>
      <c r="BK60" s="54"/>
      <c r="BL60" s="300"/>
      <c r="BM60" s="300"/>
      <c r="BN60" s="301"/>
      <c r="BO60" s="269"/>
      <c r="BP60" s="322">
        <f t="shared" si="37"/>
        <v>0</v>
      </c>
      <c r="BQ60" s="323"/>
      <c r="BR60" s="1"/>
      <c r="BS60" s="2">
        <f t="shared" si="38"/>
        <v>0</v>
      </c>
      <c r="BT60" s="188">
        <f t="shared" si="39"/>
        <v>0</v>
      </c>
      <c r="BU60" s="188">
        <f t="shared" si="40"/>
        <v>0</v>
      </c>
      <c r="BV60" s="188">
        <f t="shared" si="41"/>
        <v>0</v>
      </c>
      <c r="BW60" s="188">
        <f t="shared" si="42"/>
        <v>0</v>
      </c>
      <c r="BX60" s="188">
        <f t="shared" si="43"/>
        <v>0</v>
      </c>
      <c r="BY60" s="188">
        <f t="shared" si="44"/>
        <v>0</v>
      </c>
      <c r="BZ60" s="188">
        <f t="shared" si="45"/>
        <v>0</v>
      </c>
      <c r="CA60" s="188">
        <f t="shared" si="46"/>
        <v>0</v>
      </c>
    </row>
    <row r="61" spans="1:79" ht="15" customHeight="1" x14ac:dyDescent="0.25">
      <c r="A61" s="15">
        <v>4</v>
      </c>
      <c r="B61" s="60" t="s">
        <v>120</v>
      </c>
      <c r="C61" s="58"/>
      <c r="D61" s="226"/>
      <c r="E61" s="22"/>
      <c r="F61" s="22"/>
      <c r="G61" s="22"/>
      <c r="H61" s="22"/>
      <c r="I61" s="22"/>
      <c r="J61" s="300"/>
      <c r="K61" s="300"/>
      <c r="L61" s="301"/>
      <c r="M61" s="250"/>
      <c r="N61" s="264"/>
      <c r="O61" s="264"/>
      <c r="P61" s="264"/>
      <c r="Q61" s="264"/>
      <c r="R61" s="54"/>
      <c r="S61" s="300"/>
      <c r="T61" s="300"/>
      <c r="U61" s="301"/>
      <c r="V61" s="252"/>
      <c r="W61" s="264"/>
      <c r="X61" s="264"/>
      <c r="Y61" s="264"/>
      <c r="Z61" s="264"/>
      <c r="AA61" s="54"/>
      <c r="AB61" s="300"/>
      <c r="AC61" s="300"/>
      <c r="AD61" s="301"/>
      <c r="AE61" s="252"/>
      <c r="AF61" s="264"/>
      <c r="AG61" s="264"/>
      <c r="AH61" s="264"/>
      <c r="AI61" s="264"/>
      <c r="AJ61" s="54"/>
      <c r="AK61" s="300"/>
      <c r="AL61" s="300"/>
      <c r="AM61" s="301"/>
      <c r="AN61" s="252"/>
      <c r="AO61" s="264"/>
      <c r="AP61" s="264"/>
      <c r="AQ61" s="264"/>
      <c r="AR61" s="264"/>
      <c r="AS61" s="54"/>
      <c r="AT61" s="300"/>
      <c r="AU61" s="300"/>
      <c r="AV61" s="301"/>
      <c r="AW61" s="252"/>
      <c r="AX61" s="264"/>
      <c r="AY61" s="264"/>
      <c r="AZ61" s="264"/>
      <c r="BA61" s="264"/>
      <c r="BB61" s="54"/>
      <c r="BC61" s="300"/>
      <c r="BD61" s="300"/>
      <c r="BE61" s="301"/>
      <c r="BF61" s="252"/>
      <c r="BG61" s="264"/>
      <c r="BH61" s="264"/>
      <c r="BI61" s="264"/>
      <c r="BJ61" s="264"/>
      <c r="BK61" s="54"/>
      <c r="BL61" s="300"/>
      <c r="BM61" s="300"/>
      <c r="BN61" s="301"/>
      <c r="BO61" s="269"/>
      <c r="BP61" s="322">
        <f t="shared" si="37"/>
        <v>0</v>
      </c>
      <c r="BQ61" s="323"/>
      <c r="BR61" s="1"/>
      <c r="BS61" s="2">
        <f t="shared" si="38"/>
        <v>0</v>
      </c>
      <c r="BT61" s="188">
        <f t="shared" si="39"/>
        <v>0</v>
      </c>
      <c r="BU61" s="188">
        <f t="shared" si="40"/>
        <v>0</v>
      </c>
      <c r="BV61" s="188">
        <f t="shared" si="41"/>
        <v>0</v>
      </c>
      <c r="BW61" s="188">
        <f t="shared" si="42"/>
        <v>0</v>
      </c>
      <c r="BX61" s="188">
        <f t="shared" si="43"/>
        <v>0</v>
      </c>
      <c r="BY61" s="188">
        <f t="shared" si="44"/>
        <v>0</v>
      </c>
      <c r="BZ61" s="188">
        <f t="shared" si="45"/>
        <v>0</v>
      </c>
      <c r="CA61" s="188">
        <f t="shared" si="46"/>
        <v>0</v>
      </c>
    </row>
    <row r="62" spans="1:79" ht="15" customHeight="1" x14ac:dyDescent="0.25">
      <c r="A62" s="15">
        <v>5</v>
      </c>
      <c r="B62" s="60" t="s">
        <v>121</v>
      </c>
      <c r="C62" s="58"/>
      <c r="D62" s="226"/>
      <c r="E62" s="22"/>
      <c r="F62" s="22"/>
      <c r="G62" s="22"/>
      <c r="H62" s="22"/>
      <c r="I62" s="22"/>
      <c r="J62" s="298"/>
      <c r="K62" s="298"/>
      <c r="L62" s="299"/>
      <c r="M62" s="250"/>
      <c r="N62" s="264"/>
      <c r="O62" s="264"/>
      <c r="P62" s="264"/>
      <c r="Q62" s="264"/>
      <c r="R62" s="54"/>
      <c r="S62" s="298"/>
      <c r="T62" s="298"/>
      <c r="U62" s="299"/>
      <c r="V62" s="252"/>
      <c r="W62" s="264"/>
      <c r="X62" s="264"/>
      <c r="Y62" s="264"/>
      <c r="Z62" s="264"/>
      <c r="AA62" s="54"/>
      <c r="AB62" s="298"/>
      <c r="AC62" s="298"/>
      <c r="AD62" s="299"/>
      <c r="AE62" s="252"/>
      <c r="AF62" s="264"/>
      <c r="AG62" s="264"/>
      <c r="AH62" s="264"/>
      <c r="AI62" s="264"/>
      <c r="AJ62" s="54"/>
      <c r="AK62" s="298"/>
      <c r="AL62" s="298"/>
      <c r="AM62" s="299"/>
      <c r="AN62" s="252"/>
      <c r="AO62" s="264"/>
      <c r="AP62" s="264"/>
      <c r="AQ62" s="264"/>
      <c r="AR62" s="264"/>
      <c r="AS62" s="54"/>
      <c r="AT62" s="298"/>
      <c r="AU62" s="298"/>
      <c r="AV62" s="299"/>
      <c r="AW62" s="252"/>
      <c r="AX62" s="264"/>
      <c r="AY62" s="264"/>
      <c r="AZ62" s="264"/>
      <c r="BA62" s="264"/>
      <c r="BB62" s="54"/>
      <c r="BC62" s="298"/>
      <c r="BD62" s="298"/>
      <c r="BE62" s="299"/>
      <c r="BF62" s="252"/>
      <c r="BG62" s="264"/>
      <c r="BH62" s="264"/>
      <c r="BI62" s="264"/>
      <c r="BJ62" s="264"/>
      <c r="BK62" s="54"/>
      <c r="BL62" s="298"/>
      <c r="BM62" s="298"/>
      <c r="BN62" s="299"/>
      <c r="BO62" s="269"/>
      <c r="BP62" s="322">
        <f>J62+S62+AB62+AK62+AT62+BC62+BL62</f>
        <v>0</v>
      </c>
      <c r="BQ62" s="323"/>
      <c r="BR62" s="1"/>
      <c r="BS62" s="2">
        <f t="shared" si="38"/>
        <v>0</v>
      </c>
      <c r="BT62" s="188">
        <f t="shared" si="39"/>
        <v>0</v>
      </c>
      <c r="BU62" s="188">
        <f t="shared" si="40"/>
        <v>0</v>
      </c>
      <c r="BV62" s="188">
        <f t="shared" si="41"/>
        <v>0</v>
      </c>
      <c r="BW62" s="188">
        <f t="shared" si="42"/>
        <v>0</v>
      </c>
      <c r="BX62" s="188">
        <f t="shared" si="43"/>
        <v>0</v>
      </c>
      <c r="BY62" s="188">
        <f t="shared" si="44"/>
        <v>0</v>
      </c>
      <c r="BZ62" s="188">
        <f t="shared" si="45"/>
        <v>0</v>
      </c>
      <c r="CA62" s="188">
        <f t="shared" si="46"/>
        <v>0</v>
      </c>
    </row>
    <row r="63" spans="1:79" ht="15" customHeight="1" thickBot="1" x14ac:dyDescent="0.3">
      <c r="A63" s="49">
        <v>6</v>
      </c>
      <c r="B63" s="86" t="s">
        <v>116</v>
      </c>
      <c r="C63" s="58"/>
      <c r="D63" s="226"/>
      <c r="E63" s="22"/>
      <c r="F63" s="22"/>
      <c r="G63" s="22"/>
      <c r="H63" s="22"/>
      <c r="I63" s="22"/>
      <c r="J63" s="298"/>
      <c r="K63" s="298"/>
      <c r="L63" s="299"/>
      <c r="M63" s="250"/>
      <c r="N63" s="264"/>
      <c r="O63" s="264"/>
      <c r="P63" s="264"/>
      <c r="Q63" s="264"/>
      <c r="R63" s="54"/>
      <c r="S63" s="298"/>
      <c r="T63" s="298"/>
      <c r="U63" s="299"/>
      <c r="V63" s="252"/>
      <c r="W63" s="264"/>
      <c r="X63" s="264"/>
      <c r="Y63" s="264"/>
      <c r="Z63" s="264"/>
      <c r="AA63" s="54"/>
      <c r="AB63" s="298"/>
      <c r="AC63" s="298"/>
      <c r="AD63" s="299"/>
      <c r="AE63" s="252"/>
      <c r="AF63" s="264"/>
      <c r="AG63" s="264"/>
      <c r="AH63" s="264"/>
      <c r="AI63" s="264"/>
      <c r="AJ63" s="54"/>
      <c r="AK63" s="298"/>
      <c r="AL63" s="298"/>
      <c r="AM63" s="299"/>
      <c r="AN63" s="252"/>
      <c r="AO63" s="264"/>
      <c r="AP63" s="264"/>
      <c r="AQ63" s="264"/>
      <c r="AR63" s="264"/>
      <c r="AS63" s="54"/>
      <c r="AT63" s="298"/>
      <c r="AU63" s="298"/>
      <c r="AV63" s="299"/>
      <c r="AW63" s="252"/>
      <c r="AX63" s="264"/>
      <c r="AY63" s="264"/>
      <c r="AZ63" s="264"/>
      <c r="BA63" s="264"/>
      <c r="BB63" s="54"/>
      <c r="BC63" s="298"/>
      <c r="BD63" s="298"/>
      <c r="BE63" s="299"/>
      <c r="BF63" s="252"/>
      <c r="BG63" s="264"/>
      <c r="BH63" s="264"/>
      <c r="BI63" s="264"/>
      <c r="BJ63" s="264"/>
      <c r="BK63" s="54"/>
      <c r="BL63" s="298"/>
      <c r="BM63" s="298"/>
      <c r="BN63" s="299"/>
      <c r="BO63" s="269"/>
      <c r="BP63" s="322">
        <f t="shared" si="37"/>
        <v>0</v>
      </c>
      <c r="BQ63" s="323"/>
      <c r="BR63" s="1"/>
      <c r="BS63" s="2">
        <f t="shared" si="38"/>
        <v>0</v>
      </c>
      <c r="BT63" s="188">
        <f t="shared" si="39"/>
        <v>0</v>
      </c>
      <c r="BU63" s="188">
        <f t="shared" si="40"/>
        <v>0</v>
      </c>
      <c r="BV63" s="188">
        <f t="shared" si="41"/>
        <v>0</v>
      </c>
      <c r="BW63" s="188">
        <f t="shared" si="42"/>
        <v>0</v>
      </c>
      <c r="BX63" s="188">
        <f t="shared" si="43"/>
        <v>0</v>
      </c>
      <c r="BY63" s="188">
        <f t="shared" si="44"/>
        <v>0</v>
      </c>
      <c r="BZ63" s="188">
        <f t="shared" si="45"/>
        <v>0</v>
      </c>
      <c r="CA63" s="188">
        <f t="shared" si="46"/>
        <v>0</v>
      </c>
    </row>
    <row r="64" spans="1:79" ht="16.5" customHeight="1" thickTop="1" thickBot="1" x14ac:dyDescent="0.3">
      <c r="A64" s="233" t="s">
        <v>48</v>
      </c>
      <c r="B64" s="234"/>
      <c r="C64" s="234"/>
      <c r="D64" s="226"/>
      <c r="E64" s="22"/>
      <c r="F64" s="22"/>
      <c r="G64" s="22"/>
      <c r="H64" s="22"/>
      <c r="I64" s="22"/>
      <c r="J64" s="320">
        <f>SUM(J58:L63)</f>
        <v>0</v>
      </c>
      <c r="K64" s="321"/>
      <c r="L64" s="321"/>
      <c r="M64" s="250"/>
      <c r="N64" s="264"/>
      <c r="O64" s="264"/>
      <c r="P64" s="264"/>
      <c r="Q64" s="264"/>
      <c r="R64" s="54"/>
      <c r="S64" s="320">
        <f>SUM(S58:U63)</f>
        <v>0</v>
      </c>
      <c r="T64" s="321"/>
      <c r="U64" s="321"/>
      <c r="V64" s="252"/>
      <c r="W64" s="264"/>
      <c r="X64" s="264"/>
      <c r="Y64" s="264"/>
      <c r="Z64" s="264"/>
      <c r="AA64" s="54"/>
      <c r="AB64" s="320">
        <f>SUM(AB58:AD63)</f>
        <v>0</v>
      </c>
      <c r="AC64" s="321"/>
      <c r="AD64" s="321"/>
      <c r="AE64" s="252"/>
      <c r="AF64" s="264"/>
      <c r="AG64" s="264"/>
      <c r="AH64" s="264"/>
      <c r="AI64" s="264"/>
      <c r="AJ64" s="54"/>
      <c r="AK64" s="320">
        <f>SUM(AK58:AM63)</f>
        <v>0</v>
      </c>
      <c r="AL64" s="321"/>
      <c r="AM64" s="321"/>
      <c r="AN64" s="252"/>
      <c r="AO64" s="264"/>
      <c r="AP64" s="264"/>
      <c r="AQ64" s="264"/>
      <c r="AR64" s="264"/>
      <c r="AS64" s="54"/>
      <c r="AT64" s="320">
        <f>SUM(AT58:AV63)</f>
        <v>0</v>
      </c>
      <c r="AU64" s="321"/>
      <c r="AV64" s="321"/>
      <c r="AW64" s="252"/>
      <c r="AX64" s="264"/>
      <c r="AY64" s="264"/>
      <c r="AZ64" s="264"/>
      <c r="BA64" s="264"/>
      <c r="BB64" s="54"/>
      <c r="BC64" s="320">
        <f>SUM(BC58:BE63)</f>
        <v>0</v>
      </c>
      <c r="BD64" s="321"/>
      <c r="BE64" s="321"/>
      <c r="BF64" s="252"/>
      <c r="BG64" s="264"/>
      <c r="BH64" s="264"/>
      <c r="BI64" s="264"/>
      <c r="BJ64" s="264"/>
      <c r="BK64" s="54"/>
      <c r="BL64" s="320">
        <f>SUM(BL58:BN63)</f>
        <v>0</v>
      </c>
      <c r="BM64" s="321"/>
      <c r="BN64" s="321"/>
      <c r="BO64" s="269"/>
      <c r="BP64" s="348">
        <f>J64+S64+AB64+AK64+AT64+BC64+BL64</f>
        <v>0</v>
      </c>
      <c r="BQ64" s="349"/>
      <c r="BR64" s="1"/>
      <c r="BS64" s="92"/>
      <c r="BT64" s="93"/>
      <c r="BU64" s="93"/>
      <c r="BV64" s="93"/>
      <c r="BW64" s="93"/>
      <c r="BX64" s="93"/>
      <c r="BY64" s="93"/>
      <c r="BZ64" s="93"/>
      <c r="CA64" s="94"/>
    </row>
    <row r="65" spans="1:79" x14ac:dyDescent="0.25">
      <c r="A65" s="59" t="s">
        <v>49</v>
      </c>
      <c r="B65" s="7"/>
      <c r="C65" s="7" t="s">
        <v>85</v>
      </c>
      <c r="D65" s="226"/>
      <c r="E65" s="22"/>
      <c r="F65" s="22"/>
      <c r="G65" s="22"/>
      <c r="H65" s="22"/>
      <c r="I65" s="22"/>
      <c r="J65" s="310"/>
      <c r="K65" s="310"/>
      <c r="L65" s="311"/>
      <c r="M65" s="250"/>
      <c r="N65" s="264"/>
      <c r="O65" s="264"/>
      <c r="P65" s="264"/>
      <c r="Q65" s="264"/>
      <c r="R65" s="54"/>
      <c r="S65" s="310"/>
      <c r="T65" s="310"/>
      <c r="U65" s="311"/>
      <c r="V65" s="252"/>
      <c r="W65" s="264"/>
      <c r="X65" s="264"/>
      <c r="Y65" s="264"/>
      <c r="Z65" s="264"/>
      <c r="AA65" s="54"/>
      <c r="AB65" s="310"/>
      <c r="AC65" s="310"/>
      <c r="AD65" s="311"/>
      <c r="AE65" s="252"/>
      <c r="AF65" s="264"/>
      <c r="AG65" s="264"/>
      <c r="AH65" s="264"/>
      <c r="AI65" s="264"/>
      <c r="AJ65" s="54"/>
      <c r="AK65" s="310"/>
      <c r="AL65" s="310"/>
      <c r="AM65" s="311"/>
      <c r="AN65" s="252"/>
      <c r="AO65" s="264"/>
      <c r="AP65" s="264"/>
      <c r="AQ65" s="264"/>
      <c r="AR65" s="264"/>
      <c r="AS65" s="54"/>
      <c r="AT65" s="310"/>
      <c r="AU65" s="310"/>
      <c r="AV65" s="311"/>
      <c r="AW65" s="252"/>
      <c r="AX65" s="264"/>
      <c r="AY65" s="264"/>
      <c r="AZ65" s="264"/>
      <c r="BA65" s="264"/>
      <c r="BB65" s="54"/>
      <c r="BC65" s="310"/>
      <c r="BD65" s="310"/>
      <c r="BE65" s="311"/>
      <c r="BF65" s="252"/>
      <c r="BG65" s="264"/>
      <c r="BH65" s="264"/>
      <c r="BI65" s="264"/>
      <c r="BJ65" s="264"/>
      <c r="BK65" s="54"/>
      <c r="BL65" s="310"/>
      <c r="BM65" s="310"/>
      <c r="BN65" s="311"/>
      <c r="BO65" s="269"/>
      <c r="BP65" s="203"/>
      <c r="BQ65" s="204"/>
      <c r="BR65" s="1"/>
      <c r="BS65" s="76"/>
      <c r="BT65" s="95"/>
      <c r="BU65" s="95"/>
      <c r="BV65" s="95"/>
      <c r="BW65" s="95"/>
      <c r="BX65" s="95"/>
      <c r="BY65" s="95"/>
      <c r="BZ65" s="95"/>
      <c r="CA65" s="78"/>
    </row>
    <row r="66" spans="1:79" x14ac:dyDescent="0.25">
      <c r="A66" s="15">
        <v>1</v>
      </c>
      <c r="B66" s="49" t="s">
        <v>81</v>
      </c>
      <c r="C66" s="58"/>
      <c r="D66" s="226"/>
      <c r="E66" s="22"/>
      <c r="F66" s="22"/>
      <c r="G66" s="22"/>
      <c r="H66" s="22"/>
      <c r="I66" s="22"/>
      <c r="J66" s="300"/>
      <c r="K66" s="300"/>
      <c r="L66" s="301"/>
      <c r="M66" s="250"/>
      <c r="N66" s="264"/>
      <c r="O66" s="264"/>
      <c r="P66" s="264"/>
      <c r="Q66" s="264"/>
      <c r="R66" s="54"/>
      <c r="S66" s="300"/>
      <c r="T66" s="300"/>
      <c r="U66" s="301"/>
      <c r="V66" s="252"/>
      <c r="W66" s="264"/>
      <c r="X66" s="264"/>
      <c r="Y66" s="264"/>
      <c r="Z66" s="264"/>
      <c r="AA66" s="54"/>
      <c r="AB66" s="300"/>
      <c r="AC66" s="300"/>
      <c r="AD66" s="301"/>
      <c r="AE66" s="252"/>
      <c r="AF66" s="264"/>
      <c r="AG66" s="264"/>
      <c r="AH66" s="264"/>
      <c r="AI66" s="264"/>
      <c r="AJ66" s="54"/>
      <c r="AK66" s="300"/>
      <c r="AL66" s="300"/>
      <c r="AM66" s="301"/>
      <c r="AN66" s="252"/>
      <c r="AO66" s="264"/>
      <c r="AP66" s="264"/>
      <c r="AQ66" s="264"/>
      <c r="AR66" s="264"/>
      <c r="AS66" s="54"/>
      <c r="AT66" s="300"/>
      <c r="AU66" s="300"/>
      <c r="AV66" s="301"/>
      <c r="AW66" s="252"/>
      <c r="AX66" s="264"/>
      <c r="AY66" s="264"/>
      <c r="AZ66" s="264"/>
      <c r="BA66" s="264"/>
      <c r="BB66" s="54"/>
      <c r="BC66" s="300"/>
      <c r="BD66" s="300"/>
      <c r="BE66" s="301"/>
      <c r="BF66" s="252"/>
      <c r="BG66" s="264"/>
      <c r="BH66" s="264"/>
      <c r="BI66" s="264"/>
      <c r="BJ66" s="264"/>
      <c r="BK66" s="54"/>
      <c r="BL66" s="300"/>
      <c r="BM66" s="300"/>
      <c r="BN66" s="301"/>
      <c r="BO66" s="269"/>
      <c r="BP66" s="322">
        <f t="shared" ref="BP66:BP85" si="47">J66+S66+AB66+AK66+AT66+BC66+BL66</f>
        <v>0</v>
      </c>
      <c r="BQ66" s="323"/>
      <c r="BR66" s="1"/>
      <c r="BS66" s="2">
        <f t="shared" ref="BS66:BS85" si="48">C66</f>
        <v>0</v>
      </c>
      <c r="BT66" s="188">
        <f t="shared" ref="BT66:BT85" si="49">J66</f>
        <v>0</v>
      </c>
      <c r="BU66" s="188">
        <f t="shared" ref="BU66:BU85" si="50">S66</f>
        <v>0</v>
      </c>
      <c r="BV66" s="188">
        <f t="shared" ref="BV66:BV85" si="51">AB66</f>
        <v>0</v>
      </c>
      <c r="BW66" s="188">
        <f t="shared" ref="BW66:BW85" si="52">AK66</f>
        <v>0</v>
      </c>
      <c r="BX66" s="188">
        <f t="shared" ref="BX66:BX85" si="53">AT66</f>
        <v>0</v>
      </c>
      <c r="BY66" s="188">
        <f t="shared" ref="BY66:BY85" si="54">BC66</f>
        <v>0</v>
      </c>
      <c r="BZ66" s="188">
        <f>BL66</f>
        <v>0</v>
      </c>
      <c r="CA66" s="188">
        <f>SUM(BT66:BZ66)</f>
        <v>0</v>
      </c>
    </row>
    <row r="67" spans="1:79" x14ac:dyDescent="0.25">
      <c r="A67" s="15">
        <v>2</v>
      </c>
      <c r="B67" s="49" t="s">
        <v>50</v>
      </c>
      <c r="C67" s="58"/>
      <c r="D67" s="226"/>
      <c r="E67" s="22"/>
      <c r="F67" s="22"/>
      <c r="G67" s="22"/>
      <c r="H67" s="22"/>
      <c r="I67" s="22"/>
      <c r="J67" s="300"/>
      <c r="K67" s="300"/>
      <c r="L67" s="301"/>
      <c r="M67" s="250"/>
      <c r="N67" s="264"/>
      <c r="O67" s="264"/>
      <c r="P67" s="264"/>
      <c r="Q67" s="264"/>
      <c r="R67" s="54"/>
      <c r="S67" s="300"/>
      <c r="T67" s="300"/>
      <c r="U67" s="301"/>
      <c r="V67" s="252"/>
      <c r="W67" s="264"/>
      <c r="X67" s="264"/>
      <c r="Y67" s="264"/>
      <c r="Z67" s="264"/>
      <c r="AA67" s="54"/>
      <c r="AB67" s="300"/>
      <c r="AC67" s="300"/>
      <c r="AD67" s="301"/>
      <c r="AE67" s="252"/>
      <c r="AF67" s="264"/>
      <c r="AG67" s="264"/>
      <c r="AH67" s="264"/>
      <c r="AI67" s="264"/>
      <c r="AJ67" s="54"/>
      <c r="AK67" s="300"/>
      <c r="AL67" s="300"/>
      <c r="AM67" s="301"/>
      <c r="AN67" s="252"/>
      <c r="AO67" s="264"/>
      <c r="AP67" s="264"/>
      <c r="AQ67" s="264"/>
      <c r="AR67" s="264"/>
      <c r="AS67" s="54"/>
      <c r="AT67" s="300"/>
      <c r="AU67" s="300"/>
      <c r="AV67" s="301"/>
      <c r="AW67" s="252"/>
      <c r="AX67" s="264"/>
      <c r="AY67" s="264"/>
      <c r="AZ67" s="264"/>
      <c r="BA67" s="264"/>
      <c r="BB67" s="54"/>
      <c r="BC67" s="300"/>
      <c r="BD67" s="300"/>
      <c r="BE67" s="301"/>
      <c r="BF67" s="252"/>
      <c r="BG67" s="264"/>
      <c r="BH67" s="264"/>
      <c r="BI67" s="264"/>
      <c r="BJ67" s="264"/>
      <c r="BK67" s="54"/>
      <c r="BL67" s="300"/>
      <c r="BM67" s="300"/>
      <c r="BN67" s="301"/>
      <c r="BO67" s="269"/>
      <c r="BP67" s="322">
        <f t="shared" si="47"/>
        <v>0</v>
      </c>
      <c r="BQ67" s="323"/>
      <c r="BR67" s="1"/>
      <c r="BS67" s="2">
        <f t="shared" si="48"/>
        <v>0</v>
      </c>
      <c r="BT67" s="188">
        <f t="shared" si="49"/>
        <v>0</v>
      </c>
      <c r="BU67" s="188">
        <f t="shared" si="50"/>
        <v>0</v>
      </c>
      <c r="BV67" s="188">
        <f t="shared" si="51"/>
        <v>0</v>
      </c>
      <c r="BW67" s="188">
        <f t="shared" si="52"/>
        <v>0</v>
      </c>
      <c r="BX67" s="188">
        <f t="shared" si="53"/>
        <v>0</v>
      </c>
      <c r="BY67" s="188">
        <f t="shared" si="54"/>
        <v>0</v>
      </c>
      <c r="BZ67" s="188">
        <f t="shared" ref="BZ67:BZ85" si="55">BL67</f>
        <v>0</v>
      </c>
      <c r="CA67" s="188">
        <f t="shared" ref="CA67:CA85" si="56">SUM(BT67:BZ67)</f>
        <v>0</v>
      </c>
    </row>
    <row r="68" spans="1:79" x14ac:dyDescent="0.25">
      <c r="A68" s="15">
        <v>3</v>
      </c>
      <c r="B68" s="49" t="s">
        <v>51</v>
      </c>
      <c r="C68" s="58"/>
      <c r="D68" s="226"/>
      <c r="E68" s="22"/>
      <c r="F68" s="22"/>
      <c r="G68" s="22"/>
      <c r="H68" s="22"/>
      <c r="I68" s="22"/>
      <c r="J68" s="300"/>
      <c r="K68" s="300"/>
      <c r="L68" s="301"/>
      <c r="M68" s="250"/>
      <c r="N68" s="264"/>
      <c r="O68" s="264"/>
      <c r="P68" s="264"/>
      <c r="Q68" s="264"/>
      <c r="R68" s="54"/>
      <c r="S68" s="300"/>
      <c r="T68" s="300"/>
      <c r="U68" s="301"/>
      <c r="V68" s="252"/>
      <c r="W68" s="264"/>
      <c r="X68" s="264"/>
      <c r="Y68" s="264"/>
      <c r="Z68" s="264"/>
      <c r="AA68" s="54"/>
      <c r="AB68" s="300"/>
      <c r="AC68" s="300"/>
      <c r="AD68" s="301"/>
      <c r="AE68" s="252"/>
      <c r="AF68" s="264"/>
      <c r="AG68" s="264"/>
      <c r="AH68" s="264"/>
      <c r="AI68" s="264"/>
      <c r="AJ68" s="54"/>
      <c r="AK68" s="300"/>
      <c r="AL68" s="300"/>
      <c r="AM68" s="301"/>
      <c r="AN68" s="252"/>
      <c r="AO68" s="264"/>
      <c r="AP68" s="264"/>
      <c r="AQ68" s="264"/>
      <c r="AR68" s="264"/>
      <c r="AS68" s="54"/>
      <c r="AT68" s="300"/>
      <c r="AU68" s="300"/>
      <c r="AV68" s="301"/>
      <c r="AW68" s="252"/>
      <c r="AX68" s="264"/>
      <c r="AY68" s="264"/>
      <c r="AZ68" s="264"/>
      <c r="BA68" s="264"/>
      <c r="BB68" s="54"/>
      <c r="BC68" s="300"/>
      <c r="BD68" s="300"/>
      <c r="BE68" s="301"/>
      <c r="BF68" s="252"/>
      <c r="BG68" s="264"/>
      <c r="BH68" s="264"/>
      <c r="BI68" s="264"/>
      <c r="BJ68" s="264"/>
      <c r="BK68" s="54"/>
      <c r="BL68" s="300"/>
      <c r="BM68" s="300"/>
      <c r="BN68" s="301"/>
      <c r="BO68" s="269"/>
      <c r="BP68" s="322">
        <f t="shared" si="47"/>
        <v>0</v>
      </c>
      <c r="BQ68" s="323"/>
      <c r="BR68" s="1"/>
      <c r="BS68" s="2">
        <f t="shared" si="48"/>
        <v>0</v>
      </c>
      <c r="BT68" s="188">
        <f t="shared" si="49"/>
        <v>0</v>
      </c>
      <c r="BU68" s="188">
        <f t="shared" si="50"/>
        <v>0</v>
      </c>
      <c r="BV68" s="188">
        <f t="shared" si="51"/>
        <v>0</v>
      </c>
      <c r="BW68" s="188">
        <f t="shared" si="52"/>
        <v>0</v>
      </c>
      <c r="BX68" s="188">
        <f t="shared" si="53"/>
        <v>0</v>
      </c>
      <c r="BY68" s="188">
        <f t="shared" si="54"/>
        <v>0</v>
      </c>
      <c r="BZ68" s="188">
        <f t="shared" si="55"/>
        <v>0</v>
      </c>
      <c r="CA68" s="188">
        <f t="shared" si="56"/>
        <v>0</v>
      </c>
    </row>
    <row r="69" spans="1:79" x14ac:dyDescent="0.25">
      <c r="A69" s="15">
        <v>4</v>
      </c>
      <c r="B69" s="49" t="s">
        <v>52</v>
      </c>
      <c r="C69" s="58"/>
      <c r="D69" s="226"/>
      <c r="E69" s="22"/>
      <c r="F69" s="22"/>
      <c r="G69" s="22"/>
      <c r="H69" s="22"/>
      <c r="I69" s="22"/>
      <c r="J69" s="300"/>
      <c r="K69" s="300"/>
      <c r="L69" s="301"/>
      <c r="M69" s="250"/>
      <c r="N69" s="264"/>
      <c r="O69" s="264"/>
      <c r="P69" s="264"/>
      <c r="Q69" s="264"/>
      <c r="R69" s="54"/>
      <c r="S69" s="300"/>
      <c r="T69" s="300"/>
      <c r="U69" s="301"/>
      <c r="V69" s="252"/>
      <c r="W69" s="264"/>
      <c r="X69" s="264"/>
      <c r="Y69" s="264"/>
      <c r="Z69" s="264"/>
      <c r="AA69" s="54"/>
      <c r="AB69" s="300"/>
      <c r="AC69" s="300"/>
      <c r="AD69" s="301"/>
      <c r="AE69" s="252"/>
      <c r="AF69" s="264"/>
      <c r="AG69" s="264"/>
      <c r="AH69" s="264"/>
      <c r="AI69" s="264"/>
      <c r="AJ69" s="54"/>
      <c r="AK69" s="300"/>
      <c r="AL69" s="300"/>
      <c r="AM69" s="301"/>
      <c r="AN69" s="252"/>
      <c r="AO69" s="264"/>
      <c r="AP69" s="264"/>
      <c r="AQ69" s="264"/>
      <c r="AR69" s="264"/>
      <c r="AS69" s="54"/>
      <c r="AT69" s="300"/>
      <c r="AU69" s="300"/>
      <c r="AV69" s="301"/>
      <c r="AW69" s="252"/>
      <c r="AX69" s="264"/>
      <c r="AY69" s="264"/>
      <c r="AZ69" s="264"/>
      <c r="BA69" s="264"/>
      <c r="BB69" s="54"/>
      <c r="BC69" s="300"/>
      <c r="BD69" s="300"/>
      <c r="BE69" s="301"/>
      <c r="BF69" s="252"/>
      <c r="BG69" s="264"/>
      <c r="BH69" s="264"/>
      <c r="BI69" s="264"/>
      <c r="BJ69" s="264"/>
      <c r="BK69" s="54"/>
      <c r="BL69" s="300"/>
      <c r="BM69" s="300"/>
      <c r="BN69" s="301"/>
      <c r="BO69" s="269"/>
      <c r="BP69" s="322">
        <f t="shared" si="47"/>
        <v>0</v>
      </c>
      <c r="BQ69" s="323"/>
      <c r="BR69" s="1"/>
      <c r="BS69" s="2">
        <f t="shared" si="48"/>
        <v>0</v>
      </c>
      <c r="BT69" s="188">
        <f t="shared" si="49"/>
        <v>0</v>
      </c>
      <c r="BU69" s="188">
        <f t="shared" si="50"/>
        <v>0</v>
      </c>
      <c r="BV69" s="188">
        <f t="shared" si="51"/>
        <v>0</v>
      </c>
      <c r="BW69" s="188">
        <f t="shared" si="52"/>
        <v>0</v>
      </c>
      <c r="BX69" s="188">
        <f t="shared" si="53"/>
        <v>0</v>
      </c>
      <c r="BY69" s="188">
        <f t="shared" si="54"/>
        <v>0</v>
      </c>
      <c r="BZ69" s="188">
        <f t="shared" si="55"/>
        <v>0</v>
      </c>
      <c r="CA69" s="188">
        <f t="shared" si="56"/>
        <v>0</v>
      </c>
    </row>
    <row r="70" spans="1:79" x14ac:dyDescent="0.25">
      <c r="A70" s="15">
        <v>5</v>
      </c>
      <c r="B70" s="60" t="s">
        <v>165</v>
      </c>
      <c r="C70" s="66">
        <v>7021</v>
      </c>
      <c r="D70" s="226"/>
      <c r="E70" s="8" t="s">
        <v>53</v>
      </c>
      <c r="F70" s="205" t="str">
        <f>'Subaward Information'!C2</f>
        <v>[Enter here]</v>
      </c>
      <c r="G70" s="206"/>
      <c r="H70" s="206"/>
      <c r="I70" s="207"/>
      <c r="J70" s="300"/>
      <c r="K70" s="300"/>
      <c r="L70" s="301"/>
      <c r="M70" s="250"/>
      <c r="N70" s="264"/>
      <c r="O70" s="264"/>
      <c r="P70" s="264"/>
      <c r="Q70" s="264"/>
      <c r="R70" s="54"/>
      <c r="S70" s="300"/>
      <c r="T70" s="300"/>
      <c r="U70" s="301"/>
      <c r="V70" s="252"/>
      <c r="W70" s="264"/>
      <c r="X70" s="264"/>
      <c r="Y70" s="264"/>
      <c r="Z70" s="264"/>
      <c r="AA70" s="54"/>
      <c r="AB70" s="300"/>
      <c r="AC70" s="300"/>
      <c r="AD70" s="301"/>
      <c r="AE70" s="252"/>
      <c r="AF70" s="264"/>
      <c r="AG70" s="264"/>
      <c r="AH70" s="264"/>
      <c r="AI70" s="264"/>
      <c r="AJ70" s="54"/>
      <c r="AK70" s="300"/>
      <c r="AL70" s="300"/>
      <c r="AM70" s="301"/>
      <c r="AN70" s="252"/>
      <c r="AO70" s="264"/>
      <c r="AP70" s="264"/>
      <c r="AQ70" s="264"/>
      <c r="AR70" s="264"/>
      <c r="AS70" s="54"/>
      <c r="AT70" s="300"/>
      <c r="AU70" s="300"/>
      <c r="AV70" s="301"/>
      <c r="AW70" s="252"/>
      <c r="AX70" s="264"/>
      <c r="AY70" s="264"/>
      <c r="AZ70" s="264"/>
      <c r="BA70" s="264"/>
      <c r="BB70" s="54"/>
      <c r="BC70" s="300"/>
      <c r="BD70" s="300"/>
      <c r="BE70" s="301"/>
      <c r="BF70" s="252"/>
      <c r="BG70" s="264"/>
      <c r="BH70" s="264"/>
      <c r="BI70" s="264"/>
      <c r="BJ70" s="264"/>
      <c r="BK70" s="54"/>
      <c r="BL70" s="300"/>
      <c r="BM70" s="300"/>
      <c r="BN70" s="301"/>
      <c r="BO70" s="269"/>
      <c r="BP70" s="322">
        <f t="shared" si="47"/>
        <v>0</v>
      </c>
      <c r="BQ70" s="323"/>
      <c r="BR70" s="1"/>
      <c r="BS70" s="2">
        <f t="shared" si="48"/>
        <v>7021</v>
      </c>
      <c r="BT70" s="188">
        <f t="shared" si="49"/>
        <v>0</v>
      </c>
      <c r="BU70" s="188">
        <f t="shared" si="50"/>
        <v>0</v>
      </c>
      <c r="BV70" s="188">
        <f t="shared" si="51"/>
        <v>0</v>
      </c>
      <c r="BW70" s="188">
        <f t="shared" si="52"/>
        <v>0</v>
      </c>
      <c r="BX70" s="188">
        <f t="shared" si="53"/>
        <v>0</v>
      </c>
      <c r="BY70" s="188">
        <f t="shared" si="54"/>
        <v>0</v>
      </c>
      <c r="BZ70" s="188">
        <f t="shared" si="55"/>
        <v>0</v>
      </c>
      <c r="CA70" s="188">
        <f t="shared" si="56"/>
        <v>0</v>
      </c>
    </row>
    <row r="71" spans="1:79" x14ac:dyDescent="0.25">
      <c r="A71" s="15">
        <v>6</v>
      </c>
      <c r="B71" s="60" t="s">
        <v>166</v>
      </c>
      <c r="C71" s="66">
        <v>7022</v>
      </c>
      <c r="D71" s="226"/>
      <c r="E71" s="8" t="s">
        <v>53</v>
      </c>
      <c r="F71" s="205" t="str">
        <f>'Subaward Information'!C11</f>
        <v>[Enter here]</v>
      </c>
      <c r="G71" s="206"/>
      <c r="H71" s="206"/>
      <c r="I71" s="207"/>
      <c r="J71" s="300"/>
      <c r="K71" s="300"/>
      <c r="L71" s="301"/>
      <c r="M71" s="250"/>
      <c r="N71" s="264"/>
      <c r="O71" s="264"/>
      <c r="P71" s="264"/>
      <c r="Q71" s="264"/>
      <c r="R71" s="54"/>
      <c r="S71" s="300"/>
      <c r="T71" s="300"/>
      <c r="U71" s="301"/>
      <c r="V71" s="252"/>
      <c r="W71" s="264"/>
      <c r="X71" s="264"/>
      <c r="Y71" s="264"/>
      <c r="Z71" s="264"/>
      <c r="AA71" s="54"/>
      <c r="AB71" s="300"/>
      <c r="AC71" s="300"/>
      <c r="AD71" s="301"/>
      <c r="AE71" s="252"/>
      <c r="AF71" s="264"/>
      <c r="AG71" s="264"/>
      <c r="AH71" s="264"/>
      <c r="AI71" s="264"/>
      <c r="AJ71" s="54"/>
      <c r="AK71" s="300"/>
      <c r="AL71" s="300"/>
      <c r="AM71" s="301"/>
      <c r="AN71" s="252"/>
      <c r="AO71" s="264"/>
      <c r="AP71" s="264"/>
      <c r="AQ71" s="264"/>
      <c r="AR71" s="264"/>
      <c r="AS71" s="54"/>
      <c r="AT71" s="300"/>
      <c r="AU71" s="300"/>
      <c r="AV71" s="301"/>
      <c r="AW71" s="252"/>
      <c r="AX71" s="264"/>
      <c r="AY71" s="264"/>
      <c r="AZ71" s="264"/>
      <c r="BA71" s="264"/>
      <c r="BB71" s="54"/>
      <c r="BC71" s="300"/>
      <c r="BD71" s="300"/>
      <c r="BE71" s="301"/>
      <c r="BF71" s="252"/>
      <c r="BG71" s="264"/>
      <c r="BH71" s="264"/>
      <c r="BI71" s="264"/>
      <c r="BJ71" s="264"/>
      <c r="BK71" s="54"/>
      <c r="BL71" s="300"/>
      <c r="BM71" s="300"/>
      <c r="BN71" s="301"/>
      <c r="BO71" s="269"/>
      <c r="BP71" s="322">
        <f t="shared" si="47"/>
        <v>0</v>
      </c>
      <c r="BQ71" s="323"/>
      <c r="BR71" s="1"/>
      <c r="BS71" s="2">
        <f t="shared" si="48"/>
        <v>7022</v>
      </c>
      <c r="BT71" s="188">
        <f t="shared" si="49"/>
        <v>0</v>
      </c>
      <c r="BU71" s="188">
        <f t="shared" si="50"/>
        <v>0</v>
      </c>
      <c r="BV71" s="188">
        <f t="shared" si="51"/>
        <v>0</v>
      </c>
      <c r="BW71" s="188">
        <f t="shared" si="52"/>
        <v>0</v>
      </c>
      <c r="BX71" s="188">
        <f t="shared" si="53"/>
        <v>0</v>
      </c>
      <c r="BY71" s="188">
        <f t="shared" si="54"/>
        <v>0</v>
      </c>
      <c r="BZ71" s="188">
        <f t="shared" si="55"/>
        <v>0</v>
      </c>
      <c r="CA71" s="188">
        <f t="shared" si="56"/>
        <v>0</v>
      </c>
    </row>
    <row r="72" spans="1:79" x14ac:dyDescent="0.25">
      <c r="A72" s="15">
        <v>7</v>
      </c>
      <c r="B72" s="60" t="s">
        <v>167</v>
      </c>
      <c r="C72" s="66">
        <v>7023</v>
      </c>
      <c r="D72" s="226"/>
      <c r="E72" s="8" t="s">
        <v>53</v>
      </c>
      <c r="F72" s="205" t="str">
        <f>'Subaward Information'!C20</f>
        <v>[Enter here]</v>
      </c>
      <c r="G72" s="206"/>
      <c r="H72" s="206"/>
      <c r="I72" s="207"/>
      <c r="J72" s="300"/>
      <c r="K72" s="300"/>
      <c r="L72" s="301"/>
      <c r="M72" s="250"/>
      <c r="N72" s="264"/>
      <c r="O72" s="264"/>
      <c r="P72" s="264"/>
      <c r="Q72" s="264"/>
      <c r="R72" s="54"/>
      <c r="S72" s="300"/>
      <c r="T72" s="300"/>
      <c r="U72" s="301"/>
      <c r="V72" s="252"/>
      <c r="W72" s="264"/>
      <c r="X72" s="264"/>
      <c r="Y72" s="264"/>
      <c r="Z72" s="264"/>
      <c r="AA72" s="54"/>
      <c r="AB72" s="300"/>
      <c r="AC72" s="300"/>
      <c r="AD72" s="301"/>
      <c r="AE72" s="252"/>
      <c r="AF72" s="264"/>
      <c r="AG72" s="264"/>
      <c r="AH72" s="264"/>
      <c r="AI72" s="264"/>
      <c r="AJ72" s="54"/>
      <c r="AK72" s="300"/>
      <c r="AL72" s="300"/>
      <c r="AM72" s="301"/>
      <c r="AN72" s="252"/>
      <c r="AO72" s="264"/>
      <c r="AP72" s="264"/>
      <c r="AQ72" s="264"/>
      <c r="AR72" s="264"/>
      <c r="AS72" s="54"/>
      <c r="AT72" s="300"/>
      <c r="AU72" s="300"/>
      <c r="AV72" s="301"/>
      <c r="AW72" s="252"/>
      <c r="AX72" s="264"/>
      <c r="AY72" s="264"/>
      <c r="AZ72" s="264"/>
      <c r="BA72" s="264"/>
      <c r="BB72" s="54"/>
      <c r="BC72" s="300"/>
      <c r="BD72" s="300"/>
      <c r="BE72" s="301"/>
      <c r="BF72" s="252"/>
      <c r="BG72" s="264"/>
      <c r="BH72" s="264"/>
      <c r="BI72" s="264"/>
      <c r="BJ72" s="264"/>
      <c r="BK72" s="54"/>
      <c r="BL72" s="300"/>
      <c r="BM72" s="300"/>
      <c r="BN72" s="301"/>
      <c r="BO72" s="269"/>
      <c r="BP72" s="322">
        <f t="shared" si="47"/>
        <v>0</v>
      </c>
      <c r="BQ72" s="323"/>
      <c r="BR72" s="1"/>
      <c r="BS72" s="2">
        <f t="shared" si="48"/>
        <v>7023</v>
      </c>
      <c r="BT72" s="188">
        <f t="shared" si="49"/>
        <v>0</v>
      </c>
      <c r="BU72" s="188">
        <f t="shared" si="50"/>
        <v>0</v>
      </c>
      <c r="BV72" s="188">
        <f t="shared" si="51"/>
        <v>0</v>
      </c>
      <c r="BW72" s="188">
        <f t="shared" si="52"/>
        <v>0</v>
      </c>
      <c r="BX72" s="188">
        <f t="shared" si="53"/>
        <v>0</v>
      </c>
      <c r="BY72" s="188">
        <f t="shared" si="54"/>
        <v>0</v>
      </c>
      <c r="BZ72" s="188">
        <f t="shared" si="55"/>
        <v>0</v>
      </c>
      <c r="CA72" s="188">
        <f t="shared" si="56"/>
        <v>0</v>
      </c>
    </row>
    <row r="73" spans="1:79" x14ac:dyDescent="0.25">
      <c r="A73" s="15">
        <v>8</v>
      </c>
      <c r="B73" s="60" t="s">
        <v>168</v>
      </c>
      <c r="C73" s="66">
        <v>7024</v>
      </c>
      <c r="D73" s="226"/>
      <c r="E73" s="8" t="s">
        <v>54</v>
      </c>
      <c r="F73" s="205" t="str">
        <f>'Subaward Information'!C29</f>
        <v>[Enter here]</v>
      </c>
      <c r="G73" s="206"/>
      <c r="H73" s="206"/>
      <c r="I73" s="207"/>
      <c r="J73" s="300"/>
      <c r="K73" s="300"/>
      <c r="L73" s="301"/>
      <c r="M73" s="250"/>
      <c r="N73" s="264"/>
      <c r="O73" s="264"/>
      <c r="P73" s="264"/>
      <c r="Q73" s="264"/>
      <c r="R73" s="54"/>
      <c r="S73" s="300"/>
      <c r="T73" s="300"/>
      <c r="U73" s="301"/>
      <c r="V73" s="252"/>
      <c r="W73" s="264"/>
      <c r="X73" s="264"/>
      <c r="Y73" s="264"/>
      <c r="Z73" s="264"/>
      <c r="AA73" s="54"/>
      <c r="AB73" s="300"/>
      <c r="AC73" s="300"/>
      <c r="AD73" s="301"/>
      <c r="AE73" s="252"/>
      <c r="AF73" s="264"/>
      <c r="AG73" s="264"/>
      <c r="AH73" s="264"/>
      <c r="AI73" s="264"/>
      <c r="AJ73" s="54"/>
      <c r="AK73" s="300"/>
      <c r="AL73" s="300"/>
      <c r="AM73" s="301"/>
      <c r="AN73" s="252"/>
      <c r="AO73" s="264"/>
      <c r="AP73" s="264"/>
      <c r="AQ73" s="264"/>
      <c r="AR73" s="264"/>
      <c r="AS73" s="54"/>
      <c r="AT73" s="300"/>
      <c r="AU73" s="300"/>
      <c r="AV73" s="301"/>
      <c r="AW73" s="252"/>
      <c r="AX73" s="264"/>
      <c r="AY73" s="264"/>
      <c r="AZ73" s="264"/>
      <c r="BA73" s="264"/>
      <c r="BB73" s="54"/>
      <c r="BC73" s="300"/>
      <c r="BD73" s="300"/>
      <c r="BE73" s="301"/>
      <c r="BF73" s="252"/>
      <c r="BG73" s="264"/>
      <c r="BH73" s="264"/>
      <c r="BI73" s="264"/>
      <c r="BJ73" s="264"/>
      <c r="BK73" s="54"/>
      <c r="BL73" s="300"/>
      <c r="BM73" s="300"/>
      <c r="BN73" s="301"/>
      <c r="BO73" s="269"/>
      <c r="BP73" s="322">
        <f t="shared" si="47"/>
        <v>0</v>
      </c>
      <c r="BQ73" s="323"/>
      <c r="BR73" s="1"/>
      <c r="BS73" s="2">
        <f t="shared" si="48"/>
        <v>7024</v>
      </c>
      <c r="BT73" s="188">
        <f t="shared" si="49"/>
        <v>0</v>
      </c>
      <c r="BU73" s="188">
        <f t="shared" si="50"/>
        <v>0</v>
      </c>
      <c r="BV73" s="188">
        <f t="shared" si="51"/>
        <v>0</v>
      </c>
      <c r="BW73" s="188">
        <f t="shared" si="52"/>
        <v>0</v>
      </c>
      <c r="BX73" s="188">
        <f t="shared" si="53"/>
        <v>0</v>
      </c>
      <c r="BY73" s="188">
        <f t="shared" si="54"/>
        <v>0</v>
      </c>
      <c r="BZ73" s="188">
        <f t="shared" si="55"/>
        <v>0</v>
      </c>
      <c r="CA73" s="188">
        <f t="shared" si="56"/>
        <v>0</v>
      </c>
    </row>
    <row r="74" spans="1:79" x14ac:dyDescent="0.25">
      <c r="A74" s="15">
        <v>9</v>
      </c>
      <c r="B74" s="60" t="s">
        <v>169</v>
      </c>
      <c r="C74" s="66">
        <v>7025</v>
      </c>
      <c r="D74" s="226"/>
      <c r="E74" s="8" t="s">
        <v>54</v>
      </c>
      <c r="F74" s="205" t="str">
        <f>'Subaward Information'!C38</f>
        <v>[Enter here]</v>
      </c>
      <c r="G74" s="206"/>
      <c r="H74" s="206"/>
      <c r="I74" s="207"/>
      <c r="J74" s="300"/>
      <c r="K74" s="300"/>
      <c r="L74" s="301"/>
      <c r="M74" s="250"/>
      <c r="N74" s="264"/>
      <c r="O74" s="264"/>
      <c r="P74" s="264"/>
      <c r="Q74" s="264"/>
      <c r="R74" s="54"/>
      <c r="S74" s="300"/>
      <c r="T74" s="300"/>
      <c r="U74" s="301"/>
      <c r="V74" s="252"/>
      <c r="W74" s="264"/>
      <c r="X74" s="264"/>
      <c r="Y74" s="264"/>
      <c r="Z74" s="264"/>
      <c r="AA74" s="54"/>
      <c r="AB74" s="300"/>
      <c r="AC74" s="300"/>
      <c r="AD74" s="301"/>
      <c r="AE74" s="252"/>
      <c r="AF74" s="264"/>
      <c r="AG74" s="264"/>
      <c r="AH74" s="264"/>
      <c r="AI74" s="264"/>
      <c r="AJ74" s="54"/>
      <c r="AK74" s="300"/>
      <c r="AL74" s="300"/>
      <c r="AM74" s="301"/>
      <c r="AN74" s="252"/>
      <c r="AO74" s="264"/>
      <c r="AP74" s="264"/>
      <c r="AQ74" s="264"/>
      <c r="AR74" s="264"/>
      <c r="AS74" s="54"/>
      <c r="AT74" s="300"/>
      <c r="AU74" s="300"/>
      <c r="AV74" s="301"/>
      <c r="AW74" s="252"/>
      <c r="AX74" s="264"/>
      <c r="AY74" s="264"/>
      <c r="AZ74" s="264"/>
      <c r="BA74" s="264"/>
      <c r="BB74" s="54"/>
      <c r="BC74" s="300"/>
      <c r="BD74" s="300"/>
      <c r="BE74" s="301"/>
      <c r="BF74" s="252"/>
      <c r="BG74" s="264"/>
      <c r="BH74" s="264"/>
      <c r="BI74" s="264"/>
      <c r="BJ74" s="264"/>
      <c r="BK74" s="54"/>
      <c r="BL74" s="300"/>
      <c r="BM74" s="300"/>
      <c r="BN74" s="301"/>
      <c r="BO74" s="269"/>
      <c r="BP74" s="322">
        <f t="shared" si="47"/>
        <v>0</v>
      </c>
      <c r="BQ74" s="323"/>
      <c r="BR74" s="1"/>
      <c r="BS74" s="2">
        <f t="shared" si="48"/>
        <v>7025</v>
      </c>
      <c r="BT74" s="188">
        <f t="shared" si="49"/>
        <v>0</v>
      </c>
      <c r="BU74" s="188">
        <f t="shared" si="50"/>
        <v>0</v>
      </c>
      <c r="BV74" s="188">
        <f t="shared" si="51"/>
        <v>0</v>
      </c>
      <c r="BW74" s="188">
        <f t="shared" si="52"/>
        <v>0</v>
      </c>
      <c r="BX74" s="188">
        <f t="shared" si="53"/>
        <v>0</v>
      </c>
      <c r="BY74" s="188">
        <f t="shared" si="54"/>
        <v>0</v>
      </c>
      <c r="BZ74" s="188">
        <f t="shared" si="55"/>
        <v>0</v>
      </c>
      <c r="CA74" s="188">
        <f t="shared" si="56"/>
        <v>0</v>
      </c>
    </row>
    <row r="75" spans="1:79" x14ac:dyDescent="0.25">
      <c r="A75" s="15">
        <v>10</v>
      </c>
      <c r="B75" s="61" t="s">
        <v>55</v>
      </c>
      <c r="C75" s="67"/>
      <c r="D75" s="226"/>
      <c r="E75" s="22"/>
      <c r="F75" s="22"/>
      <c r="G75" s="22"/>
      <c r="H75" s="22"/>
      <c r="I75" s="22"/>
      <c r="J75" s="300"/>
      <c r="K75" s="300"/>
      <c r="L75" s="301"/>
      <c r="M75" s="250"/>
      <c r="N75" s="264"/>
      <c r="O75" s="264"/>
      <c r="P75" s="264"/>
      <c r="Q75" s="264"/>
      <c r="R75" s="54"/>
      <c r="S75" s="300"/>
      <c r="T75" s="300"/>
      <c r="U75" s="301"/>
      <c r="V75" s="252"/>
      <c r="W75" s="264"/>
      <c r="X75" s="264"/>
      <c r="Y75" s="264"/>
      <c r="Z75" s="264"/>
      <c r="AA75" s="54"/>
      <c r="AB75" s="300"/>
      <c r="AC75" s="300"/>
      <c r="AD75" s="301"/>
      <c r="AE75" s="252"/>
      <c r="AF75" s="264"/>
      <c r="AG75" s="264"/>
      <c r="AH75" s="264"/>
      <c r="AI75" s="264"/>
      <c r="AJ75" s="54"/>
      <c r="AK75" s="300"/>
      <c r="AL75" s="300"/>
      <c r="AM75" s="301"/>
      <c r="AN75" s="252"/>
      <c r="AO75" s="264"/>
      <c r="AP75" s="264"/>
      <c r="AQ75" s="264"/>
      <c r="AR75" s="264"/>
      <c r="AS75" s="54"/>
      <c r="AT75" s="300"/>
      <c r="AU75" s="300"/>
      <c r="AV75" s="301"/>
      <c r="AW75" s="252"/>
      <c r="AX75" s="264"/>
      <c r="AY75" s="264"/>
      <c r="AZ75" s="264"/>
      <c r="BA75" s="264"/>
      <c r="BB75" s="54"/>
      <c r="BC75" s="300"/>
      <c r="BD75" s="300"/>
      <c r="BE75" s="301"/>
      <c r="BF75" s="252"/>
      <c r="BG75" s="264"/>
      <c r="BH75" s="264"/>
      <c r="BI75" s="264"/>
      <c r="BJ75" s="264"/>
      <c r="BK75" s="54"/>
      <c r="BL75" s="300"/>
      <c r="BM75" s="300"/>
      <c r="BN75" s="301"/>
      <c r="BO75" s="269"/>
      <c r="BP75" s="322">
        <f t="shared" si="47"/>
        <v>0</v>
      </c>
      <c r="BQ75" s="323"/>
      <c r="BR75" s="1"/>
      <c r="BS75" s="2">
        <f t="shared" si="48"/>
        <v>0</v>
      </c>
      <c r="BT75" s="188">
        <f t="shared" si="49"/>
        <v>0</v>
      </c>
      <c r="BU75" s="188">
        <f t="shared" si="50"/>
        <v>0</v>
      </c>
      <c r="BV75" s="188">
        <f t="shared" si="51"/>
        <v>0</v>
      </c>
      <c r="BW75" s="188">
        <f t="shared" si="52"/>
        <v>0</v>
      </c>
      <c r="BX75" s="188">
        <f t="shared" si="53"/>
        <v>0</v>
      </c>
      <c r="BY75" s="188">
        <f t="shared" si="54"/>
        <v>0</v>
      </c>
      <c r="BZ75" s="188">
        <f t="shared" si="55"/>
        <v>0</v>
      </c>
      <c r="CA75" s="188">
        <f t="shared" si="56"/>
        <v>0</v>
      </c>
    </row>
    <row r="76" spans="1:79" x14ac:dyDescent="0.25">
      <c r="A76" s="15">
        <v>11</v>
      </c>
      <c r="B76" s="62" t="s">
        <v>56</v>
      </c>
      <c r="C76" s="68"/>
      <c r="D76" s="226"/>
      <c r="E76" s="22"/>
      <c r="F76" s="22"/>
      <c r="G76" s="22"/>
      <c r="H76" s="22"/>
      <c r="I76" s="22"/>
      <c r="J76" s="301"/>
      <c r="K76" s="312"/>
      <c r="L76" s="312"/>
      <c r="M76" s="250"/>
      <c r="N76" s="264"/>
      <c r="O76" s="264"/>
      <c r="P76" s="264"/>
      <c r="Q76" s="264"/>
      <c r="R76" s="54"/>
      <c r="S76" s="301"/>
      <c r="T76" s="312"/>
      <c r="U76" s="312"/>
      <c r="V76" s="252"/>
      <c r="W76" s="264"/>
      <c r="X76" s="264"/>
      <c r="Y76" s="264"/>
      <c r="Z76" s="264"/>
      <c r="AA76" s="54"/>
      <c r="AB76" s="301"/>
      <c r="AC76" s="312"/>
      <c r="AD76" s="312"/>
      <c r="AE76" s="252"/>
      <c r="AF76" s="264"/>
      <c r="AG76" s="264"/>
      <c r="AH76" s="264"/>
      <c r="AI76" s="264"/>
      <c r="AJ76" s="54"/>
      <c r="AK76" s="301"/>
      <c r="AL76" s="312"/>
      <c r="AM76" s="312"/>
      <c r="AN76" s="252"/>
      <c r="AO76" s="264"/>
      <c r="AP76" s="264"/>
      <c r="AQ76" s="264"/>
      <c r="AR76" s="264"/>
      <c r="AS76" s="54"/>
      <c r="AT76" s="301"/>
      <c r="AU76" s="312"/>
      <c r="AV76" s="312"/>
      <c r="AW76" s="252"/>
      <c r="AX76" s="264"/>
      <c r="AY76" s="264"/>
      <c r="AZ76" s="264"/>
      <c r="BA76" s="264"/>
      <c r="BB76" s="54"/>
      <c r="BC76" s="301"/>
      <c r="BD76" s="312"/>
      <c r="BE76" s="312"/>
      <c r="BF76" s="252"/>
      <c r="BG76" s="264"/>
      <c r="BH76" s="264"/>
      <c r="BI76" s="264"/>
      <c r="BJ76" s="264"/>
      <c r="BK76" s="54"/>
      <c r="BL76" s="301"/>
      <c r="BM76" s="312"/>
      <c r="BN76" s="312"/>
      <c r="BO76" s="269"/>
      <c r="BP76" s="322">
        <f t="shared" si="47"/>
        <v>0</v>
      </c>
      <c r="BQ76" s="323"/>
      <c r="BR76" s="1"/>
      <c r="BS76" s="2">
        <f t="shared" si="48"/>
        <v>0</v>
      </c>
      <c r="BT76" s="188">
        <f t="shared" si="49"/>
        <v>0</v>
      </c>
      <c r="BU76" s="188">
        <f t="shared" si="50"/>
        <v>0</v>
      </c>
      <c r="BV76" s="188">
        <f t="shared" si="51"/>
        <v>0</v>
      </c>
      <c r="BW76" s="188">
        <f t="shared" si="52"/>
        <v>0</v>
      </c>
      <c r="BX76" s="188">
        <f t="shared" si="53"/>
        <v>0</v>
      </c>
      <c r="BY76" s="188">
        <f t="shared" si="54"/>
        <v>0</v>
      </c>
      <c r="BZ76" s="188">
        <f t="shared" si="55"/>
        <v>0</v>
      </c>
      <c r="CA76" s="188">
        <f t="shared" si="56"/>
        <v>0</v>
      </c>
    </row>
    <row r="77" spans="1:79" x14ac:dyDescent="0.25">
      <c r="A77" s="15">
        <v>12</v>
      </c>
      <c r="B77" s="49" t="s">
        <v>80</v>
      </c>
      <c r="C77" s="58"/>
      <c r="D77" s="226"/>
      <c r="E77" s="22"/>
      <c r="F77" s="22"/>
      <c r="G77" s="22"/>
      <c r="H77" s="22"/>
      <c r="I77" s="22"/>
      <c r="J77" s="301"/>
      <c r="K77" s="312"/>
      <c r="L77" s="313"/>
      <c r="M77" s="250"/>
      <c r="N77" s="264"/>
      <c r="O77" s="264"/>
      <c r="P77" s="264"/>
      <c r="Q77" s="264"/>
      <c r="R77" s="54"/>
      <c r="S77" s="301"/>
      <c r="T77" s="312"/>
      <c r="U77" s="313"/>
      <c r="V77" s="252"/>
      <c r="W77" s="264"/>
      <c r="X77" s="264"/>
      <c r="Y77" s="264"/>
      <c r="Z77" s="264"/>
      <c r="AA77" s="54"/>
      <c r="AB77" s="301"/>
      <c r="AC77" s="312"/>
      <c r="AD77" s="313"/>
      <c r="AE77" s="252"/>
      <c r="AF77" s="264"/>
      <c r="AG77" s="264"/>
      <c r="AH77" s="264"/>
      <c r="AI77" s="264"/>
      <c r="AJ77" s="54"/>
      <c r="AK77" s="301"/>
      <c r="AL77" s="312"/>
      <c r="AM77" s="313"/>
      <c r="AN77" s="252"/>
      <c r="AO77" s="264"/>
      <c r="AP77" s="264"/>
      <c r="AQ77" s="264"/>
      <c r="AR77" s="264"/>
      <c r="AS77" s="54"/>
      <c r="AT77" s="301"/>
      <c r="AU77" s="312"/>
      <c r="AV77" s="313"/>
      <c r="AW77" s="252"/>
      <c r="AX77" s="264"/>
      <c r="AY77" s="264"/>
      <c r="AZ77" s="264"/>
      <c r="BA77" s="264"/>
      <c r="BB77" s="54"/>
      <c r="BC77" s="301"/>
      <c r="BD77" s="312"/>
      <c r="BE77" s="313"/>
      <c r="BF77" s="252"/>
      <c r="BG77" s="264"/>
      <c r="BH77" s="264"/>
      <c r="BI77" s="264"/>
      <c r="BJ77" s="264"/>
      <c r="BK77" s="54"/>
      <c r="BL77" s="301"/>
      <c r="BM77" s="312"/>
      <c r="BN77" s="313"/>
      <c r="BO77" s="269"/>
      <c r="BP77" s="322">
        <f t="shared" si="47"/>
        <v>0</v>
      </c>
      <c r="BQ77" s="323"/>
      <c r="BR77" s="1"/>
      <c r="BS77" s="2">
        <f t="shared" si="48"/>
        <v>0</v>
      </c>
      <c r="BT77" s="188">
        <f t="shared" si="49"/>
        <v>0</v>
      </c>
      <c r="BU77" s="188">
        <f t="shared" si="50"/>
        <v>0</v>
      </c>
      <c r="BV77" s="188">
        <f t="shared" si="51"/>
        <v>0</v>
      </c>
      <c r="BW77" s="188">
        <f t="shared" si="52"/>
        <v>0</v>
      </c>
      <c r="BX77" s="188">
        <f t="shared" si="53"/>
        <v>0</v>
      </c>
      <c r="BY77" s="188">
        <f t="shared" si="54"/>
        <v>0</v>
      </c>
      <c r="BZ77" s="188">
        <f t="shared" si="55"/>
        <v>0</v>
      </c>
      <c r="CA77" s="188">
        <f t="shared" si="56"/>
        <v>0</v>
      </c>
    </row>
    <row r="78" spans="1:79" x14ac:dyDescent="0.25">
      <c r="A78" s="15">
        <v>13</v>
      </c>
      <c r="B78" s="49" t="s">
        <v>80</v>
      </c>
      <c r="C78" s="58"/>
      <c r="D78" s="226"/>
      <c r="E78" s="22"/>
      <c r="F78" s="22"/>
      <c r="G78" s="22"/>
      <c r="H78" s="22"/>
      <c r="I78" s="22"/>
      <c r="J78" s="298"/>
      <c r="K78" s="298"/>
      <c r="L78" s="299"/>
      <c r="M78" s="250"/>
      <c r="N78" s="264"/>
      <c r="O78" s="264"/>
      <c r="P78" s="264"/>
      <c r="Q78" s="264"/>
      <c r="R78" s="54"/>
      <c r="S78" s="298"/>
      <c r="T78" s="298"/>
      <c r="U78" s="299"/>
      <c r="V78" s="252"/>
      <c r="W78" s="264"/>
      <c r="X78" s="264"/>
      <c r="Y78" s="264"/>
      <c r="Z78" s="264"/>
      <c r="AA78" s="54"/>
      <c r="AB78" s="298"/>
      <c r="AC78" s="298"/>
      <c r="AD78" s="299"/>
      <c r="AE78" s="252"/>
      <c r="AF78" s="264"/>
      <c r="AG78" s="264"/>
      <c r="AH78" s="264"/>
      <c r="AI78" s="264"/>
      <c r="AJ78" s="54"/>
      <c r="AK78" s="298"/>
      <c r="AL78" s="298"/>
      <c r="AM78" s="299"/>
      <c r="AN78" s="252"/>
      <c r="AO78" s="264"/>
      <c r="AP78" s="264"/>
      <c r="AQ78" s="264"/>
      <c r="AR78" s="264"/>
      <c r="AS78" s="54"/>
      <c r="AT78" s="298"/>
      <c r="AU78" s="298"/>
      <c r="AV78" s="299"/>
      <c r="AW78" s="252"/>
      <c r="AX78" s="264"/>
      <c r="AY78" s="264"/>
      <c r="AZ78" s="264"/>
      <c r="BA78" s="264"/>
      <c r="BB78" s="54"/>
      <c r="BC78" s="298"/>
      <c r="BD78" s="298"/>
      <c r="BE78" s="299"/>
      <c r="BF78" s="252"/>
      <c r="BG78" s="264"/>
      <c r="BH78" s="264"/>
      <c r="BI78" s="264"/>
      <c r="BJ78" s="264"/>
      <c r="BK78" s="54"/>
      <c r="BL78" s="298"/>
      <c r="BM78" s="298"/>
      <c r="BN78" s="299"/>
      <c r="BO78" s="269"/>
      <c r="BP78" s="322">
        <f t="shared" si="47"/>
        <v>0</v>
      </c>
      <c r="BQ78" s="323"/>
      <c r="BR78" s="1"/>
      <c r="BS78" s="2">
        <f t="shared" si="48"/>
        <v>0</v>
      </c>
      <c r="BT78" s="188">
        <f t="shared" si="49"/>
        <v>0</v>
      </c>
      <c r="BU78" s="188">
        <f t="shared" si="50"/>
        <v>0</v>
      </c>
      <c r="BV78" s="188">
        <f t="shared" si="51"/>
        <v>0</v>
      </c>
      <c r="BW78" s="188">
        <f t="shared" si="52"/>
        <v>0</v>
      </c>
      <c r="BX78" s="188">
        <f t="shared" si="53"/>
        <v>0</v>
      </c>
      <c r="BY78" s="188">
        <f t="shared" si="54"/>
        <v>0</v>
      </c>
      <c r="BZ78" s="188">
        <f t="shared" si="55"/>
        <v>0</v>
      </c>
      <c r="CA78" s="188">
        <f t="shared" si="56"/>
        <v>0</v>
      </c>
    </row>
    <row r="79" spans="1:79" x14ac:dyDescent="0.25">
      <c r="A79" s="15">
        <v>14</v>
      </c>
      <c r="B79" s="49" t="s">
        <v>80</v>
      </c>
      <c r="C79" s="58"/>
      <c r="D79" s="226"/>
      <c r="E79" s="22"/>
      <c r="F79" s="22"/>
      <c r="G79" s="22"/>
      <c r="H79" s="22"/>
      <c r="I79" s="22"/>
      <c r="J79" s="301"/>
      <c r="K79" s="312"/>
      <c r="L79" s="313"/>
      <c r="M79" s="250"/>
      <c r="N79" s="264"/>
      <c r="O79" s="264"/>
      <c r="P79" s="264"/>
      <c r="Q79" s="264"/>
      <c r="R79" s="54"/>
      <c r="S79" s="301"/>
      <c r="T79" s="312"/>
      <c r="U79" s="313"/>
      <c r="V79" s="252"/>
      <c r="W79" s="264"/>
      <c r="X79" s="264"/>
      <c r="Y79" s="264"/>
      <c r="Z79" s="264"/>
      <c r="AA79" s="54"/>
      <c r="AB79" s="301"/>
      <c r="AC79" s="312"/>
      <c r="AD79" s="313"/>
      <c r="AE79" s="252"/>
      <c r="AF79" s="264"/>
      <c r="AG79" s="264"/>
      <c r="AH79" s="264"/>
      <c r="AI79" s="264"/>
      <c r="AJ79" s="54"/>
      <c r="AK79" s="301"/>
      <c r="AL79" s="312"/>
      <c r="AM79" s="313"/>
      <c r="AN79" s="252"/>
      <c r="AO79" s="264"/>
      <c r="AP79" s="264"/>
      <c r="AQ79" s="264"/>
      <c r="AR79" s="264"/>
      <c r="AS79" s="54"/>
      <c r="AT79" s="301"/>
      <c r="AU79" s="312"/>
      <c r="AV79" s="313"/>
      <c r="AW79" s="252"/>
      <c r="AX79" s="264"/>
      <c r="AY79" s="264"/>
      <c r="AZ79" s="264"/>
      <c r="BA79" s="264"/>
      <c r="BB79" s="54"/>
      <c r="BC79" s="301"/>
      <c r="BD79" s="312"/>
      <c r="BE79" s="313"/>
      <c r="BF79" s="252"/>
      <c r="BG79" s="264"/>
      <c r="BH79" s="264"/>
      <c r="BI79" s="264"/>
      <c r="BJ79" s="264"/>
      <c r="BK79" s="54"/>
      <c r="BL79" s="301"/>
      <c r="BM79" s="312"/>
      <c r="BN79" s="313"/>
      <c r="BO79" s="269"/>
      <c r="BP79" s="322">
        <f t="shared" si="47"/>
        <v>0</v>
      </c>
      <c r="BQ79" s="323"/>
      <c r="BR79" s="1"/>
      <c r="BS79" s="2">
        <f t="shared" si="48"/>
        <v>0</v>
      </c>
      <c r="BT79" s="188">
        <f t="shared" si="49"/>
        <v>0</v>
      </c>
      <c r="BU79" s="188">
        <f t="shared" si="50"/>
        <v>0</v>
      </c>
      <c r="BV79" s="188">
        <f t="shared" si="51"/>
        <v>0</v>
      </c>
      <c r="BW79" s="188">
        <f t="shared" si="52"/>
        <v>0</v>
      </c>
      <c r="BX79" s="188">
        <f t="shared" si="53"/>
        <v>0</v>
      </c>
      <c r="BY79" s="188">
        <f t="shared" si="54"/>
        <v>0</v>
      </c>
      <c r="BZ79" s="188">
        <f t="shared" si="55"/>
        <v>0</v>
      </c>
      <c r="CA79" s="188">
        <f t="shared" si="56"/>
        <v>0</v>
      </c>
    </row>
    <row r="80" spans="1:79" x14ac:dyDescent="0.25">
      <c r="A80" s="15">
        <v>15</v>
      </c>
      <c r="B80" s="49" t="s">
        <v>80</v>
      </c>
      <c r="C80" s="58"/>
      <c r="D80" s="226"/>
      <c r="E80" s="22"/>
      <c r="F80" s="22"/>
      <c r="G80" s="22"/>
      <c r="H80" s="22"/>
      <c r="I80" s="22"/>
      <c r="J80" s="298"/>
      <c r="K80" s="298"/>
      <c r="L80" s="299"/>
      <c r="M80" s="250"/>
      <c r="N80" s="264"/>
      <c r="O80" s="264"/>
      <c r="P80" s="264"/>
      <c r="Q80" s="264"/>
      <c r="R80" s="54"/>
      <c r="S80" s="298"/>
      <c r="T80" s="298"/>
      <c r="U80" s="299"/>
      <c r="V80" s="252"/>
      <c r="W80" s="264"/>
      <c r="X80" s="264"/>
      <c r="Y80" s="264"/>
      <c r="Z80" s="264"/>
      <c r="AA80" s="54"/>
      <c r="AB80" s="298"/>
      <c r="AC80" s="298"/>
      <c r="AD80" s="299"/>
      <c r="AE80" s="252"/>
      <c r="AF80" s="264"/>
      <c r="AG80" s="264"/>
      <c r="AH80" s="264"/>
      <c r="AI80" s="264"/>
      <c r="AJ80" s="54"/>
      <c r="AK80" s="298"/>
      <c r="AL80" s="298"/>
      <c r="AM80" s="299"/>
      <c r="AN80" s="252"/>
      <c r="AO80" s="264"/>
      <c r="AP80" s="264"/>
      <c r="AQ80" s="264"/>
      <c r="AR80" s="264"/>
      <c r="AS80" s="54"/>
      <c r="AT80" s="298"/>
      <c r="AU80" s="298"/>
      <c r="AV80" s="299"/>
      <c r="AW80" s="252"/>
      <c r="AX80" s="264"/>
      <c r="AY80" s="264"/>
      <c r="AZ80" s="264"/>
      <c r="BA80" s="264"/>
      <c r="BB80" s="54"/>
      <c r="BC80" s="298"/>
      <c r="BD80" s="298"/>
      <c r="BE80" s="299"/>
      <c r="BF80" s="252"/>
      <c r="BG80" s="264"/>
      <c r="BH80" s="264"/>
      <c r="BI80" s="264"/>
      <c r="BJ80" s="264"/>
      <c r="BK80" s="54"/>
      <c r="BL80" s="298"/>
      <c r="BM80" s="298"/>
      <c r="BN80" s="299"/>
      <c r="BO80" s="269"/>
      <c r="BP80" s="322">
        <f t="shared" si="47"/>
        <v>0</v>
      </c>
      <c r="BQ80" s="323"/>
      <c r="BR80" s="1"/>
      <c r="BS80" s="2">
        <f t="shared" si="48"/>
        <v>0</v>
      </c>
      <c r="BT80" s="188">
        <f t="shared" si="49"/>
        <v>0</v>
      </c>
      <c r="BU80" s="188">
        <f t="shared" si="50"/>
        <v>0</v>
      </c>
      <c r="BV80" s="188">
        <f t="shared" si="51"/>
        <v>0</v>
      </c>
      <c r="BW80" s="188">
        <f t="shared" si="52"/>
        <v>0</v>
      </c>
      <c r="BX80" s="188">
        <f t="shared" si="53"/>
        <v>0</v>
      </c>
      <c r="BY80" s="188">
        <f t="shared" si="54"/>
        <v>0</v>
      </c>
      <c r="BZ80" s="188">
        <f t="shared" si="55"/>
        <v>0</v>
      </c>
      <c r="CA80" s="188">
        <f t="shared" si="56"/>
        <v>0</v>
      </c>
    </row>
    <row r="81" spans="1:79" x14ac:dyDescent="0.25">
      <c r="A81" s="15">
        <v>16</v>
      </c>
      <c r="B81" s="49" t="s">
        <v>80</v>
      </c>
      <c r="C81" s="58"/>
      <c r="D81" s="226"/>
      <c r="E81" s="22"/>
      <c r="F81" s="22"/>
      <c r="G81" s="22"/>
      <c r="H81" s="22"/>
      <c r="I81" s="22"/>
      <c r="J81" s="301"/>
      <c r="K81" s="312"/>
      <c r="L81" s="313"/>
      <c r="M81" s="250"/>
      <c r="N81" s="264"/>
      <c r="O81" s="264"/>
      <c r="P81" s="264"/>
      <c r="Q81" s="264"/>
      <c r="R81" s="54"/>
      <c r="S81" s="301"/>
      <c r="T81" s="312"/>
      <c r="U81" s="313"/>
      <c r="V81" s="252"/>
      <c r="W81" s="264"/>
      <c r="X81" s="264"/>
      <c r="Y81" s="264"/>
      <c r="Z81" s="264"/>
      <c r="AA81" s="54"/>
      <c r="AB81" s="301"/>
      <c r="AC81" s="312"/>
      <c r="AD81" s="313"/>
      <c r="AE81" s="252"/>
      <c r="AF81" s="264"/>
      <c r="AG81" s="264"/>
      <c r="AH81" s="264"/>
      <c r="AI81" s="264"/>
      <c r="AJ81" s="54"/>
      <c r="AK81" s="301"/>
      <c r="AL81" s="312"/>
      <c r="AM81" s="313"/>
      <c r="AN81" s="252"/>
      <c r="AO81" s="264"/>
      <c r="AP81" s="264"/>
      <c r="AQ81" s="264"/>
      <c r="AR81" s="264"/>
      <c r="AS81" s="54"/>
      <c r="AT81" s="301"/>
      <c r="AU81" s="312"/>
      <c r="AV81" s="313"/>
      <c r="AW81" s="252"/>
      <c r="AX81" s="264"/>
      <c r="AY81" s="264"/>
      <c r="AZ81" s="264"/>
      <c r="BA81" s="264"/>
      <c r="BB81" s="54"/>
      <c r="BC81" s="301"/>
      <c r="BD81" s="312"/>
      <c r="BE81" s="313"/>
      <c r="BF81" s="252"/>
      <c r="BG81" s="264"/>
      <c r="BH81" s="264"/>
      <c r="BI81" s="264"/>
      <c r="BJ81" s="264"/>
      <c r="BK81" s="54"/>
      <c r="BL81" s="301"/>
      <c r="BM81" s="312"/>
      <c r="BN81" s="313"/>
      <c r="BO81" s="269"/>
      <c r="BP81" s="322">
        <f t="shared" si="47"/>
        <v>0</v>
      </c>
      <c r="BQ81" s="323"/>
      <c r="BR81" s="1"/>
      <c r="BS81" s="2">
        <f t="shared" si="48"/>
        <v>0</v>
      </c>
      <c r="BT81" s="188">
        <f t="shared" si="49"/>
        <v>0</v>
      </c>
      <c r="BU81" s="188">
        <f t="shared" si="50"/>
        <v>0</v>
      </c>
      <c r="BV81" s="188">
        <f t="shared" si="51"/>
        <v>0</v>
      </c>
      <c r="BW81" s="188">
        <f t="shared" si="52"/>
        <v>0</v>
      </c>
      <c r="BX81" s="188">
        <f t="shared" si="53"/>
        <v>0</v>
      </c>
      <c r="BY81" s="188">
        <f t="shared" si="54"/>
        <v>0</v>
      </c>
      <c r="BZ81" s="188">
        <f t="shared" si="55"/>
        <v>0</v>
      </c>
      <c r="CA81" s="188">
        <f t="shared" si="56"/>
        <v>0</v>
      </c>
    </row>
    <row r="82" spans="1:79" x14ac:dyDescent="0.25">
      <c r="A82" s="15">
        <v>17</v>
      </c>
      <c r="B82" s="49" t="s">
        <v>80</v>
      </c>
      <c r="C82" s="58"/>
      <c r="D82" s="226"/>
      <c r="E82" s="22"/>
      <c r="F82" s="22"/>
      <c r="G82" s="22"/>
      <c r="H82" s="22"/>
      <c r="I82" s="22"/>
      <c r="J82" s="298"/>
      <c r="K82" s="298"/>
      <c r="L82" s="299"/>
      <c r="M82" s="250"/>
      <c r="N82" s="264"/>
      <c r="O82" s="264"/>
      <c r="P82" s="264"/>
      <c r="Q82" s="264"/>
      <c r="R82" s="54"/>
      <c r="S82" s="298"/>
      <c r="T82" s="298"/>
      <c r="U82" s="299"/>
      <c r="V82" s="252"/>
      <c r="W82" s="264"/>
      <c r="X82" s="264"/>
      <c r="Y82" s="264"/>
      <c r="Z82" s="264"/>
      <c r="AA82" s="54"/>
      <c r="AB82" s="298"/>
      <c r="AC82" s="298"/>
      <c r="AD82" s="299"/>
      <c r="AE82" s="252"/>
      <c r="AF82" s="264"/>
      <c r="AG82" s="264"/>
      <c r="AH82" s="264"/>
      <c r="AI82" s="264"/>
      <c r="AJ82" s="54"/>
      <c r="AK82" s="298"/>
      <c r="AL82" s="298"/>
      <c r="AM82" s="299"/>
      <c r="AN82" s="252"/>
      <c r="AO82" s="264"/>
      <c r="AP82" s="264"/>
      <c r="AQ82" s="264"/>
      <c r="AR82" s="264"/>
      <c r="AS82" s="54"/>
      <c r="AT82" s="298"/>
      <c r="AU82" s="298"/>
      <c r="AV82" s="299"/>
      <c r="AW82" s="252"/>
      <c r="AX82" s="264"/>
      <c r="AY82" s="264"/>
      <c r="AZ82" s="264"/>
      <c r="BA82" s="264"/>
      <c r="BB82" s="54"/>
      <c r="BC82" s="298"/>
      <c r="BD82" s="298"/>
      <c r="BE82" s="299"/>
      <c r="BF82" s="252"/>
      <c r="BG82" s="264"/>
      <c r="BH82" s="264"/>
      <c r="BI82" s="264"/>
      <c r="BJ82" s="264"/>
      <c r="BK82" s="54"/>
      <c r="BL82" s="298"/>
      <c r="BM82" s="298"/>
      <c r="BN82" s="299"/>
      <c r="BO82" s="269"/>
      <c r="BP82" s="322">
        <f t="shared" si="47"/>
        <v>0</v>
      </c>
      <c r="BQ82" s="323"/>
      <c r="BR82" s="1"/>
      <c r="BS82" s="2">
        <f t="shared" si="48"/>
        <v>0</v>
      </c>
      <c r="BT82" s="188">
        <f t="shared" si="49"/>
        <v>0</v>
      </c>
      <c r="BU82" s="188">
        <f t="shared" si="50"/>
        <v>0</v>
      </c>
      <c r="BV82" s="188">
        <f t="shared" si="51"/>
        <v>0</v>
      </c>
      <c r="BW82" s="188">
        <f t="shared" si="52"/>
        <v>0</v>
      </c>
      <c r="BX82" s="188">
        <f t="shared" si="53"/>
        <v>0</v>
      </c>
      <c r="BY82" s="188">
        <f t="shared" si="54"/>
        <v>0</v>
      </c>
      <c r="BZ82" s="188">
        <f t="shared" si="55"/>
        <v>0</v>
      </c>
      <c r="CA82" s="188">
        <f t="shared" si="56"/>
        <v>0</v>
      </c>
    </row>
    <row r="83" spans="1:79" x14ac:dyDescent="0.25">
      <c r="A83" s="15">
        <v>18</v>
      </c>
      <c r="B83" s="49" t="s">
        <v>80</v>
      </c>
      <c r="C83" s="58"/>
      <c r="D83" s="226"/>
      <c r="E83" s="22"/>
      <c r="F83" s="22"/>
      <c r="G83" s="22"/>
      <c r="H83" s="22"/>
      <c r="I83" s="22"/>
      <c r="J83" s="298"/>
      <c r="K83" s="298"/>
      <c r="L83" s="299"/>
      <c r="M83" s="250"/>
      <c r="N83" s="264"/>
      <c r="O83" s="264"/>
      <c r="P83" s="264"/>
      <c r="Q83" s="264"/>
      <c r="R83" s="54"/>
      <c r="S83" s="298"/>
      <c r="T83" s="298"/>
      <c r="U83" s="299"/>
      <c r="V83" s="252"/>
      <c r="W83" s="264"/>
      <c r="X83" s="264"/>
      <c r="Y83" s="264"/>
      <c r="Z83" s="264"/>
      <c r="AA83" s="54"/>
      <c r="AB83" s="298"/>
      <c r="AC83" s="298"/>
      <c r="AD83" s="299"/>
      <c r="AE83" s="252"/>
      <c r="AF83" s="264"/>
      <c r="AG83" s="264"/>
      <c r="AH83" s="264"/>
      <c r="AI83" s="264"/>
      <c r="AJ83" s="54"/>
      <c r="AK83" s="298"/>
      <c r="AL83" s="298"/>
      <c r="AM83" s="299"/>
      <c r="AN83" s="252"/>
      <c r="AO83" s="264"/>
      <c r="AP83" s="264"/>
      <c r="AQ83" s="264"/>
      <c r="AR83" s="264"/>
      <c r="AS83" s="54"/>
      <c r="AT83" s="298"/>
      <c r="AU83" s="298"/>
      <c r="AV83" s="299"/>
      <c r="AW83" s="252"/>
      <c r="AX83" s="264"/>
      <c r="AY83" s="264"/>
      <c r="AZ83" s="264"/>
      <c r="BA83" s="264"/>
      <c r="BB83" s="54"/>
      <c r="BC83" s="298"/>
      <c r="BD83" s="298"/>
      <c r="BE83" s="299"/>
      <c r="BF83" s="252"/>
      <c r="BG83" s="264"/>
      <c r="BH83" s="264"/>
      <c r="BI83" s="264"/>
      <c r="BJ83" s="264"/>
      <c r="BK83" s="54"/>
      <c r="BL83" s="298"/>
      <c r="BM83" s="298"/>
      <c r="BN83" s="299"/>
      <c r="BO83" s="269"/>
      <c r="BP83" s="322">
        <f t="shared" si="47"/>
        <v>0</v>
      </c>
      <c r="BQ83" s="323"/>
      <c r="BR83" s="1"/>
      <c r="BS83" s="2">
        <f t="shared" si="48"/>
        <v>0</v>
      </c>
      <c r="BT83" s="188">
        <f t="shared" si="49"/>
        <v>0</v>
      </c>
      <c r="BU83" s="188">
        <f t="shared" si="50"/>
        <v>0</v>
      </c>
      <c r="BV83" s="188">
        <f t="shared" si="51"/>
        <v>0</v>
      </c>
      <c r="BW83" s="188">
        <f t="shared" si="52"/>
        <v>0</v>
      </c>
      <c r="BX83" s="188">
        <f t="shared" si="53"/>
        <v>0</v>
      </c>
      <c r="BY83" s="188">
        <f t="shared" si="54"/>
        <v>0</v>
      </c>
      <c r="BZ83" s="188">
        <f t="shared" si="55"/>
        <v>0</v>
      </c>
      <c r="CA83" s="188">
        <f t="shared" si="56"/>
        <v>0</v>
      </c>
    </row>
    <row r="84" spans="1:79" x14ac:dyDescent="0.25">
      <c r="A84" s="15">
        <v>19</v>
      </c>
      <c r="B84" s="49" t="s">
        <v>80</v>
      </c>
      <c r="C84" s="58"/>
      <c r="D84" s="226"/>
      <c r="E84" s="22"/>
      <c r="F84" s="22"/>
      <c r="G84" s="22"/>
      <c r="H84" s="22"/>
      <c r="I84" s="22"/>
      <c r="J84" s="301"/>
      <c r="K84" s="312"/>
      <c r="L84" s="313"/>
      <c r="M84" s="250"/>
      <c r="N84" s="264"/>
      <c r="O84" s="264"/>
      <c r="P84" s="264"/>
      <c r="Q84" s="264"/>
      <c r="R84" s="54"/>
      <c r="S84" s="301"/>
      <c r="T84" s="312"/>
      <c r="U84" s="313"/>
      <c r="V84" s="252"/>
      <c r="W84" s="264"/>
      <c r="X84" s="264"/>
      <c r="Y84" s="264"/>
      <c r="Z84" s="264"/>
      <c r="AA84" s="54"/>
      <c r="AB84" s="301"/>
      <c r="AC84" s="312"/>
      <c r="AD84" s="313"/>
      <c r="AE84" s="252"/>
      <c r="AF84" s="264"/>
      <c r="AG84" s="264"/>
      <c r="AH84" s="264"/>
      <c r="AI84" s="264"/>
      <c r="AJ84" s="54"/>
      <c r="AK84" s="301"/>
      <c r="AL84" s="312"/>
      <c r="AM84" s="313"/>
      <c r="AN84" s="252"/>
      <c r="AO84" s="264"/>
      <c r="AP84" s="264"/>
      <c r="AQ84" s="264"/>
      <c r="AR84" s="264"/>
      <c r="AS84" s="54"/>
      <c r="AT84" s="301"/>
      <c r="AU84" s="312"/>
      <c r="AV84" s="313"/>
      <c r="AW84" s="252"/>
      <c r="AX84" s="264"/>
      <c r="AY84" s="264"/>
      <c r="AZ84" s="264"/>
      <c r="BA84" s="264"/>
      <c r="BB84" s="54"/>
      <c r="BC84" s="301"/>
      <c r="BD84" s="312"/>
      <c r="BE84" s="313"/>
      <c r="BF84" s="252"/>
      <c r="BG84" s="264"/>
      <c r="BH84" s="264"/>
      <c r="BI84" s="264"/>
      <c r="BJ84" s="264"/>
      <c r="BK84" s="54"/>
      <c r="BL84" s="301"/>
      <c r="BM84" s="312"/>
      <c r="BN84" s="313"/>
      <c r="BO84" s="269"/>
      <c r="BP84" s="322">
        <f t="shared" si="47"/>
        <v>0</v>
      </c>
      <c r="BQ84" s="323"/>
      <c r="BR84" s="1"/>
      <c r="BS84" s="2">
        <f t="shared" si="48"/>
        <v>0</v>
      </c>
      <c r="BT84" s="188">
        <f t="shared" si="49"/>
        <v>0</v>
      </c>
      <c r="BU84" s="188">
        <f t="shared" si="50"/>
        <v>0</v>
      </c>
      <c r="BV84" s="188">
        <f t="shared" si="51"/>
        <v>0</v>
      </c>
      <c r="BW84" s="188">
        <f t="shared" si="52"/>
        <v>0</v>
      </c>
      <c r="BX84" s="188">
        <f t="shared" si="53"/>
        <v>0</v>
      </c>
      <c r="BY84" s="188">
        <f t="shared" si="54"/>
        <v>0</v>
      </c>
      <c r="BZ84" s="188">
        <f t="shared" si="55"/>
        <v>0</v>
      </c>
      <c r="CA84" s="188">
        <f t="shared" si="56"/>
        <v>0</v>
      </c>
    </row>
    <row r="85" spans="1:79" ht="15.75" thickBot="1" x14ac:dyDescent="0.3">
      <c r="A85" s="15">
        <v>20</v>
      </c>
      <c r="B85" s="49" t="s">
        <v>80</v>
      </c>
      <c r="C85" s="58"/>
      <c r="D85" s="226"/>
      <c r="E85" s="22"/>
      <c r="F85" s="22"/>
      <c r="G85" s="22"/>
      <c r="H85" s="22"/>
      <c r="I85" s="22"/>
      <c r="J85" s="298"/>
      <c r="K85" s="298"/>
      <c r="L85" s="299"/>
      <c r="M85" s="250"/>
      <c r="N85" s="264"/>
      <c r="O85" s="264"/>
      <c r="P85" s="264"/>
      <c r="Q85" s="264"/>
      <c r="R85" s="54"/>
      <c r="S85" s="298"/>
      <c r="T85" s="298"/>
      <c r="U85" s="299"/>
      <c r="V85" s="252"/>
      <c r="W85" s="264"/>
      <c r="X85" s="264"/>
      <c r="Y85" s="264"/>
      <c r="Z85" s="264"/>
      <c r="AA85" s="54"/>
      <c r="AB85" s="298"/>
      <c r="AC85" s="298"/>
      <c r="AD85" s="299"/>
      <c r="AE85" s="252"/>
      <c r="AF85" s="264"/>
      <c r="AG85" s="264"/>
      <c r="AH85" s="264"/>
      <c r="AI85" s="264"/>
      <c r="AJ85" s="54"/>
      <c r="AK85" s="298"/>
      <c r="AL85" s="298"/>
      <c r="AM85" s="299"/>
      <c r="AN85" s="252"/>
      <c r="AO85" s="264"/>
      <c r="AP85" s="264"/>
      <c r="AQ85" s="264"/>
      <c r="AR85" s="264"/>
      <c r="AS85" s="54"/>
      <c r="AT85" s="298"/>
      <c r="AU85" s="298"/>
      <c r="AV85" s="299"/>
      <c r="AW85" s="252"/>
      <c r="AX85" s="264"/>
      <c r="AY85" s="264"/>
      <c r="AZ85" s="264"/>
      <c r="BA85" s="264"/>
      <c r="BB85" s="54"/>
      <c r="BC85" s="298"/>
      <c r="BD85" s="298"/>
      <c r="BE85" s="299"/>
      <c r="BF85" s="252"/>
      <c r="BG85" s="264"/>
      <c r="BH85" s="264"/>
      <c r="BI85" s="264"/>
      <c r="BJ85" s="264"/>
      <c r="BK85" s="54"/>
      <c r="BL85" s="298"/>
      <c r="BM85" s="298"/>
      <c r="BN85" s="299"/>
      <c r="BO85" s="269"/>
      <c r="BP85" s="322">
        <f t="shared" si="47"/>
        <v>0</v>
      </c>
      <c r="BQ85" s="323"/>
      <c r="BR85" s="1"/>
      <c r="BS85" s="2">
        <f t="shared" si="48"/>
        <v>0</v>
      </c>
      <c r="BT85" s="188">
        <f t="shared" si="49"/>
        <v>0</v>
      </c>
      <c r="BU85" s="188">
        <f t="shared" si="50"/>
        <v>0</v>
      </c>
      <c r="BV85" s="188">
        <f t="shared" si="51"/>
        <v>0</v>
      </c>
      <c r="BW85" s="188">
        <f t="shared" si="52"/>
        <v>0</v>
      </c>
      <c r="BX85" s="188">
        <f t="shared" si="53"/>
        <v>0</v>
      </c>
      <c r="BY85" s="188">
        <f t="shared" si="54"/>
        <v>0</v>
      </c>
      <c r="BZ85" s="188">
        <f t="shared" si="55"/>
        <v>0</v>
      </c>
      <c r="CA85" s="188">
        <f t="shared" si="56"/>
        <v>0</v>
      </c>
    </row>
    <row r="86" spans="1:79" ht="16.5" thickTop="1" thickBot="1" x14ac:dyDescent="0.3">
      <c r="A86" s="233" t="s">
        <v>57</v>
      </c>
      <c r="B86" s="234"/>
      <c r="C86" s="234"/>
      <c r="D86" s="226"/>
      <c r="E86" s="22"/>
      <c r="F86" s="22"/>
      <c r="G86" s="22"/>
      <c r="H86" s="22"/>
      <c r="I86" s="22"/>
      <c r="J86" s="373">
        <f>SUM(J66:L85)</f>
        <v>0</v>
      </c>
      <c r="K86" s="374"/>
      <c r="L86" s="374"/>
      <c r="M86" s="250"/>
      <c r="N86" s="264"/>
      <c r="O86" s="264"/>
      <c r="P86" s="264"/>
      <c r="Q86" s="264"/>
      <c r="R86" s="54"/>
      <c r="S86" s="373">
        <f>SUM(S66:U85)</f>
        <v>0</v>
      </c>
      <c r="T86" s="374"/>
      <c r="U86" s="374"/>
      <c r="V86" s="252"/>
      <c r="W86" s="264"/>
      <c r="X86" s="264"/>
      <c r="Y86" s="264"/>
      <c r="Z86" s="264"/>
      <c r="AA86" s="54"/>
      <c r="AB86" s="380">
        <f>SUM(AB66:AD85)</f>
        <v>0</v>
      </c>
      <c r="AC86" s="381"/>
      <c r="AD86" s="382"/>
      <c r="AE86" s="252"/>
      <c r="AF86" s="264"/>
      <c r="AG86" s="264"/>
      <c r="AH86" s="264"/>
      <c r="AI86" s="264"/>
      <c r="AJ86" s="54"/>
      <c r="AK86" s="380">
        <f>SUM(AK66:AM85)</f>
        <v>0</v>
      </c>
      <c r="AL86" s="381"/>
      <c r="AM86" s="382"/>
      <c r="AN86" s="252"/>
      <c r="AO86" s="264"/>
      <c r="AP86" s="264"/>
      <c r="AQ86" s="264"/>
      <c r="AR86" s="264"/>
      <c r="AS86" s="54"/>
      <c r="AT86" s="380">
        <f>SUM(AT66:AV85)</f>
        <v>0</v>
      </c>
      <c r="AU86" s="381"/>
      <c r="AV86" s="382"/>
      <c r="AW86" s="252"/>
      <c r="AX86" s="264"/>
      <c r="AY86" s="264"/>
      <c r="AZ86" s="264"/>
      <c r="BA86" s="264"/>
      <c r="BB86" s="54"/>
      <c r="BC86" s="380">
        <f>SUM(BC66:BE85)</f>
        <v>0</v>
      </c>
      <c r="BD86" s="381"/>
      <c r="BE86" s="382"/>
      <c r="BF86" s="252"/>
      <c r="BG86" s="264"/>
      <c r="BH86" s="264"/>
      <c r="BI86" s="264"/>
      <c r="BJ86" s="264"/>
      <c r="BK86" s="54"/>
      <c r="BL86" s="380">
        <f>SUM(BL66:BN85)</f>
        <v>0</v>
      </c>
      <c r="BM86" s="381"/>
      <c r="BN86" s="382"/>
      <c r="BO86" s="270"/>
      <c r="BP86" s="348">
        <f>J86+S86+AB86+AK86+AT86+BC86+BL86</f>
        <v>0</v>
      </c>
      <c r="BQ86" s="349"/>
      <c r="BR86" s="1"/>
      <c r="BS86" s="92"/>
      <c r="BT86" s="93"/>
      <c r="BU86" s="93"/>
      <c r="BV86" s="93"/>
      <c r="BW86" s="93"/>
      <c r="BX86" s="93"/>
      <c r="BY86" s="93"/>
      <c r="BZ86" s="93"/>
      <c r="CA86" s="94"/>
    </row>
    <row r="87" spans="1:79" ht="2.25" customHeight="1" thickTop="1" thickBot="1" x14ac:dyDescent="0.3">
      <c r="A87" s="366"/>
      <c r="B87" s="367"/>
      <c r="C87" s="367"/>
      <c r="D87" s="226"/>
      <c r="E87" s="366"/>
      <c r="F87" s="367"/>
      <c r="G87" s="367"/>
      <c r="H87" s="367"/>
      <c r="I87" s="276"/>
      <c r="J87" s="276"/>
      <c r="K87" s="276"/>
      <c r="L87" s="276"/>
      <c r="M87" s="250"/>
      <c r="N87" s="366"/>
      <c r="O87" s="367"/>
      <c r="P87" s="367"/>
      <c r="Q87" s="367"/>
      <c r="R87" s="367"/>
      <c r="S87" s="367"/>
      <c r="T87" s="367"/>
      <c r="U87" s="302"/>
      <c r="V87" s="252"/>
      <c r="W87" s="366"/>
      <c r="X87" s="367"/>
      <c r="Y87" s="367"/>
      <c r="Z87" s="367"/>
      <c r="AA87" s="367"/>
      <c r="AB87" s="367"/>
      <c r="AC87" s="367"/>
      <c r="AD87" s="302"/>
      <c r="AE87" s="252"/>
      <c r="AF87" s="366"/>
      <c r="AG87" s="367"/>
      <c r="AH87" s="367"/>
      <c r="AI87" s="367"/>
      <c r="AJ87" s="367"/>
      <c r="AK87" s="367"/>
      <c r="AL87" s="367"/>
      <c r="AM87" s="302"/>
      <c r="AN87" s="252"/>
      <c r="AO87" s="366"/>
      <c r="AP87" s="367"/>
      <c r="AQ87" s="367"/>
      <c r="AR87" s="367"/>
      <c r="AS87" s="367"/>
      <c r="AT87" s="367"/>
      <c r="AU87" s="367"/>
      <c r="AV87" s="302"/>
      <c r="AW87" s="252"/>
      <c r="AX87" s="366"/>
      <c r="AY87" s="367"/>
      <c r="AZ87" s="367"/>
      <c r="BA87" s="367"/>
      <c r="BB87" s="367"/>
      <c r="BC87" s="367"/>
      <c r="BD87" s="367"/>
      <c r="BE87" s="302"/>
      <c r="BF87" s="252"/>
      <c r="BG87" s="366"/>
      <c r="BH87" s="367"/>
      <c r="BI87" s="367"/>
      <c r="BJ87" s="367"/>
      <c r="BK87" s="367"/>
      <c r="BL87" s="367"/>
      <c r="BM87" s="367"/>
      <c r="BN87" s="302"/>
      <c r="BO87" s="418"/>
      <c r="BP87" s="276"/>
      <c r="BQ87" s="252"/>
      <c r="BR87" s="1"/>
      <c r="BS87" s="129"/>
      <c r="BT87" s="129"/>
      <c r="BU87" s="129"/>
      <c r="BV87" s="129"/>
      <c r="BW87" s="129"/>
      <c r="BX87" s="129"/>
      <c r="BY87" s="129"/>
      <c r="BZ87" s="129"/>
      <c r="CA87" s="129"/>
    </row>
    <row r="88" spans="1:79" ht="16.5" thickTop="1" thickBot="1" x14ac:dyDescent="0.3">
      <c r="A88" s="280" t="s">
        <v>58</v>
      </c>
      <c r="B88" s="281"/>
      <c r="C88" s="281"/>
      <c r="D88" s="226"/>
      <c r="E88" s="288"/>
      <c r="F88" s="289"/>
      <c r="G88" s="289"/>
      <c r="H88" s="289"/>
      <c r="I88" s="420"/>
      <c r="J88" s="303">
        <f>L44+J52+J56+J64+J86</f>
        <v>0</v>
      </c>
      <c r="K88" s="304"/>
      <c r="L88" s="304"/>
      <c r="M88" s="250"/>
      <c r="N88" s="283"/>
      <c r="O88" s="263"/>
      <c r="P88" s="263"/>
      <c r="Q88" s="263"/>
      <c r="R88" s="368"/>
      <c r="S88" s="303">
        <f>U44+S52+S56+S64+S86</f>
        <v>0</v>
      </c>
      <c r="T88" s="304"/>
      <c r="U88" s="304"/>
      <c r="V88" s="252"/>
      <c r="W88" s="283"/>
      <c r="X88" s="263"/>
      <c r="Y88" s="263"/>
      <c r="Z88" s="263"/>
      <c r="AA88" s="368"/>
      <c r="AB88" s="303">
        <f>AD44+AB52+AB56+AB64+AB86</f>
        <v>0</v>
      </c>
      <c r="AC88" s="304"/>
      <c r="AD88" s="317"/>
      <c r="AE88" s="252"/>
      <c r="AF88" s="283"/>
      <c r="AG88" s="263"/>
      <c r="AH88" s="263"/>
      <c r="AI88" s="263"/>
      <c r="AJ88" s="368"/>
      <c r="AK88" s="303">
        <f>AM44+AK52+AK56+AK64+AK86</f>
        <v>0</v>
      </c>
      <c r="AL88" s="304"/>
      <c r="AM88" s="317"/>
      <c r="AN88" s="252"/>
      <c r="AO88" s="283"/>
      <c r="AP88" s="263"/>
      <c r="AQ88" s="263"/>
      <c r="AR88" s="263"/>
      <c r="AS88" s="368"/>
      <c r="AT88" s="303">
        <f>AV44+AT52+AT56+AT64+AT86</f>
        <v>0</v>
      </c>
      <c r="AU88" s="304"/>
      <c r="AV88" s="317"/>
      <c r="AW88" s="252"/>
      <c r="AX88" s="283"/>
      <c r="AY88" s="263"/>
      <c r="AZ88" s="263"/>
      <c r="BA88" s="263"/>
      <c r="BB88" s="368"/>
      <c r="BC88" s="303">
        <f>BE44+BC52+BC56+BC64+BC86</f>
        <v>0</v>
      </c>
      <c r="BD88" s="304"/>
      <c r="BE88" s="317"/>
      <c r="BF88" s="252"/>
      <c r="BG88" s="283"/>
      <c r="BH88" s="263"/>
      <c r="BI88" s="263"/>
      <c r="BJ88" s="263"/>
      <c r="BK88" s="368"/>
      <c r="BL88" s="303">
        <f>BN44+BL52+BL56+BL64+BL86</f>
        <v>0</v>
      </c>
      <c r="BM88" s="304"/>
      <c r="BN88" s="317"/>
      <c r="BO88" s="350"/>
      <c r="BP88" s="348">
        <f>J88+S88+AB88+AK88+AT88+BC88+BL88</f>
        <v>0</v>
      </c>
      <c r="BQ88" s="349"/>
      <c r="BR88" s="1"/>
      <c r="BS88" s="2" t="s">
        <v>142</v>
      </c>
      <c r="BT88" s="50">
        <f>SUM(BT46:BT85)</f>
        <v>0</v>
      </c>
      <c r="BU88" s="50">
        <f t="shared" ref="BU88:BX88" si="57">SUM(BU46:BU85)</f>
        <v>0</v>
      </c>
      <c r="BV88" s="50">
        <f t="shared" si="57"/>
        <v>0</v>
      </c>
      <c r="BW88" s="50">
        <f t="shared" si="57"/>
        <v>0</v>
      </c>
      <c r="BX88" s="50">
        <f t="shared" si="57"/>
        <v>0</v>
      </c>
      <c r="BY88" s="50">
        <f>SUM(BY46:BY85)</f>
        <v>0</v>
      </c>
      <c r="BZ88" s="50">
        <f>SUM(BZ46:BZ85)</f>
        <v>0</v>
      </c>
      <c r="CA88" s="188">
        <f>SUM(BT88:BZ88)</f>
        <v>0</v>
      </c>
    </row>
    <row r="89" spans="1:79" ht="15" hidden="1" customHeight="1" thickTop="1" x14ac:dyDescent="0.25">
      <c r="A89" s="203" t="s">
        <v>59</v>
      </c>
      <c r="B89" s="327"/>
      <c r="C89" s="204"/>
      <c r="D89" s="226"/>
      <c r="E89" s="37"/>
      <c r="F89" s="37"/>
      <c r="G89" s="37"/>
      <c r="H89" s="37"/>
      <c r="I89" s="37"/>
      <c r="J89" s="359">
        <f>IF(J70&gt;25000,(25000),(J70))</f>
        <v>0</v>
      </c>
      <c r="K89" s="360"/>
      <c r="L89" s="361"/>
      <c r="M89" s="250"/>
      <c r="N89" s="22"/>
      <c r="O89" s="22"/>
      <c r="P89" s="22"/>
      <c r="Q89" s="22"/>
      <c r="R89" s="22"/>
      <c r="S89" s="359">
        <f>IF(J89&gt;25000,0,IF((J70+S70)&lt;25000,S70,(25000-J89)))</f>
        <v>0</v>
      </c>
      <c r="T89" s="360"/>
      <c r="U89" s="361"/>
      <c r="V89" s="252"/>
      <c r="W89" s="22"/>
      <c r="X89" s="22"/>
      <c r="Y89" s="22"/>
      <c r="Z89" s="22"/>
      <c r="AA89" s="22"/>
      <c r="AB89" s="362">
        <f>IF(J89+S89&gt;=25000,0,IF((J70+S70+AB70)&lt;25000,AB70,(25000-J70-S70)))</f>
        <v>0</v>
      </c>
      <c r="AC89" s="360"/>
      <c r="AD89" s="363"/>
      <c r="AE89" s="252"/>
      <c r="AF89" s="22"/>
      <c r="AG89" s="22"/>
      <c r="AH89" s="22"/>
      <c r="AI89" s="22"/>
      <c r="AJ89" s="22"/>
      <c r="AK89" s="359">
        <f>IF(J89+S89+AB89&gt;=25000,0,IF((J70+S70+AB70+AK70)&lt;25000,AK70,(25000-J89-S89-AB89)))</f>
        <v>0</v>
      </c>
      <c r="AL89" s="360"/>
      <c r="AM89" s="361"/>
      <c r="AN89" s="252"/>
      <c r="AO89" s="22"/>
      <c r="AP89" s="22"/>
      <c r="AQ89" s="22"/>
      <c r="AR89" s="22"/>
      <c r="AS89" s="22"/>
      <c r="AT89" s="359">
        <f>IF(J89+S89+AB89+AK89&gt;=25000,0,IF((J70+S70+AB70+AK70+AT70)&lt;25000,AT70,(25000-J89-S89-AB89-AK89)))</f>
        <v>0</v>
      </c>
      <c r="AU89" s="360"/>
      <c r="AV89" s="361"/>
      <c r="AW89" s="252"/>
      <c r="AX89" s="22"/>
      <c r="AY89" s="22"/>
      <c r="AZ89" s="22"/>
      <c r="BA89" s="22"/>
      <c r="BB89" s="22"/>
      <c r="BC89" s="359">
        <f>IF(S89+AB89+AK89+AT89&gt;=25000,0,IF((S70+AB70+AK70+AT70+BC70)&lt;25000,BC70,(25000-S89-AB89-AK89-AT89)))</f>
        <v>0</v>
      </c>
      <c r="BD89" s="360"/>
      <c r="BE89" s="361"/>
      <c r="BF89" s="252"/>
      <c r="BG89" s="22"/>
      <c r="BH89" s="22"/>
      <c r="BI89" s="22"/>
      <c r="BJ89" s="22"/>
      <c r="BK89" s="22"/>
      <c r="BL89" s="359">
        <f>IF(AB89+AK89+AT89+BC89&gt;=25000,0,IF((AB70+AK70+AT70+BC70+BL70)&lt;25000,BL70,(25000-AB89-AK89-AT89-BC89)))</f>
        <v>0</v>
      </c>
      <c r="BM89" s="360"/>
      <c r="BN89" s="361"/>
      <c r="BO89" s="284"/>
      <c r="BP89" s="322">
        <f t="shared" ref="BP89:BP94" si="58">J89+S89+AB89+AK89+AT89</f>
        <v>0</v>
      </c>
      <c r="BQ89" s="341"/>
      <c r="BR89" s="83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15" hidden="1" customHeight="1" thickBot="1" x14ac:dyDescent="0.3">
      <c r="A90" s="203" t="s">
        <v>60</v>
      </c>
      <c r="B90" s="327"/>
      <c r="C90" s="204"/>
      <c r="D90" s="226"/>
      <c r="E90" s="37"/>
      <c r="F90" s="37"/>
      <c r="G90" s="37"/>
      <c r="H90" s="37"/>
      <c r="I90" s="37"/>
      <c r="J90" s="322">
        <f>IF(J71&gt;25000,(25000),(J71))</f>
        <v>0</v>
      </c>
      <c r="K90" s="340"/>
      <c r="L90" s="341"/>
      <c r="M90" s="250"/>
      <c r="N90" s="22"/>
      <c r="O90" s="22"/>
      <c r="P90" s="22"/>
      <c r="Q90" s="22"/>
      <c r="R90" s="22"/>
      <c r="S90" s="322">
        <f>IF(J90&gt;25000,0,IF((J71+S71)&lt;25000,S71,(25000-J90)))</f>
        <v>0</v>
      </c>
      <c r="T90" s="340"/>
      <c r="U90" s="341"/>
      <c r="V90" s="252"/>
      <c r="W90" s="22"/>
      <c r="X90" s="22"/>
      <c r="Y90" s="22"/>
      <c r="Z90" s="22"/>
      <c r="AA90" s="22"/>
      <c r="AB90" s="364">
        <f>IF(J90+S90&gt;=25000,0,IF((J71+S71+AB71)&lt;25000,AB71,(25000-J71-S71)))</f>
        <v>0</v>
      </c>
      <c r="AC90" s="340"/>
      <c r="AD90" s="365"/>
      <c r="AE90" s="252"/>
      <c r="AF90" s="22"/>
      <c r="AG90" s="22"/>
      <c r="AH90" s="22"/>
      <c r="AI90" s="22"/>
      <c r="AJ90" s="22"/>
      <c r="AK90" s="322">
        <f>IF(J90+S90+AB90&gt;=25000,0,IF((J71+S71+AB71+AK71)&lt;25000,AK71,(25000-J90-S90-AB90)))</f>
        <v>0</v>
      </c>
      <c r="AL90" s="340"/>
      <c r="AM90" s="341"/>
      <c r="AN90" s="252"/>
      <c r="AO90" s="22"/>
      <c r="AP90" s="22"/>
      <c r="AQ90" s="22"/>
      <c r="AR90" s="22"/>
      <c r="AS90" s="22"/>
      <c r="AT90" s="322">
        <f>IF(J90+S90+AB90+AK90&gt;=25000,0,IF((J71+S71+AB71+AK71+AT71)&lt;25000,AT71,(25000-J90-S90-AB90-AK90)))</f>
        <v>0</v>
      </c>
      <c r="AU90" s="340"/>
      <c r="AV90" s="341"/>
      <c r="AW90" s="252"/>
      <c r="AX90" s="22"/>
      <c r="AY90" s="22"/>
      <c r="AZ90" s="22"/>
      <c r="BA90" s="22"/>
      <c r="BB90" s="22"/>
      <c r="BC90" s="322">
        <f>IF(S90+AB90+AK90+AT90&gt;=25000,0,IF((S71+AB71+AK71+AT71+BC71)&lt;25000,BC71,(25000-S90-AB90-AK90-AT90)))</f>
        <v>0</v>
      </c>
      <c r="BD90" s="340"/>
      <c r="BE90" s="341"/>
      <c r="BF90" s="252"/>
      <c r="BG90" s="22"/>
      <c r="BH90" s="22"/>
      <c r="BI90" s="22"/>
      <c r="BJ90" s="22"/>
      <c r="BK90" s="22"/>
      <c r="BL90" s="322">
        <f>IF(AB90+AK90+AT90+BC90&gt;=25000,0,IF((AB71+AK71+AT71+BC71+BL71)&lt;25000,BL71,(25000-AB90-AK90-AT90-BC90)))</f>
        <v>0</v>
      </c>
      <c r="BM90" s="340"/>
      <c r="BN90" s="341"/>
      <c r="BO90" s="284"/>
      <c r="BP90" s="322">
        <f t="shared" si="58"/>
        <v>0</v>
      </c>
      <c r="BQ90" s="341"/>
      <c r="BR90" s="83"/>
      <c r="BS90" s="2"/>
      <c r="BT90" s="2"/>
      <c r="BU90" s="2"/>
      <c r="BV90" s="2"/>
      <c r="BW90" s="2"/>
      <c r="BX90" s="2"/>
      <c r="BY90" s="2"/>
      <c r="BZ90" s="2"/>
      <c r="CA90" s="2"/>
    </row>
    <row r="91" spans="1:79" ht="15" hidden="1" customHeight="1" thickBot="1" x14ac:dyDescent="0.3">
      <c r="A91" s="203" t="s">
        <v>61</v>
      </c>
      <c r="B91" s="327"/>
      <c r="C91" s="204"/>
      <c r="D91" s="226"/>
      <c r="E91" s="37"/>
      <c r="F91" s="37"/>
      <c r="G91" s="37"/>
      <c r="H91" s="37"/>
      <c r="I91" s="37"/>
      <c r="J91" s="322">
        <f>IF(J72&gt;25000,(25000),(J72))</f>
        <v>0</v>
      </c>
      <c r="K91" s="340"/>
      <c r="L91" s="341"/>
      <c r="M91" s="250"/>
      <c r="N91" s="22"/>
      <c r="O91" s="22"/>
      <c r="P91" s="22"/>
      <c r="Q91" s="22"/>
      <c r="R91" s="22"/>
      <c r="S91" s="322">
        <f>IF(J91&gt;25000,0,IF((J72+S72)&lt;25000,S72,(25000-J91)))</f>
        <v>0</v>
      </c>
      <c r="T91" s="340"/>
      <c r="U91" s="341"/>
      <c r="V91" s="252"/>
      <c r="W91" s="22"/>
      <c r="X91" s="22"/>
      <c r="Y91" s="22"/>
      <c r="Z91" s="22"/>
      <c r="AA91" s="22"/>
      <c r="AB91" s="364">
        <f>IF(J91+S91&gt;=25000,0,IF((J72+S72+AB72)&lt;25000,AB72,(25000-J72-S72)))</f>
        <v>0</v>
      </c>
      <c r="AC91" s="340"/>
      <c r="AD91" s="365"/>
      <c r="AE91" s="252"/>
      <c r="AF91" s="22"/>
      <c r="AG91" s="22"/>
      <c r="AH91" s="22"/>
      <c r="AI91" s="22"/>
      <c r="AJ91" s="22"/>
      <c r="AK91" s="322">
        <f>IF(J91+S91+AB91&gt;=25000,0,IF((J72+S72+AB72+AK72)&lt;25000,AK72,(25000-J91-S91-AB91)))</f>
        <v>0</v>
      </c>
      <c r="AL91" s="340"/>
      <c r="AM91" s="341"/>
      <c r="AN91" s="252"/>
      <c r="AO91" s="22"/>
      <c r="AP91" s="22"/>
      <c r="AQ91" s="22"/>
      <c r="AR91" s="22"/>
      <c r="AS91" s="22"/>
      <c r="AT91" s="322">
        <f>IF(J91+S91+AB91+AK91&gt;=25000,0,IF((J72+S72+AB72+AK72+AT72)&lt;25000,AT72,(25000-J91-S91-AB91-AK91)))</f>
        <v>0</v>
      </c>
      <c r="AU91" s="340"/>
      <c r="AV91" s="341"/>
      <c r="AW91" s="252"/>
      <c r="AX91" s="22"/>
      <c r="AY91" s="22"/>
      <c r="AZ91" s="22"/>
      <c r="BA91" s="22"/>
      <c r="BB91" s="22"/>
      <c r="BC91" s="322">
        <f>IF(S91+AB91+AK91+AT91&gt;=25000,0,IF((S72+AB72+AK72+AT72+BC72)&lt;25000,BC72,(25000-S91-AB91-AK91-AT91)))</f>
        <v>0</v>
      </c>
      <c r="BD91" s="340"/>
      <c r="BE91" s="341"/>
      <c r="BF91" s="252"/>
      <c r="BG91" s="22"/>
      <c r="BH91" s="22"/>
      <c r="BI91" s="22"/>
      <c r="BJ91" s="22"/>
      <c r="BK91" s="22"/>
      <c r="BL91" s="322">
        <f>IF(AB91+AK91+AT91+BC91&gt;=25000,0,IF((AB72+AK72+AT72+BC72+BL72)&lt;25000,BL72,(25000-AB91-AK91-AT91-BC91)))</f>
        <v>0</v>
      </c>
      <c r="BM91" s="340"/>
      <c r="BN91" s="341"/>
      <c r="BO91" s="284"/>
      <c r="BP91" s="322">
        <f t="shared" si="58"/>
        <v>0</v>
      </c>
      <c r="BQ91" s="341"/>
      <c r="BR91" s="83"/>
      <c r="BS91" s="2"/>
      <c r="BT91" s="2"/>
      <c r="BU91" s="2"/>
      <c r="BV91" s="2"/>
      <c r="BW91" s="2"/>
      <c r="BX91" s="2"/>
      <c r="BY91" s="2"/>
      <c r="BZ91" s="2"/>
      <c r="CA91" s="2"/>
    </row>
    <row r="92" spans="1:79" ht="15" hidden="1" customHeight="1" thickBot="1" x14ac:dyDescent="0.3">
      <c r="A92" s="203" t="s">
        <v>62</v>
      </c>
      <c r="B92" s="327"/>
      <c r="C92" s="204"/>
      <c r="D92" s="226"/>
      <c r="E92" s="37"/>
      <c r="F92" s="37"/>
      <c r="G92" s="37"/>
      <c r="H92" s="37"/>
      <c r="I92" s="37"/>
      <c r="J92" s="322">
        <f>IF(J73&gt;25000,(25000),(J73))</f>
        <v>0</v>
      </c>
      <c r="K92" s="340"/>
      <c r="L92" s="341"/>
      <c r="M92" s="250"/>
      <c r="N92" s="22"/>
      <c r="O92" s="22"/>
      <c r="P92" s="22"/>
      <c r="Q92" s="22"/>
      <c r="R92" s="22"/>
      <c r="S92" s="322">
        <f>IF(J92&gt;25000,0,IF((J73+S73)&lt;25000,S73,(25000-J92)))</f>
        <v>0</v>
      </c>
      <c r="T92" s="340"/>
      <c r="U92" s="341"/>
      <c r="V92" s="252"/>
      <c r="W92" s="22"/>
      <c r="X92" s="22"/>
      <c r="Y92" s="22"/>
      <c r="Z92" s="22"/>
      <c r="AA92" s="22"/>
      <c r="AB92" s="364">
        <f>IF(J92+S92&gt;=25000,0,IF((J73+S73+AB73)&lt;25000,AB73,(25000-J73-S73)))</f>
        <v>0</v>
      </c>
      <c r="AC92" s="340"/>
      <c r="AD92" s="365"/>
      <c r="AE92" s="252"/>
      <c r="AF92" s="22"/>
      <c r="AG92" s="22"/>
      <c r="AH92" s="22"/>
      <c r="AI92" s="22"/>
      <c r="AJ92" s="22"/>
      <c r="AK92" s="322">
        <f>IF(J92+S92+AB92&gt;=25000,0,IF((J73+S73+AB73+AK73)&lt;25000,AK73,(25000-J92-S92-AB92)))</f>
        <v>0</v>
      </c>
      <c r="AL92" s="340"/>
      <c r="AM92" s="341"/>
      <c r="AN92" s="252"/>
      <c r="AO92" s="22"/>
      <c r="AP92" s="22"/>
      <c r="AQ92" s="22"/>
      <c r="AR92" s="22"/>
      <c r="AS92" s="22"/>
      <c r="AT92" s="322">
        <f>IF(J92+S92+AB92+AK92&gt;=25000,0,IF((J73+S73+AB73+AK73+AT73)&lt;25000,AT73,(25000-J92-S92-AB92-AK92)))</f>
        <v>0</v>
      </c>
      <c r="AU92" s="340"/>
      <c r="AV92" s="341"/>
      <c r="AW92" s="252"/>
      <c r="AX92" s="22"/>
      <c r="AY92" s="22"/>
      <c r="AZ92" s="22"/>
      <c r="BA92" s="22"/>
      <c r="BB92" s="22"/>
      <c r="BC92" s="322">
        <f>IF(S92+AB92+AK92+AT92&gt;=25000,0,IF((S73+AB73+AK73+AT73+BC73)&lt;25000,BC73,(25000-S92-AB92-AK92-AT92)))</f>
        <v>0</v>
      </c>
      <c r="BD92" s="340"/>
      <c r="BE92" s="341"/>
      <c r="BF92" s="252"/>
      <c r="BG92" s="22"/>
      <c r="BH92" s="22"/>
      <c r="BI92" s="22"/>
      <c r="BJ92" s="22"/>
      <c r="BK92" s="22"/>
      <c r="BL92" s="322">
        <f>IF(AB92+AK92+AT92+BC92&gt;=25000,0,IF((AB73+AK73+AT73+BC73+BL73)&lt;25000,BL73,(25000-AB92-AK92-AT92-BC92)))</f>
        <v>0</v>
      </c>
      <c r="BM92" s="340"/>
      <c r="BN92" s="341"/>
      <c r="BO92" s="284"/>
      <c r="BP92" s="322">
        <f t="shared" si="58"/>
        <v>0</v>
      </c>
      <c r="BQ92" s="341"/>
      <c r="BR92" s="83"/>
      <c r="BS92" s="2"/>
      <c r="BT92" s="2"/>
      <c r="BU92" s="2"/>
      <c r="BV92" s="2"/>
      <c r="BW92" s="2"/>
      <c r="BX92" s="2"/>
      <c r="BY92" s="2"/>
      <c r="BZ92" s="2"/>
      <c r="CA92" s="2"/>
    </row>
    <row r="93" spans="1:79" ht="15" hidden="1" customHeight="1" thickBot="1" x14ac:dyDescent="0.3">
      <c r="A93" s="203" t="s">
        <v>63</v>
      </c>
      <c r="B93" s="327"/>
      <c r="C93" s="204"/>
      <c r="D93" s="226"/>
      <c r="E93" s="37"/>
      <c r="F93" s="37"/>
      <c r="G93" s="37"/>
      <c r="H93" s="37"/>
      <c r="I93" s="37"/>
      <c r="J93" s="322">
        <f>IF(J74&gt;25000,(25000),(J74))</f>
        <v>0</v>
      </c>
      <c r="K93" s="340"/>
      <c r="L93" s="341"/>
      <c r="M93" s="250"/>
      <c r="N93" s="22"/>
      <c r="O93" s="22"/>
      <c r="P93" s="22"/>
      <c r="Q93" s="22"/>
      <c r="R93" s="22"/>
      <c r="S93" s="322">
        <f>IF(J93&gt;25000,0,IF((J74+S74)&lt;25000,S74,(25000-J93)))</f>
        <v>0</v>
      </c>
      <c r="T93" s="340"/>
      <c r="U93" s="341"/>
      <c r="V93" s="252"/>
      <c r="W93" s="22"/>
      <c r="X93" s="22"/>
      <c r="Y93" s="22"/>
      <c r="Z93" s="22"/>
      <c r="AA93" s="22"/>
      <c r="AB93" s="364">
        <f>IF(J93+S93&gt;=25000,0,IF((J74+S74+AB74)&lt;25000,AB74,(25000-J74-S74)))</f>
        <v>0</v>
      </c>
      <c r="AC93" s="340"/>
      <c r="AD93" s="365"/>
      <c r="AE93" s="252"/>
      <c r="AF93" s="22"/>
      <c r="AG93" s="22"/>
      <c r="AH93" s="22"/>
      <c r="AI93" s="22"/>
      <c r="AJ93" s="22"/>
      <c r="AK93" s="322">
        <f>IF(J93+S93+AB93&gt;=25000,0,IF((J74+S74+AB74+AK74)&lt;25000,AK74,(25000-J93-S93-AB93)))</f>
        <v>0</v>
      </c>
      <c r="AL93" s="340"/>
      <c r="AM93" s="341"/>
      <c r="AN93" s="252"/>
      <c r="AO93" s="22"/>
      <c r="AP93" s="22"/>
      <c r="AQ93" s="22"/>
      <c r="AR93" s="22"/>
      <c r="AS93" s="22"/>
      <c r="AT93" s="322">
        <f>IF(J93+S93+AB93+AK93&gt;=25000,0,IF((J74+S74+AB74+AK74+AT74)&lt;25000,AT74,(25000-J93-S93-AB93-AK93)))</f>
        <v>0</v>
      </c>
      <c r="AU93" s="340"/>
      <c r="AV93" s="341"/>
      <c r="AW93" s="252"/>
      <c r="AX93" s="22"/>
      <c r="AY93" s="22"/>
      <c r="AZ93" s="22"/>
      <c r="BA93" s="22"/>
      <c r="BB93" s="22"/>
      <c r="BC93" s="322">
        <f>IF(S93+AB93+AK93+AT93&gt;=25000,0,IF((S74+AB74+AK74+AT74+BC74)&lt;25000,BC74,(25000-S93-AB93-AK93-AT93)))</f>
        <v>0</v>
      </c>
      <c r="BD93" s="340"/>
      <c r="BE93" s="341"/>
      <c r="BF93" s="252"/>
      <c r="BG93" s="22"/>
      <c r="BH93" s="22"/>
      <c r="BI93" s="22"/>
      <c r="BJ93" s="22"/>
      <c r="BK93" s="22"/>
      <c r="BL93" s="322">
        <f>IF(AB93+AK93+AT93+BC93&gt;=25000,0,IF((AB74+AK74+AT74+BC74+BL74)&lt;25000,BL74,(25000-AB93-AK93-AT93-BC93)))</f>
        <v>0</v>
      </c>
      <c r="BM93" s="340"/>
      <c r="BN93" s="341"/>
      <c r="BO93" s="284"/>
      <c r="BP93" s="322">
        <f t="shared" si="58"/>
        <v>0</v>
      </c>
      <c r="BQ93" s="341"/>
      <c r="BR93" s="83"/>
      <c r="BS93" s="2"/>
      <c r="BT93" s="2"/>
      <c r="BU93" s="2"/>
      <c r="BV93" s="2"/>
      <c r="BW93" s="2"/>
      <c r="BX93" s="2"/>
      <c r="BY93" s="2"/>
      <c r="BZ93" s="2"/>
      <c r="CA93" s="2"/>
    </row>
    <row r="94" spans="1:79" ht="15" hidden="1" customHeight="1" thickBot="1" x14ac:dyDescent="0.3">
      <c r="A94" s="203" t="s">
        <v>64</v>
      </c>
      <c r="B94" s="327"/>
      <c r="C94" s="204"/>
      <c r="D94" s="226"/>
      <c r="E94" s="37"/>
      <c r="F94" s="37"/>
      <c r="G94" s="37"/>
      <c r="H94" s="37"/>
      <c r="I94" s="37"/>
      <c r="J94" s="342">
        <f>SUM(J89:L93)</f>
        <v>0</v>
      </c>
      <c r="K94" s="343"/>
      <c r="L94" s="344"/>
      <c r="M94" s="250"/>
      <c r="N94" s="22"/>
      <c r="O94" s="22"/>
      <c r="P94" s="22"/>
      <c r="Q94" s="22"/>
      <c r="R94" s="22"/>
      <c r="S94" s="342">
        <f>SUM(S89:U93)</f>
        <v>0</v>
      </c>
      <c r="T94" s="343"/>
      <c r="U94" s="344"/>
      <c r="V94" s="252"/>
      <c r="W94" s="22"/>
      <c r="X94" s="22"/>
      <c r="Y94" s="22"/>
      <c r="Z94" s="22"/>
      <c r="AA94" s="22"/>
      <c r="AB94" s="369">
        <f>SUM(AB89:AD93)</f>
        <v>0</v>
      </c>
      <c r="AC94" s="343"/>
      <c r="AD94" s="370"/>
      <c r="AE94" s="252"/>
      <c r="AF94" s="22"/>
      <c r="AG94" s="22"/>
      <c r="AH94" s="22"/>
      <c r="AI94" s="22"/>
      <c r="AJ94" s="22"/>
      <c r="AK94" s="342">
        <f>SUM(AK89:AM93)</f>
        <v>0</v>
      </c>
      <c r="AL94" s="343"/>
      <c r="AM94" s="344"/>
      <c r="AN94" s="252"/>
      <c r="AO94" s="22"/>
      <c r="AP94" s="22"/>
      <c r="AQ94" s="22"/>
      <c r="AR94" s="22"/>
      <c r="AS94" s="22"/>
      <c r="AT94" s="342">
        <f>SUM(AT89:AV93)</f>
        <v>0</v>
      </c>
      <c r="AU94" s="343"/>
      <c r="AV94" s="344"/>
      <c r="AW94" s="252"/>
      <c r="AX94" s="22"/>
      <c r="AY94" s="22"/>
      <c r="AZ94" s="22"/>
      <c r="BA94" s="22"/>
      <c r="BB94" s="22"/>
      <c r="BC94" s="342">
        <f>SUM(BC89:BE93)</f>
        <v>0</v>
      </c>
      <c r="BD94" s="343"/>
      <c r="BE94" s="344"/>
      <c r="BF94" s="252"/>
      <c r="BG94" s="22"/>
      <c r="BH94" s="22"/>
      <c r="BI94" s="22"/>
      <c r="BJ94" s="22"/>
      <c r="BK94" s="22"/>
      <c r="BL94" s="342">
        <f>SUM(BL89:BN93)</f>
        <v>0</v>
      </c>
      <c r="BM94" s="343"/>
      <c r="BN94" s="344"/>
      <c r="BO94" s="284"/>
      <c r="BP94" s="340">
        <f t="shared" si="58"/>
        <v>0</v>
      </c>
      <c r="BQ94" s="341"/>
      <c r="BR94" s="83"/>
      <c r="BS94" s="2"/>
      <c r="BT94" s="2"/>
      <c r="BU94" s="2"/>
      <c r="BV94" s="2"/>
      <c r="BW94" s="2"/>
      <c r="BX94" s="2"/>
      <c r="BY94" s="2"/>
      <c r="BZ94" s="2"/>
      <c r="CA94" s="2"/>
    </row>
    <row r="95" spans="1:79" ht="15.75" thickBot="1" x14ac:dyDescent="0.3">
      <c r="A95" s="280" t="s">
        <v>65</v>
      </c>
      <c r="B95" s="281"/>
      <c r="C95" s="282"/>
      <c r="D95" s="226"/>
      <c r="E95" s="414" cm="1">
        <f t="array" ref="E95">IF(AND(F$10&lt;'1.Salaries Rates Dates'!$B$41,K$10&lt;'1.Salaries Rates Dates'!$B$41),'1.Salaries Rates Dates'!$A$40,
IF(AND(F$10&lt;'1.Salaries Rates Dates'!$B$41,K$10&gt;='1.Salaries Rates Dates'!$B$41),
     ('1.Salaries Rates Dates'!$A$40*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+
     '1.Salaries Rates Dates'!$A$41*(IF(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=1,0,(DATEDIF(_xlfn.IFS(F$10&lt;=DATE(YEAR(F$10),7,1),("7/1/"&amp;YEAR(F$10)),(F$10&gt;DATE(YEAR(F$10),7,1)),("7/1/"&amp;YEAR(F$10)+1))-DAY(_xlfn.IFS(F$10&lt;=DATE(YEAR(F$10),7,1),("7/1/"&amp;YEAR(F$10)),(F$10&gt;DATE(YEAR(F$10),7,1)),("7/1/"&amp;YEAR(F$10)+1)))+1,K$10,"m")-1+(1+EOMONTH(_xlfn.IFS(F$10&lt;=DATE(YEAR(F$10),7,1),("7/1/"&amp;YEAR(F$10)),(F$10&gt;DATE(YEAR(F$10),7,1)),("7/1/"&amp;YEAR(F$10)+1)),0)-_xlfn.IFS(F$10&lt;=DATE(YEAR(F$10),7,1),("7/1/"&amp;YEAR(F$10)),(F$10&gt;DATE(YEAR(F$10),7,1)),("7/1/"&amp;YEAR(F$10)+1)))/DAY(DATE(YEAR(_xlfn.IFS(F$10&lt;=DATE(YEAR(F$10),7,1),("7/1/"&amp;YEAR(F$10)),(F$10&gt;DATE(YEAR(F$10),7,1)),("7/1/"&amp;YEAR(F$10)+1))),MONTH(_xlfn.IFS(F$10&lt;=DATE(YEAR(F$10),7,1),("7/1/"&amp;YEAR(F$10)),(F$10&gt;DATE(YEAR(F$10),7,1)),("7/1/"&amp;YEAR(F$10)+1)))+1,))+(K$10-EOMONTH(K$10,-1))/DAY(DATE(YEAR(K$10),MONTH(K$10)+1,)))/(DATEDIF(F$10-DAY(F$10)+1,K$10,"m")-1+(1+EOMONTH(F$10,0)-F$10)/DAY(DATE(YEAR(F$10),MONTH(F$10)+1,))+(K$10-EOMONTH(K$10,-1))/DAY(DATE(YEAR(K$10),MONTH(K$10)+1,)))))),
IF(F$10&gt;='1.Salaries Rates Dates'!$B$41,'1.Salaries Rates Dates'!$A$41)))</f>
        <v>0.52</v>
      </c>
      <c r="F95" s="415"/>
      <c r="G95" s="415"/>
      <c r="H95" s="415"/>
      <c r="I95" s="416"/>
      <c r="J95" s="305"/>
      <c r="K95" s="306"/>
      <c r="L95" s="307"/>
      <c r="M95" s="250"/>
      <c r="N95" s="414" cm="1">
        <f t="array" ref="N95">IF(AND(O$10&lt;'1.Salaries Rates Dates'!$B$41,T$10&lt;'1.Salaries Rates Dates'!$B$41),'1.Salaries Rates Dates'!$A$40,
IF(AND(O$10&lt;'1.Salaries Rates Dates'!$B$41,T$10&gt;='1.Salaries Rates Dates'!$B$41),
     ('1.Salaries Rates Dates'!$A$40*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+
     '1.Salaries Rates Dates'!$A$41*(IF(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=1,0,(DATEDIF(_xlfn.IFS(O$10&lt;=DATE(YEAR(O$10),7,1),("7/1/"&amp;YEAR(O$10)),(O$10&gt;DATE(YEAR(O$10),7,1)),("7/1/"&amp;YEAR(O$10)+1))-DAY(_xlfn.IFS(O$10&lt;=DATE(YEAR(O$10),7,1),("7/1/"&amp;YEAR(O$10)),(O$10&gt;DATE(YEAR(O$10),7,1)),("7/1/"&amp;YEAR(O$10)+1)))+1,T$10,"m")-1+(1+EOMONTH(_xlfn.IFS(O$10&lt;=DATE(YEAR(O$10),7,1),("7/1/"&amp;YEAR(O$10)),(O$10&gt;DATE(YEAR(O$10),7,1)),("7/1/"&amp;YEAR(O$10)+1)),0)-_xlfn.IFS(O$10&lt;=DATE(YEAR(O$10),7,1),("7/1/"&amp;YEAR(O$10)),(O$10&gt;DATE(YEAR(O$10),7,1)),("7/1/"&amp;YEAR(O$10)+1)))/DAY(DATE(YEAR(_xlfn.IFS(O$10&lt;=DATE(YEAR(O$10),7,1),("7/1/"&amp;YEAR(O$10)),(O$10&gt;DATE(YEAR(O$10),7,1)),("7/1/"&amp;YEAR(O$10)+1))),MONTH(_xlfn.IFS(O$10&lt;=DATE(YEAR(O$10),7,1),("7/1/"&amp;YEAR(O$10)),(O$10&gt;DATE(YEAR(O$10),7,1)),("7/1/"&amp;YEAR(O$10)+1)))+1,))+(T$10-EOMONTH(T$10,-1))/DAY(DATE(YEAR(T$10),MONTH(T$10)+1,)))/(DATEDIF(O$10-DAY(O$10)+1,T$10,"m")-1+(1+EOMONTH(O$10,0)-O$10)/DAY(DATE(YEAR(O$10),MONTH(O$10)+1,))+(T$10-EOMONTH(T$10,-1))/DAY(DATE(YEAR(T$10),MONTH(T$10)+1,)))))),
IF(O$10&gt;='1.Salaries Rates Dates'!$B$41,'1.Salaries Rates Dates'!$A$41)))</f>
        <v>0.52500000000000002</v>
      </c>
      <c r="O95" s="415"/>
      <c r="P95" s="415"/>
      <c r="Q95" s="415"/>
      <c r="R95" s="416"/>
      <c r="S95" s="305"/>
      <c r="T95" s="306"/>
      <c r="U95" s="307"/>
      <c r="V95" s="252"/>
      <c r="W95" s="414" cm="1">
        <f t="array" ref="W95">IF(AND(X$10&lt;'1.Salaries Rates Dates'!$B$41,AC$10&lt;'1.Salaries Rates Dates'!$B$41),'1.Salaries Rates Dates'!$A$40,
IF(AND(X$10&lt;'1.Salaries Rates Dates'!$B$41,AC$10&gt;='1.Salaries Rates Dates'!$B$41),
     ('1.Salaries Rates Dates'!$A$40*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+
     '1.Salaries Rates Dates'!$A$41*(IF(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=1,0,(DATEDIF(_xlfn.IFS(X$10&lt;=DATE(YEAR(X$10),7,1),("7/1/"&amp;YEAR(X$10)),(X$10&gt;DATE(YEAR(X$10),7,1)),("7/1/"&amp;YEAR(X$10)+1))-DAY(_xlfn.IFS(X$10&lt;=DATE(YEAR(X$10),7,1),("7/1/"&amp;YEAR(X$10)),(X$10&gt;DATE(YEAR(X$10),7,1)),("7/1/"&amp;YEAR(X$10)+1)))+1,AC$10,"m")-1+(1+EOMONTH(_xlfn.IFS(X$10&lt;=DATE(YEAR(X$10),7,1),("7/1/"&amp;YEAR(X$10)),(X$10&gt;DATE(YEAR(X$10),7,1)),("7/1/"&amp;YEAR(X$10)+1)),0)-_xlfn.IFS(X$10&lt;=DATE(YEAR(X$10),7,1),("7/1/"&amp;YEAR(X$10)),(X$10&gt;DATE(YEAR(X$10),7,1)),("7/1/"&amp;YEAR(X$10)+1)))/DAY(DATE(YEAR(_xlfn.IFS(X$10&lt;=DATE(YEAR(X$10),7,1),("7/1/"&amp;YEAR(X$10)),(X$10&gt;DATE(YEAR(X$10),7,1)),("7/1/"&amp;YEAR(X$10)+1))),MONTH(_xlfn.IFS(X$10&lt;=DATE(YEAR(X$10),7,1),("7/1/"&amp;YEAR(X$10)),(X$10&gt;DATE(YEAR(X$10),7,1)),("7/1/"&amp;YEAR(X$10)+1)))+1,))+(AC$10-EOMONTH(AC$10,-1))/DAY(DATE(YEAR(AC$10),MONTH(AC$10)+1,)))/(DATEDIF(X$10-DAY(X$10)+1,AC$10,"m")-1+(1+EOMONTH(X$10,0)-X$10)/DAY(DATE(YEAR(X$10),MONTH(X$10)+1,))+(AC$10-EOMONTH(AC$10,-1))/DAY(DATE(YEAR(AC$10),MONTH(AC$10)+1,)))))),
IF(X$10&gt;='1.Salaries Rates Dates'!$B$41,'1.Salaries Rates Dates'!$A$41)))</f>
        <v>0.52500000000000002</v>
      </c>
      <c r="X95" s="415"/>
      <c r="Y95" s="415"/>
      <c r="Z95" s="415"/>
      <c r="AA95" s="416"/>
      <c r="AB95" s="305"/>
      <c r="AC95" s="306"/>
      <c r="AD95" s="307"/>
      <c r="AE95" s="252"/>
      <c r="AF95" s="414" cm="1">
        <f t="array" ref="AF95">IF(AND(AG$10&lt;'1.Salaries Rates Dates'!$B$41,AL$10&lt;'1.Salaries Rates Dates'!$B$41),'1.Salaries Rates Dates'!$A$40,
IF(AND(AG$10&lt;'1.Salaries Rates Dates'!$B$41,AL$10&gt;='1.Salaries Rates Dates'!$B$41),
     ('1.Salaries Rates Dates'!$A$40*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+
     '1.Salaries Rates Dates'!$A$41*(IF(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=1,0,(DATEDIF(_xlfn.IFS(AG$10&lt;=DATE(YEAR(AG$10),7,1),("7/1/"&amp;YEAR(AG$10)),(AG$10&gt;DATE(YEAR(AG$10),7,1)),("7/1/"&amp;YEAR(AG$10)+1))-DAY(_xlfn.IFS(AG$10&lt;=DATE(YEAR(AG$10),7,1),("7/1/"&amp;YEAR(AG$10)),(AG$10&gt;DATE(YEAR(AG$10),7,1)),("7/1/"&amp;YEAR(AG$10)+1)))+1,AL$10,"m")-1+(1+EOMONTH(_xlfn.IFS(AG$10&lt;=DATE(YEAR(AG$10),7,1),("7/1/"&amp;YEAR(AG$10)),(AG$10&gt;DATE(YEAR(AG$10),7,1)),("7/1/"&amp;YEAR(AG$10)+1)),0)-_xlfn.IFS(AG$10&lt;=DATE(YEAR(AG$10),7,1),("7/1/"&amp;YEAR(AG$10)),(AG$10&gt;DATE(YEAR(AG$10),7,1)),("7/1/"&amp;YEAR(AG$10)+1)))/DAY(DATE(YEAR(_xlfn.IFS(AG$10&lt;=DATE(YEAR(AG$10),7,1),("7/1/"&amp;YEAR(AG$10)),(AG$10&gt;DATE(YEAR(AG$10),7,1)),("7/1/"&amp;YEAR(AG$10)+1))),MONTH(_xlfn.IFS(AG$10&lt;=DATE(YEAR(AG$10),7,1),("7/1/"&amp;YEAR(AG$10)),(AG$10&gt;DATE(YEAR(AG$10),7,1)),("7/1/"&amp;YEAR(AG$10)+1)))+1,))+(AL$10-EOMONTH(AL$10,-1))/DAY(DATE(YEAR(AL$10),MONTH(AL$10)+1,)))/(DATEDIF(AG$10-DAY(AG$10)+1,AL$10,"m")-1+(1+EOMONTH(AG$10,0)-AG$10)/DAY(DATE(YEAR(AG$10),MONTH(AG$10)+1,))+(AL$10-EOMONTH(AL$10,-1))/DAY(DATE(YEAR(AL$10),MONTH(AL$10)+1,)))))),
IF(AG$10&gt;='1.Salaries Rates Dates'!$B$41,'1.Salaries Rates Dates'!$A$41)))</f>
        <v>0.52500000000000002</v>
      </c>
      <c r="AG95" s="415"/>
      <c r="AH95" s="415"/>
      <c r="AI95" s="415"/>
      <c r="AJ95" s="416"/>
      <c r="AK95" s="305"/>
      <c r="AL95" s="306"/>
      <c r="AM95" s="307"/>
      <c r="AN95" s="252"/>
      <c r="AO95" s="414" cm="1">
        <f t="array" ref="AO95">IF(AND(AP$10&lt;'1.Salaries Rates Dates'!$B$41,AU$10&lt;'1.Salaries Rates Dates'!$B$41),'1.Salaries Rates Dates'!$A$40,
IF(AND(AP$10&lt;'1.Salaries Rates Dates'!$B$41,AU$10&gt;='1.Salaries Rates Dates'!$B$41),
     ('1.Salaries Rates Dates'!$A$40*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+
     '1.Salaries Rates Dates'!$A$41*(IF(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=1,0,(DATEDIF(_xlfn.IFS(AP$10&lt;=DATE(YEAR(AP$10),7,1),("7/1/"&amp;YEAR(AP$10)),(AP$10&gt;DATE(YEAR(AP$10),7,1)),("7/1/"&amp;YEAR(AP$10)+1))-DAY(_xlfn.IFS(AP$10&lt;=DATE(YEAR(AP$10),7,1),("7/1/"&amp;YEAR(AP$10)),(AP$10&gt;DATE(YEAR(AP$10),7,1)),("7/1/"&amp;YEAR(AP$10)+1)))+1,AU$10,"m")-1+(1+EOMONTH(_xlfn.IFS(AP$10&lt;=DATE(YEAR(AP$10),7,1),("7/1/"&amp;YEAR(AP$10)),(AP$10&gt;DATE(YEAR(AP$10),7,1)),("7/1/"&amp;YEAR(AP$10)+1)),0)-_xlfn.IFS(AP$10&lt;=DATE(YEAR(AP$10),7,1),("7/1/"&amp;YEAR(AP$10)),(AP$10&gt;DATE(YEAR(AP$10),7,1)),("7/1/"&amp;YEAR(AP$10)+1)))/DAY(DATE(YEAR(_xlfn.IFS(AP$10&lt;=DATE(YEAR(AP$10),7,1),("7/1/"&amp;YEAR(AP$10)),(AP$10&gt;DATE(YEAR(AP$10),7,1)),("7/1/"&amp;YEAR(AP$10)+1))),MONTH(_xlfn.IFS(AP$10&lt;=DATE(YEAR(AP$10),7,1),("7/1/"&amp;YEAR(AP$10)),(AP$10&gt;DATE(YEAR(AP$10),7,1)),("7/1/"&amp;YEAR(AP$10)+1)))+1,))+(AU$10-EOMONTH(AU$10,-1))/DAY(DATE(YEAR(AU$10),MONTH(AU$10)+1,)))/(DATEDIF(AP$10-DAY(AP$10)+1,AU$10,"m")-1+(1+EOMONTH(AP$10,0)-AP$10)/DAY(DATE(YEAR(AP$10),MONTH(AP$10)+1,))+(AU$10-EOMONTH(AU$10,-1))/DAY(DATE(YEAR(AU$10),MONTH(AU$10)+1,)))))),
IF(AP$10&gt;='1.Salaries Rates Dates'!$B$41,'1.Salaries Rates Dates'!$A$41)))</f>
        <v>0.52500000000000002</v>
      </c>
      <c r="AP95" s="415"/>
      <c r="AQ95" s="415"/>
      <c r="AR95" s="415"/>
      <c r="AS95" s="416"/>
      <c r="AT95" s="305"/>
      <c r="AU95" s="306"/>
      <c r="AV95" s="307"/>
      <c r="AW95" s="252"/>
      <c r="AX95" s="414" cm="1">
        <f t="array" ref="AX95">IF(AND(AY$10&lt;'1.Salaries Rates Dates'!$B$41,BD$10&lt;'1.Salaries Rates Dates'!$B$41),'1.Salaries Rates Dates'!$A$40,
IF(AND(AY$10&lt;'1.Salaries Rates Dates'!$B$41,BD$10&gt;='1.Salaries Rates Dates'!$B$41),
     ('1.Salaries Rates Dates'!$A$40*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+
     '1.Salaries Rates Dates'!$A$41*(IF(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=1,0,(DATEDIF(_xlfn.IFS(AY$10&lt;=DATE(YEAR(AY$10),7,1),("7/1/"&amp;YEAR(AY$10)),(AY$10&gt;DATE(YEAR(AY$10),7,1)),("7/1/"&amp;YEAR(AY$10)+1))-DAY(_xlfn.IFS(AY$10&lt;=DATE(YEAR(AY$10),7,1),("7/1/"&amp;YEAR(AY$10)),(AY$10&gt;DATE(YEAR(AY$10),7,1)),("7/1/"&amp;YEAR(AY$10)+1)))+1,BD$10,"m")-1+(1+EOMONTH(_xlfn.IFS(AY$10&lt;=DATE(YEAR(AY$10),7,1),("7/1/"&amp;YEAR(AY$10)),(AY$10&gt;DATE(YEAR(AY$10),7,1)),("7/1/"&amp;YEAR(AY$10)+1)),0)-_xlfn.IFS(AY$10&lt;=DATE(YEAR(AY$10),7,1),("7/1/"&amp;YEAR(AY$10)),(AY$10&gt;DATE(YEAR(AY$10),7,1)),("7/1/"&amp;YEAR(AY$10)+1)))/DAY(DATE(YEAR(_xlfn.IFS(AY$10&lt;=DATE(YEAR(AY$10),7,1),("7/1/"&amp;YEAR(AY$10)),(AY$10&gt;DATE(YEAR(AY$10),7,1)),("7/1/"&amp;YEAR(AY$10)+1))),MONTH(_xlfn.IFS(AY$10&lt;=DATE(YEAR(AY$10),7,1),("7/1/"&amp;YEAR(AY$10)),(AY$10&gt;DATE(YEAR(AY$10),7,1)),("7/1/"&amp;YEAR(AY$10)+1)))+1,))+(BD$10-EOMONTH(BD$10,-1))/DAY(DATE(YEAR(BD$10),MONTH(BD$10)+1,)))/(DATEDIF(AY$10-DAY(AY$10)+1,BD$10,"m")-1+(1+EOMONTH(AY$10,0)-AY$10)/DAY(DATE(YEAR(AY$10),MONTH(AY$10)+1,))+(BD$10-EOMONTH(BD$10,-1))/DAY(DATE(YEAR(BD$10),MONTH(BD$10)+1,)))))),
IF(AY$10&gt;='1.Salaries Rates Dates'!$B$41,'1.Salaries Rates Dates'!$A$41)))</f>
        <v>0.52500000000000002</v>
      </c>
      <c r="AY95" s="415"/>
      <c r="AZ95" s="415"/>
      <c r="BA95" s="415"/>
      <c r="BB95" s="416"/>
      <c r="BC95" s="305"/>
      <c r="BD95" s="306"/>
      <c r="BE95" s="307"/>
      <c r="BF95" s="252"/>
      <c r="BG95" s="414" cm="1">
        <f t="array" ref="BG95">IF(AND(BH$10&lt;'1.Salaries Rates Dates'!$B$41,BM$10&lt;'1.Salaries Rates Dates'!$B$41),'1.Salaries Rates Dates'!$A$40,
IF(AND(BH$10&lt;'1.Salaries Rates Dates'!$B$41,BM$10&gt;='1.Salaries Rates Dates'!$B$41),
     ('1.Salaries Rates Dates'!$A$40*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+
     '1.Salaries Rates Dates'!$A$41*(IF(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=1,0,(DATEDIF(_xlfn.IFS(BH$10&lt;=DATE(YEAR(BH$10),7,1),("7/1/"&amp;YEAR(BH$10)),(BH$10&gt;DATE(YEAR(BH$10),7,1)),("7/1/"&amp;YEAR(BH$10)+1))-DAY(_xlfn.IFS(BH$10&lt;=DATE(YEAR(BH$10),7,1),("7/1/"&amp;YEAR(BH$10)),(BH$10&gt;DATE(YEAR(BH$10),7,1)),("7/1/"&amp;YEAR(BH$10)+1)))+1,BM$10,"m")-1+(1+EOMONTH(_xlfn.IFS(BH$10&lt;=DATE(YEAR(BH$10),7,1),("7/1/"&amp;YEAR(BH$10)),(BH$10&gt;DATE(YEAR(BH$10),7,1)),("7/1/"&amp;YEAR(BH$10)+1)),0)-_xlfn.IFS(BH$10&lt;=DATE(YEAR(BH$10),7,1),("7/1/"&amp;YEAR(BH$10)),(BH$10&gt;DATE(YEAR(BH$10),7,1)),("7/1/"&amp;YEAR(BH$10)+1)))/DAY(DATE(YEAR(_xlfn.IFS(BH$10&lt;=DATE(YEAR(BH$10),7,1),("7/1/"&amp;YEAR(BH$10)),(BH$10&gt;DATE(YEAR(BH$10),7,1)),("7/1/"&amp;YEAR(BH$10)+1))),MONTH(_xlfn.IFS(BH$10&lt;=DATE(YEAR(BH$10),7,1),("7/1/"&amp;YEAR(BH$10)),(BH$10&gt;DATE(YEAR(BH$10),7,1)),("7/1/"&amp;YEAR(BH$10)+1)))+1,))+(BM$10-EOMONTH(BM$10,-1))/DAY(DATE(YEAR(BM$10),MONTH(BM$10)+1,)))/(DATEDIF(BH$10-DAY(BH$10)+1,BM$10,"m")-1+(1+EOMONTH(BH$10,0)-BH$10)/DAY(DATE(YEAR(BH$10),MONTH(BH$10)+1,))+(BM$10-EOMONTH(BM$10,-1))/DAY(DATE(YEAR(BM$10),MONTH(BM$10)+1,)))))),
IF(BH$10&gt;='1.Salaries Rates Dates'!$B$41,'1.Salaries Rates Dates'!$A$41)))</f>
        <v>0.52500000000000002</v>
      </c>
      <c r="BH95" s="415"/>
      <c r="BI95" s="415"/>
      <c r="BJ95" s="415"/>
      <c r="BK95" s="416"/>
      <c r="BL95" s="305"/>
      <c r="BM95" s="306"/>
      <c r="BN95" s="307"/>
      <c r="BO95" s="284"/>
      <c r="BP95" s="265"/>
      <c r="BQ95" s="353"/>
      <c r="BR95" s="1"/>
      <c r="BS95" s="92"/>
      <c r="BT95" s="93"/>
      <c r="BU95" s="93"/>
      <c r="BV95" s="93"/>
      <c r="BW95" s="93"/>
      <c r="BX95" s="93"/>
      <c r="BY95" s="93"/>
      <c r="BZ95" s="93"/>
      <c r="CA95" s="94"/>
    </row>
    <row r="96" spans="1:79" ht="15.75" customHeight="1" thickTop="1" thickBot="1" x14ac:dyDescent="0.3">
      <c r="A96" s="280" t="s">
        <v>66</v>
      </c>
      <c r="B96" s="281"/>
      <c r="C96" s="281"/>
      <c r="D96" s="226"/>
      <c r="E96" s="290" t="s">
        <v>67</v>
      </c>
      <c r="F96" s="291"/>
      <c r="G96" s="291"/>
      <c r="H96" s="291"/>
      <c r="I96" s="419"/>
      <c r="J96" s="274">
        <f>SUM(L44,J56,J63,J66:L69,J75,J77:L85,J94)</f>
        <v>0</v>
      </c>
      <c r="K96" s="308"/>
      <c r="L96" s="309"/>
      <c r="M96" s="250"/>
      <c r="N96" s="284"/>
      <c r="O96" s="264"/>
      <c r="P96" s="264"/>
      <c r="Q96" s="264"/>
      <c r="R96" s="417"/>
      <c r="S96" s="274">
        <f>SUM(U44,S56,S63,S66:U69,S75,S77:U85,S94)</f>
        <v>0</v>
      </c>
      <c r="T96" s="308"/>
      <c r="U96" s="309"/>
      <c r="V96" s="252"/>
      <c r="W96" s="284"/>
      <c r="X96" s="264"/>
      <c r="Y96" s="264"/>
      <c r="Z96" s="264"/>
      <c r="AA96" s="417"/>
      <c r="AB96" s="274">
        <f>SUM(AD44,AB56,AB63,AB66:AD69,AB75,AB77:AD85,AB94)</f>
        <v>0</v>
      </c>
      <c r="AC96" s="308"/>
      <c r="AD96" s="309"/>
      <c r="AE96" s="252"/>
      <c r="AF96" s="284"/>
      <c r="AG96" s="264"/>
      <c r="AH96" s="264"/>
      <c r="AI96" s="264"/>
      <c r="AJ96" s="417"/>
      <c r="AK96" s="274">
        <f>SUM(AM44,AK56,AK63,AK66:AM69,AK75,AK77:AM85,AK94)</f>
        <v>0</v>
      </c>
      <c r="AL96" s="308"/>
      <c r="AM96" s="309"/>
      <c r="AN96" s="252"/>
      <c r="AO96" s="284"/>
      <c r="AP96" s="264"/>
      <c r="AQ96" s="264"/>
      <c r="AR96" s="264"/>
      <c r="AS96" s="417"/>
      <c r="AT96" s="274">
        <f>SUM(AV44,AT56,AT63,AT66:AV69,AT75,AT77:AV85,AT94)</f>
        <v>0</v>
      </c>
      <c r="AU96" s="308"/>
      <c r="AV96" s="309"/>
      <c r="AW96" s="252"/>
      <c r="AX96" s="284"/>
      <c r="AY96" s="264"/>
      <c r="AZ96" s="264"/>
      <c r="BA96" s="264"/>
      <c r="BB96" s="417"/>
      <c r="BC96" s="274">
        <f>SUM(BE44,BC56,BC63,BC66:BE69,BC75,BC77:BE85,BC94)</f>
        <v>0</v>
      </c>
      <c r="BD96" s="308"/>
      <c r="BE96" s="309"/>
      <c r="BF96" s="252"/>
      <c r="BG96" s="284"/>
      <c r="BH96" s="264"/>
      <c r="BI96" s="264"/>
      <c r="BJ96" s="264"/>
      <c r="BK96" s="417"/>
      <c r="BL96" s="274">
        <f>SUM(BN44,BL56,BL63,BL66:BN69,BL75,BL77:BN85,BL94)</f>
        <v>0</v>
      </c>
      <c r="BM96" s="308"/>
      <c r="BN96" s="309"/>
      <c r="BO96" s="351"/>
      <c r="BP96" s="348">
        <f>J96+S96+AB96+AK96+AT96+BC96+BL96</f>
        <v>0</v>
      </c>
      <c r="BQ96" s="349"/>
      <c r="BR96" s="1"/>
      <c r="BS96" s="92"/>
      <c r="BT96" s="93"/>
      <c r="BU96" s="93"/>
      <c r="BV96" s="93"/>
      <c r="BW96" s="93"/>
      <c r="BX96" s="93"/>
      <c r="BY96" s="93"/>
      <c r="BZ96" s="93"/>
      <c r="CA96" s="94"/>
    </row>
    <row r="97" spans="1:79" ht="16.5" thickTop="1" thickBot="1" x14ac:dyDescent="0.3">
      <c r="A97" s="280" t="s">
        <v>68</v>
      </c>
      <c r="B97" s="281"/>
      <c r="C97" s="281"/>
      <c r="D97" s="226"/>
      <c r="E97" s="290"/>
      <c r="F97" s="291"/>
      <c r="G97" s="291"/>
      <c r="H97" s="291"/>
      <c r="I97" s="419"/>
      <c r="J97" s="274">
        <f>J96*E95</f>
        <v>0</v>
      </c>
      <c r="K97" s="308"/>
      <c r="L97" s="309"/>
      <c r="M97" s="250"/>
      <c r="N97" s="284"/>
      <c r="O97" s="264"/>
      <c r="P97" s="264"/>
      <c r="Q97" s="264"/>
      <c r="R97" s="417"/>
      <c r="S97" s="274">
        <f>S96*N95</f>
        <v>0</v>
      </c>
      <c r="T97" s="308"/>
      <c r="U97" s="309"/>
      <c r="V97" s="252"/>
      <c r="W97" s="284"/>
      <c r="X97" s="264"/>
      <c r="Y97" s="264"/>
      <c r="Z97" s="264"/>
      <c r="AA97" s="417"/>
      <c r="AB97" s="274">
        <f>AB96*W95</f>
        <v>0</v>
      </c>
      <c r="AC97" s="308"/>
      <c r="AD97" s="318"/>
      <c r="AE97" s="252"/>
      <c r="AF97" s="284"/>
      <c r="AG97" s="264"/>
      <c r="AH97" s="264"/>
      <c r="AI97" s="264"/>
      <c r="AJ97" s="417"/>
      <c r="AK97" s="274">
        <f>AK96*AF95</f>
        <v>0</v>
      </c>
      <c r="AL97" s="308"/>
      <c r="AM97" s="318"/>
      <c r="AN97" s="252"/>
      <c r="AO97" s="284"/>
      <c r="AP97" s="264"/>
      <c r="AQ97" s="264"/>
      <c r="AR97" s="264"/>
      <c r="AS97" s="417"/>
      <c r="AT97" s="274">
        <f>AT96*AO95</f>
        <v>0</v>
      </c>
      <c r="AU97" s="308"/>
      <c r="AV97" s="318"/>
      <c r="AW97" s="252"/>
      <c r="AX97" s="284"/>
      <c r="AY97" s="264"/>
      <c r="AZ97" s="264"/>
      <c r="BA97" s="264"/>
      <c r="BB97" s="417"/>
      <c r="BC97" s="274">
        <f>BC96*AX95</f>
        <v>0</v>
      </c>
      <c r="BD97" s="308"/>
      <c r="BE97" s="318"/>
      <c r="BF97" s="252"/>
      <c r="BG97" s="284"/>
      <c r="BH97" s="264"/>
      <c r="BI97" s="264"/>
      <c r="BJ97" s="264"/>
      <c r="BK97" s="417"/>
      <c r="BL97" s="274">
        <f>BL96*BG95</f>
        <v>0</v>
      </c>
      <c r="BM97" s="308"/>
      <c r="BN97" s="318"/>
      <c r="BO97" s="351"/>
      <c r="BP97" s="348">
        <f>J97+S97+AB97+AK97+AT97+BC97+BL97</f>
        <v>0</v>
      </c>
      <c r="BQ97" s="349"/>
      <c r="BR97" s="1"/>
      <c r="BS97" s="113">
        <v>7001</v>
      </c>
      <c r="BT97" s="188">
        <f>J97</f>
        <v>0</v>
      </c>
      <c r="BU97" s="188">
        <f>S97</f>
        <v>0</v>
      </c>
      <c r="BV97" s="188">
        <f>AB97</f>
        <v>0</v>
      </c>
      <c r="BW97" s="188">
        <f>AK97</f>
        <v>0</v>
      </c>
      <c r="BX97" s="188">
        <f>AT97</f>
        <v>0</v>
      </c>
      <c r="BY97" s="188">
        <f>BC97</f>
        <v>0</v>
      </c>
      <c r="BZ97" s="188">
        <f>BL97</f>
        <v>0</v>
      </c>
      <c r="CA97" s="188">
        <f>SUM(BT97:BZ97)</f>
        <v>0</v>
      </c>
    </row>
    <row r="98" spans="1:79" ht="16.5" thickTop="1" thickBot="1" x14ac:dyDescent="0.3">
      <c r="A98" s="371" t="s">
        <v>69</v>
      </c>
      <c r="B98" s="372"/>
      <c r="C98" s="372"/>
      <c r="D98" s="227"/>
      <c r="E98" s="290"/>
      <c r="F98" s="291"/>
      <c r="G98" s="291"/>
      <c r="H98" s="291"/>
      <c r="I98" s="419"/>
      <c r="J98" s="314">
        <f>J88+J97</f>
        <v>0</v>
      </c>
      <c r="K98" s="315"/>
      <c r="L98" s="316"/>
      <c r="M98" s="251"/>
      <c r="N98" s="284"/>
      <c r="O98" s="264"/>
      <c r="P98" s="264"/>
      <c r="Q98" s="264"/>
      <c r="R98" s="417"/>
      <c r="S98" s="314">
        <f>S88+S97</f>
        <v>0</v>
      </c>
      <c r="T98" s="315"/>
      <c r="U98" s="316"/>
      <c r="V98" s="253"/>
      <c r="W98" s="284"/>
      <c r="X98" s="264"/>
      <c r="Y98" s="264"/>
      <c r="Z98" s="264"/>
      <c r="AA98" s="417"/>
      <c r="AB98" s="314">
        <f>AB88+AB97</f>
        <v>0</v>
      </c>
      <c r="AC98" s="315"/>
      <c r="AD98" s="319"/>
      <c r="AE98" s="253"/>
      <c r="AF98" s="284"/>
      <c r="AG98" s="264"/>
      <c r="AH98" s="264"/>
      <c r="AI98" s="264"/>
      <c r="AJ98" s="417"/>
      <c r="AK98" s="314">
        <f>AK88+AK97</f>
        <v>0</v>
      </c>
      <c r="AL98" s="315"/>
      <c r="AM98" s="319"/>
      <c r="AN98" s="253"/>
      <c r="AO98" s="284"/>
      <c r="AP98" s="264"/>
      <c r="AQ98" s="264"/>
      <c r="AR98" s="264"/>
      <c r="AS98" s="417"/>
      <c r="AT98" s="314">
        <f>AT88+AT97</f>
        <v>0</v>
      </c>
      <c r="AU98" s="315"/>
      <c r="AV98" s="319"/>
      <c r="AW98" s="253"/>
      <c r="AX98" s="284"/>
      <c r="AY98" s="264"/>
      <c r="AZ98" s="264"/>
      <c r="BA98" s="264"/>
      <c r="BB98" s="417"/>
      <c r="BC98" s="314">
        <f>BC88+BC97</f>
        <v>0</v>
      </c>
      <c r="BD98" s="315"/>
      <c r="BE98" s="319"/>
      <c r="BF98" s="253"/>
      <c r="BG98" s="284"/>
      <c r="BH98" s="264"/>
      <c r="BI98" s="264"/>
      <c r="BJ98" s="264"/>
      <c r="BK98" s="417"/>
      <c r="BL98" s="314">
        <f>BL88+BL97</f>
        <v>0</v>
      </c>
      <c r="BM98" s="315"/>
      <c r="BN98" s="319"/>
      <c r="BO98" s="352"/>
      <c r="BP98" s="348">
        <f>J98+S98+AB98+AK98+AT98+BC98+BL98</f>
        <v>0</v>
      </c>
      <c r="BQ98" s="349"/>
      <c r="BR98" s="1"/>
      <c r="BS98" s="2" t="s">
        <v>143</v>
      </c>
      <c r="BT98" s="188">
        <f>BT88+BT97</f>
        <v>0</v>
      </c>
      <c r="BU98" s="188">
        <f>BU88+BU97</f>
        <v>0</v>
      </c>
      <c r="BV98" s="188">
        <f>BV88+BV97</f>
        <v>0</v>
      </c>
      <c r="BW98" s="188">
        <f t="shared" ref="BW98:BY98" si="59">BW88+BW97</f>
        <v>0</v>
      </c>
      <c r="BX98" s="188">
        <f t="shared" si="59"/>
        <v>0</v>
      </c>
      <c r="BY98" s="188">
        <f t="shared" si="59"/>
        <v>0</v>
      </c>
      <c r="BZ98" s="188">
        <f>BZ88+BZ97</f>
        <v>0</v>
      </c>
      <c r="CA98" s="188">
        <f>SUM(BT98:BZ98)</f>
        <v>0</v>
      </c>
    </row>
    <row r="99" spans="1:79" ht="15.75" thickTop="1" x14ac:dyDescent="0.25">
      <c r="J99" s="41"/>
      <c r="K99" s="42" t="str">
        <f>IF(L99&lt;0,"Over:",IF(L99&gt;0,"Under:",IF(L99=0,"Over/Under:")))</f>
        <v>Over/Under:</v>
      </c>
      <c r="L99" s="43">
        <f>'Compiled Budget'!$L$27</f>
        <v>0</v>
      </c>
      <c r="S99" s="41"/>
      <c r="T99" s="42" t="str">
        <f>IF(U99&lt;0,"Over:",IF(U99&gt;0,"Under:",IF(U99=0,"Over/Under:")))</f>
        <v>Over/Under:</v>
      </c>
      <c r="U99" s="43">
        <f>'Compiled Budget'!$U$27</f>
        <v>0</v>
      </c>
      <c r="AB99" s="41"/>
      <c r="AC99" s="42" t="str">
        <f>IF(AD99&lt;0,"Over:",IF(AD99&gt;0,"Under:",IF(AD99=0,"Over/Under:")))</f>
        <v>Over/Under:</v>
      </c>
      <c r="AD99" s="43">
        <f>'Compiled Budget'!$AD$27</f>
        <v>0</v>
      </c>
      <c r="AK99" s="41"/>
      <c r="AL99" s="42" t="str">
        <f>IF(AM99&lt;0,"Over:",IF(AM99&gt;0,"Under:",IF(AM99=0,"Over/Under:")))</f>
        <v>Over/Under:</v>
      </c>
      <c r="AM99" s="43">
        <f>'Compiled Budget'!$AM$27</f>
        <v>0</v>
      </c>
      <c r="AT99" s="41"/>
      <c r="AU99" s="42" t="str">
        <f>IF(AV99&lt;0,"Over:",IF(AV99&gt;0,"Under:",IF(AV99=0,"Over/Under:")))</f>
        <v>Over/Under:</v>
      </c>
      <c r="AV99" s="43">
        <f>'Compiled Budget'!$AV$27</f>
        <v>0</v>
      </c>
      <c r="BC99" s="41"/>
      <c r="BD99" s="42" t="str">
        <f>IF(BE99&lt;0,"Over:",IF(BE99&gt;0,"Under:",IF(BE99=0,"Over/Under:")))</f>
        <v>Over/Under:</v>
      </c>
      <c r="BE99" s="43">
        <f>'Compiled Budget'!$BE$27</f>
        <v>0</v>
      </c>
      <c r="BL99" s="41"/>
      <c r="BM99" s="42" t="str">
        <f>IF(BN99&lt;0,"Over:",IF(BN99&gt;0,"Under:",IF(BN99=0,"Over/Under:")))</f>
        <v>Over/Under:</v>
      </c>
      <c r="BN99" s="43">
        <f>'Compiled Budget'!$BN$27</f>
        <v>0</v>
      </c>
    </row>
    <row r="101" spans="1:79" x14ac:dyDescent="0.25">
      <c r="B101" s="40"/>
    </row>
  </sheetData>
  <mergeCells count="607">
    <mergeCell ref="BL98:BN98"/>
    <mergeCell ref="BG96:BK98"/>
    <mergeCell ref="BL96:BN96"/>
    <mergeCell ref="BP96:BQ96"/>
    <mergeCell ref="A97:C97"/>
    <mergeCell ref="J97:L97"/>
    <mergeCell ref="S97:U97"/>
    <mergeCell ref="AB97:AD97"/>
    <mergeCell ref="AK97:AM97"/>
    <mergeCell ref="AT97:AV97"/>
    <mergeCell ref="BC97:BE97"/>
    <mergeCell ref="AF96:AJ98"/>
    <mergeCell ref="AK96:AM96"/>
    <mergeCell ref="AO96:AS98"/>
    <mergeCell ref="BP95:BQ95"/>
    <mergeCell ref="A96:C96"/>
    <mergeCell ref="E96:I98"/>
    <mergeCell ref="J96:L96"/>
    <mergeCell ref="N96:R98"/>
    <mergeCell ref="S96:U96"/>
    <mergeCell ref="W96:AA98"/>
    <mergeCell ref="AB96:AD96"/>
    <mergeCell ref="AF95:AJ95"/>
    <mergeCell ref="AK95:AM95"/>
    <mergeCell ref="AO95:AS95"/>
    <mergeCell ref="AT95:AV95"/>
    <mergeCell ref="AX95:BB95"/>
    <mergeCell ref="BC95:BE95"/>
    <mergeCell ref="BP98:BQ98"/>
    <mergeCell ref="BL97:BN97"/>
    <mergeCell ref="BP97:BQ97"/>
    <mergeCell ref="A98:C98"/>
    <mergeCell ref="J98:L98"/>
    <mergeCell ref="S98:U98"/>
    <mergeCell ref="AB98:AD98"/>
    <mergeCell ref="AK98:AM98"/>
    <mergeCell ref="AT98:AV98"/>
    <mergeCell ref="BC98:BE98"/>
    <mergeCell ref="A95:C95"/>
    <mergeCell ref="E95:I95"/>
    <mergeCell ref="J95:L95"/>
    <mergeCell ref="N95:R95"/>
    <mergeCell ref="S95:U95"/>
    <mergeCell ref="W95:AA95"/>
    <mergeCell ref="AB95:AD95"/>
    <mergeCell ref="A94:C94"/>
    <mergeCell ref="J94:L94"/>
    <mergeCell ref="S94:U94"/>
    <mergeCell ref="AB94:AD94"/>
    <mergeCell ref="A93:C93"/>
    <mergeCell ref="J93:L93"/>
    <mergeCell ref="S93:U93"/>
    <mergeCell ref="AB93:AD93"/>
    <mergeCell ref="AK93:AM93"/>
    <mergeCell ref="AT93:AV93"/>
    <mergeCell ref="BC93:BE93"/>
    <mergeCell ref="BL93:BN93"/>
    <mergeCell ref="BP93:BQ93"/>
    <mergeCell ref="A92:C92"/>
    <mergeCell ref="J92:L92"/>
    <mergeCell ref="S92:U92"/>
    <mergeCell ref="AB92:AD92"/>
    <mergeCell ref="AK92:AM92"/>
    <mergeCell ref="AT92:AV92"/>
    <mergeCell ref="BC92:BE92"/>
    <mergeCell ref="BL92:BN92"/>
    <mergeCell ref="BP92:BQ92"/>
    <mergeCell ref="A91:C91"/>
    <mergeCell ref="J91:L91"/>
    <mergeCell ref="S91:U91"/>
    <mergeCell ref="AB91:AD91"/>
    <mergeCell ref="AK91:AM91"/>
    <mergeCell ref="AT91:AV91"/>
    <mergeCell ref="BC91:BE91"/>
    <mergeCell ref="BL91:BN91"/>
    <mergeCell ref="BP91:BQ91"/>
    <mergeCell ref="A90:C90"/>
    <mergeCell ref="J90:L90"/>
    <mergeCell ref="S90:U90"/>
    <mergeCell ref="AB90:AD90"/>
    <mergeCell ref="AK90:AM90"/>
    <mergeCell ref="AT90:AV90"/>
    <mergeCell ref="BC90:BE90"/>
    <mergeCell ref="BL90:BN90"/>
    <mergeCell ref="BP90:BQ90"/>
    <mergeCell ref="A88:C88"/>
    <mergeCell ref="E88:I88"/>
    <mergeCell ref="J88:L88"/>
    <mergeCell ref="N88:R88"/>
    <mergeCell ref="S88:U88"/>
    <mergeCell ref="W88:AA88"/>
    <mergeCell ref="AT89:AV89"/>
    <mergeCell ref="BC89:BE89"/>
    <mergeCell ref="BL89:BN89"/>
    <mergeCell ref="J89:L89"/>
    <mergeCell ref="S89:U89"/>
    <mergeCell ref="AB89:AD89"/>
    <mergeCell ref="AK89:AM89"/>
    <mergeCell ref="AB88:AD88"/>
    <mergeCell ref="AF88:AJ88"/>
    <mergeCell ref="AK88:AM88"/>
    <mergeCell ref="AO88:AS88"/>
    <mergeCell ref="AT88:AV88"/>
    <mergeCell ref="N87:U87"/>
    <mergeCell ref="W87:AD87"/>
    <mergeCell ref="AF87:AM87"/>
    <mergeCell ref="AO87:AV87"/>
    <mergeCell ref="AX87:BE87"/>
    <mergeCell ref="BG87:BN87"/>
    <mergeCell ref="BO87:BQ87"/>
    <mergeCell ref="BC88:BE88"/>
    <mergeCell ref="BG88:BK88"/>
    <mergeCell ref="BL88:BN88"/>
    <mergeCell ref="BO88:BO98"/>
    <mergeCell ref="BP88:BQ88"/>
    <mergeCell ref="AX88:BB88"/>
    <mergeCell ref="BP89:BQ89"/>
    <mergeCell ref="BC94:BE94"/>
    <mergeCell ref="BL94:BN94"/>
    <mergeCell ref="BP94:BQ94"/>
    <mergeCell ref="AK94:AM94"/>
    <mergeCell ref="AT94:AV94"/>
    <mergeCell ref="AT96:AV96"/>
    <mergeCell ref="AX96:BB98"/>
    <mergeCell ref="BC96:BE96"/>
    <mergeCell ref="BG95:BK95"/>
    <mergeCell ref="BL95:BN95"/>
    <mergeCell ref="BL85:BN85"/>
    <mergeCell ref="BP85:BQ85"/>
    <mergeCell ref="A86:C86"/>
    <mergeCell ref="J86:L86"/>
    <mergeCell ref="S86:U86"/>
    <mergeCell ref="AB86:AD86"/>
    <mergeCell ref="AK86:AM86"/>
    <mergeCell ref="AT86:AV86"/>
    <mergeCell ref="BC86:BE86"/>
    <mergeCell ref="BL86:BN86"/>
    <mergeCell ref="J85:L85"/>
    <mergeCell ref="S85:U85"/>
    <mergeCell ref="AB85:AD85"/>
    <mergeCell ref="AK85:AM85"/>
    <mergeCell ref="AT85:AV85"/>
    <mergeCell ref="BC85:BE85"/>
    <mergeCell ref="BP86:BQ86"/>
    <mergeCell ref="BL83:BN83"/>
    <mergeCell ref="BP83:BQ83"/>
    <mergeCell ref="J84:L84"/>
    <mergeCell ref="S84:U84"/>
    <mergeCell ref="AB84:AD84"/>
    <mergeCell ref="AK84:AM84"/>
    <mergeCell ref="AT84:AV84"/>
    <mergeCell ref="BC84:BE84"/>
    <mergeCell ref="BL84:BN84"/>
    <mergeCell ref="BP84:BQ84"/>
    <mergeCell ref="J83:L83"/>
    <mergeCell ref="S83:U83"/>
    <mergeCell ref="AB83:AD83"/>
    <mergeCell ref="AK83:AM83"/>
    <mergeCell ref="AT83:AV83"/>
    <mergeCell ref="BC83:BE83"/>
    <mergeCell ref="BL81:BN81"/>
    <mergeCell ref="BP81:BQ81"/>
    <mergeCell ref="J82:L82"/>
    <mergeCell ref="S82:U82"/>
    <mergeCell ref="AB82:AD82"/>
    <mergeCell ref="AK82:AM82"/>
    <mergeCell ref="AT82:AV82"/>
    <mergeCell ref="BC82:BE82"/>
    <mergeCell ref="BL82:BN82"/>
    <mergeCell ref="BP82:BQ82"/>
    <mergeCell ref="J81:L81"/>
    <mergeCell ref="S81:U81"/>
    <mergeCell ref="AB81:AD81"/>
    <mergeCell ref="AK81:AM81"/>
    <mergeCell ref="AT81:AV81"/>
    <mergeCell ref="BC81:BE81"/>
    <mergeCell ref="BL79:BN79"/>
    <mergeCell ref="BP79:BQ79"/>
    <mergeCell ref="J80:L80"/>
    <mergeCell ref="S80:U80"/>
    <mergeCell ref="AB80:AD80"/>
    <mergeCell ref="AK80:AM80"/>
    <mergeCell ref="AT80:AV80"/>
    <mergeCell ref="BC80:BE80"/>
    <mergeCell ref="BL80:BN80"/>
    <mergeCell ref="BP80:BQ80"/>
    <mergeCell ref="J79:L79"/>
    <mergeCell ref="S79:U79"/>
    <mergeCell ref="AB79:AD79"/>
    <mergeCell ref="AK79:AM79"/>
    <mergeCell ref="AT79:AV79"/>
    <mergeCell ref="BC79:BE79"/>
    <mergeCell ref="S78:U78"/>
    <mergeCell ref="AB78:AD78"/>
    <mergeCell ref="AK78:AM78"/>
    <mergeCell ref="AT78:AV78"/>
    <mergeCell ref="BC78:BE78"/>
    <mergeCell ref="BL78:BN78"/>
    <mergeCell ref="BP78:BQ78"/>
    <mergeCell ref="J77:L77"/>
    <mergeCell ref="S77:U77"/>
    <mergeCell ref="AB77:AD77"/>
    <mergeCell ref="AK77:AM77"/>
    <mergeCell ref="AT77:AV77"/>
    <mergeCell ref="BC77:BE77"/>
    <mergeCell ref="S76:U76"/>
    <mergeCell ref="AB76:AD76"/>
    <mergeCell ref="AK76:AM76"/>
    <mergeCell ref="AT76:AV76"/>
    <mergeCell ref="BC76:BE76"/>
    <mergeCell ref="BL76:BN76"/>
    <mergeCell ref="BP76:BQ76"/>
    <mergeCell ref="BL77:BN77"/>
    <mergeCell ref="BP77:BQ77"/>
    <mergeCell ref="BP74:BQ74"/>
    <mergeCell ref="J75:L75"/>
    <mergeCell ref="S75:U75"/>
    <mergeCell ref="AB75:AD75"/>
    <mergeCell ref="AK75:AM75"/>
    <mergeCell ref="AT75:AV75"/>
    <mergeCell ref="BC75:BE75"/>
    <mergeCell ref="BL75:BN75"/>
    <mergeCell ref="BP75:BQ75"/>
    <mergeCell ref="BP72:BQ72"/>
    <mergeCell ref="F73:I73"/>
    <mergeCell ref="J73:L73"/>
    <mergeCell ref="S73:U73"/>
    <mergeCell ref="AB73:AD73"/>
    <mergeCell ref="AK73:AM73"/>
    <mergeCell ref="AT73:AV73"/>
    <mergeCell ref="BC73:BE73"/>
    <mergeCell ref="BL73:BN73"/>
    <mergeCell ref="BP73:BQ73"/>
    <mergeCell ref="S72:U72"/>
    <mergeCell ref="AB72:AD72"/>
    <mergeCell ref="AK72:AM72"/>
    <mergeCell ref="AT72:AV72"/>
    <mergeCell ref="BC72:BE72"/>
    <mergeCell ref="BL72:BN72"/>
    <mergeCell ref="F74:I74"/>
    <mergeCell ref="J74:L74"/>
    <mergeCell ref="S74:U74"/>
    <mergeCell ref="AB74:AD74"/>
    <mergeCell ref="AK74:AM74"/>
    <mergeCell ref="AT74:AV74"/>
    <mergeCell ref="BC74:BE74"/>
    <mergeCell ref="BL74:BN74"/>
    <mergeCell ref="BC70:BE70"/>
    <mergeCell ref="BL70:BN70"/>
    <mergeCell ref="BP70:BQ70"/>
    <mergeCell ref="F71:I71"/>
    <mergeCell ref="J71:L71"/>
    <mergeCell ref="S71:U71"/>
    <mergeCell ref="AB71:AD71"/>
    <mergeCell ref="AK71:AM71"/>
    <mergeCell ref="AT71:AV71"/>
    <mergeCell ref="BC71:BE71"/>
    <mergeCell ref="F70:I70"/>
    <mergeCell ref="J70:L70"/>
    <mergeCell ref="S70:U70"/>
    <mergeCell ref="AB70:AD70"/>
    <mergeCell ref="AK70:AM70"/>
    <mergeCell ref="AT70:AV70"/>
    <mergeCell ref="BL71:BN71"/>
    <mergeCell ref="BP71:BQ71"/>
    <mergeCell ref="BL68:BN68"/>
    <mergeCell ref="BP68:BQ68"/>
    <mergeCell ref="J69:L69"/>
    <mergeCell ref="S69:U69"/>
    <mergeCell ref="AB69:AD69"/>
    <mergeCell ref="AK69:AM69"/>
    <mergeCell ref="AT69:AV69"/>
    <mergeCell ref="BC69:BE69"/>
    <mergeCell ref="BL69:BN69"/>
    <mergeCell ref="BP69:BQ69"/>
    <mergeCell ref="J68:L68"/>
    <mergeCell ref="S68:U68"/>
    <mergeCell ref="AB68:AD68"/>
    <mergeCell ref="AK68:AM68"/>
    <mergeCell ref="AT68:AV68"/>
    <mergeCell ref="BC68:BE68"/>
    <mergeCell ref="AK65:AM65"/>
    <mergeCell ref="AT65:AV65"/>
    <mergeCell ref="BC65:BE65"/>
    <mergeCell ref="BL65:BN65"/>
    <mergeCell ref="BP65:BQ65"/>
    <mergeCell ref="BL66:BN66"/>
    <mergeCell ref="BP66:BQ66"/>
    <mergeCell ref="J67:L67"/>
    <mergeCell ref="S67:U67"/>
    <mergeCell ref="AB67:AD67"/>
    <mergeCell ref="AK67:AM67"/>
    <mergeCell ref="AT67:AV67"/>
    <mergeCell ref="BC67:BE67"/>
    <mergeCell ref="BL67:BN67"/>
    <mergeCell ref="BP67:BQ67"/>
    <mergeCell ref="J66:L66"/>
    <mergeCell ref="S66:U66"/>
    <mergeCell ref="AB66:AD66"/>
    <mergeCell ref="AK66:AM66"/>
    <mergeCell ref="AT66:AV66"/>
    <mergeCell ref="BC66:BE66"/>
    <mergeCell ref="BL63:BN63"/>
    <mergeCell ref="BP63:BQ63"/>
    <mergeCell ref="A64:C64"/>
    <mergeCell ref="J64:L64"/>
    <mergeCell ref="S64:U64"/>
    <mergeCell ref="AB64:AD64"/>
    <mergeCell ref="AK64:AM64"/>
    <mergeCell ref="AT64:AV64"/>
    <mergeCell ref="BC64:BE64"/>
    <mergeCell ref="BL64:BN64"/>
    <mergeCell ref="J63:L63"/>
    <mergeCell ref="S63:U63"/>
    <mergeCell ref="AB63:AD63"/>
    <mergeCell ref="AK63:AM63"/>
    <mergeCell ref="AT63:AV63"/>
    <mergeCell ref="BC63:BE63"/>
    <mergeCell ref="BP64:BQ64"/>
    <mergeCell ref="BL61:BN61"/>
    <mergeCell ref="BP61:BQ61"/>
    <mergeCell ref="J62:L62"/>
    <mergeCell ref="S62:U62"/>
    <mergeCell ref="AB62:AD62"/>
    <mergeCell ref="AK62:AM62"/>
    <mergeCell ref="AT62:AV62"/>
    <mergeCell ref="BC62:BE62"/>
    <mergeCell ref="BL62:BN62"/>
    <mergeCell ref="BP62:BQ62"/>
    <mergeCell ref="J61:L61"/>
    <mergeCell ref="S61:U61"/>
    <mergeCell ref="AB61:AD61"/>
    <mergeCell ref="AK61:AM61"/>
    <mergeCell ref="AT61:AV61"/>
    <mergeCell ref="BC61:BE61"/>
    <mergeCell ref="AT58:AV58"/>
    <mergeCell ref="BC58:BE58"/>
    <mergeCell ref="BL58:BN58"/>
    <mergeCell ref="BP58:BQ58"/>
    <mergeCell ref="BL59:BN59"/>
    <mergeCell ref="BP59:BQ59"/>
    <mergeCell ref="J60:L60"/>
    <mergeCell ref="S60:U60"/>
    <mergeCell ref="AB60:AD60"/>
    <mergeCell ref="AK60:AM60"/>
    <mergeCell ref="AT60:AV60"/>
    <mergeCell ref="BC60:BE60"/>
    <mergeCell ref="BL60:BN60"/>
    <mergeCell ref="BP60:BQ60"/>
    <mergeCell ref="J59:L59"/>
    <mergeCell ref="S59:U59"/>
    <mergeCell ref="AB59:AD59"/>
    <mergeCell ref="AK59:AM59"/>
    <mergeCell ref="AT59:AV59"/>
    <mergeCell ref="BC59:BE59"/>
    <mergeCell ref="BP56:BQ56"/>
    <mergeCell ref="J57:L57"/>
    <mergeCell ref="S57:U57"/>
    <mergeCell ref="AB57:AD57"/>
    <mergeCell ref="AK57:AM57"/>
    <mergeCell ref="AT57:AV57"/>
    <mergeCell ref="BC57:BE57"/>
    <mergeCell ref="BL57:BN57"/>
    <mergeCell ref="BP57:BQ57"/>
    <mergeCell ref="BP54:BQ54"/>
    <mergeCell ref="J55:L55"/>
    <mergeCell ref="S55:U55"/>
    <mergeCell ref="AB55:AD55"/>
    <mergeCell ref="AK55:AM55"/>
    <mergeCell ref="AT55:AV55"/>
    <mergeCell ref="BC55:BE55"/>
    <mergeCell ref="BL55:BN55"/>
    <mergeCell ref="BP55:BQ55"/>
    <mergeCell ref="J54:L54"/>
    <mergeCell ref="S54:U54"/>
    <mergeCell ref="AB54:AD54"/>
    <mergeCell ref="AK54:AM54"/>
    <mergeCell ref="AT54:AV54"/>
    <mergeCell ref="BC54:BE54"/>
    <mergeCell ref="BP52:BQ52"/>
    <mergeCell ref="J53:L53"/>
    <mergeCell ref="S53:U53"/>
    <mergeCell ref="AB53:AD53"/>
    <mergeCell ref="AK53:AM53"/>
    <mergeCell ref="AT53:AV53"/>
    <mergeCell ref="BC53:BE53"/>
    <mergeCell ref="BL53:BN53"/>
    <mergeCell ref="BP53:BQ53"/>
    <mergeCell ref="BP50:BQ50"/>
    <mergeCell ref="J51:L51"/>
    <mergeCell ref="S51:U51"/>
    <mergeCell ref="AB51:AD51"/>
    <mergeCell ref="AK51:AM51"/>
    <mergeCell ref="AT51:AV51"/>
    <mergeCell ref="BC51:BE51"/>
    <mergeCell ref="BL51:BN51"/>
    <mergeCell ref="BP51:BQ51"/>
    <mergeCell ref="J50:L50"/>
    <mergeCell ref="S50:U50"/>
    <mergeCell ref="AB50:AD50"/>
    <mergeCell ref="AK50:AM50"/>
    <mergeCell ref="AT50:AV50"/>
    <mergeCell ref="BC50:BE50"/>
    <mergeCell ref="BL46:BN48"/>
    <mergeCell ref="BO46:BO86"/>
    <mergeCell ref="BL50:BN50"/>
    <mergeCell ref="BC52:BE52"/>
    <mergeCell ref="BL52:BN52"/>
    <mergeCell ref="BL54:BN54"/>
    <mergeCell ref="A52:C52"/>
    <mergeCell ref="J52:L52"/>
    <mergeCell ref="S52:U52"/>
    <mergeCell ref="AB52:AD52"/>
    <mergeCell ref="AK52:AM52"/>
    <mergeCell ref="AT52:AV52"/>
    <mergeCell ref="A56:C56"/>
    <mergeCell ref="J56:L56"/>
    <mergeCell ref="S56:U56"/>
    <mergeCell ref="AB56:AD56"/>
    <mergeCell ref="AK56:AM56"/>
    <mergeCell ref="AT56:AV56"/>
    <mergeCell ref="BC56:BE56"/>
    <mergeCell ref="BL56:BN56"/>
    <mergeCell ref="J58:L58"/>
    <mergeCell ref="S58:U58"/>
    <mergeCell ref="AB58:AD58"/>
    <mergeCell ref="AK58:AM58"/>
    <mergeCell ref="BO45:BQ45"/>
    <mergeCell ref="A46:C46"/>
    <mergeCell ref="J46:L48"/>
    <mergeCell ref="N46:Q86"/>
    <mergeCell ref="S46:U48"/>
    <mergeCell ref="W46:Z86"/>
    <mergeCell ref="AB46:AD48"/>
    <mergeCell ref="AF46:AI86"/>
    <mergeCell ref="AK46:AM48"/>
    <mergeCell ref="AO46:AR86"/>
    <mergeCell ref="BP46:BQ48"/>
    <mergeCell ref="A47:C47"/>
    <mergeCell ref="J49:L49"/>
    <mergeCell ref="S49:U49"/>
    <mergeCell ref="AB49:AD49"/>
    <mergeCell ref="AK49:AM49"/>
    <mergeCell ref="AT49:AV49"/>
    <mergeCell ref="BC49:BE49"/>
    <mergeCell ref="BL49:BN49"/>
    <mergeCell ref="BP49:BQ49"/>
    <mergeCell ref="AT46:AV48"/>
    <mergeCell ref="AX46:BA86"/>
    <mergeCell ref="BC46:BE48"/>
    <mergeCell ref="BG46:BJ86"/>
    <mergeCell ref="AX44:BA44"/>
    <mergeCell ref="BG44:BJ44"/>
    <mergeCell ref="A45:C45"/>
    <mergeCell ref="E45:L45"/>
    <mergeCell ref="N45:U45"/>
    <mergeCell ref="W45:AD45"/>
    <mergeCell ref="AF45:AM45"/>
    <mergeCell ref="AO45:AV45"/>
    <mergeCell ref="AX45:BE45"/>
    <mergeCell ref="BG45:BN45"/>
    <mergeCell ref="A44:C44"/>
    <mergeCell ref="E44:H44"/>
    <mergeCell ref="N44:Q44"/>
    <mergeCell ref="W44:Z44"/>
    <mergeCell ref="AF44:AI44"/>
    <mergeCell ref="AO44:AR44"/>
    <mergeCell ref="AU39:AU43"/>
    <mergeCell ref="AZ39:BA43"/>
    <mergeCell ref="BD39:BD43"/>
    <mergeCell ref="BI39:BJ43"/>
    <mergeCell ref="BM39:BM43"/>
    <mergeCell ref="BO37:BQ37"/>
    <mergeCell ref="BO38:BQ38"/>
    <mergeCell ref="G39:H43"/>
    <mergeCell ref="K39:K43"/>
    <mergeCell ref="P39:Q43"/>
    <mergeCell ref="T39:T43"/>
    <mergeCell ref="Y39:Z43"/>
    <mergeCell ref="AC39:AC43"/>
    <mergeCell ref="AH39:AI43"/>
    <mergeCell ref="AL39:AL43"/>
    <mergeCell ref="N37:U37"/>
    <mergeCell ref="W37:AD37"/>
    <mergeCell ref="AF37:AM37"/>
    <mergeCell ref="AO37:AV37"/>
    <mergeCell ref="AX37:BE37"/>
    <mergeCell ref="BG37:BN37"/>
    <mergeCell ref="BO26:BQ26"/>
    <mergeCell ref="BS26:BU26"/>
    <mergeCell ref="BV26:BX26"/>
    <mergeCell ref="G27:H36"/>
    <mergeCell ref="P27:Q36"/>
    <mergeCell ref="Y27:Z36"/>
    <mergeCell ref="AH27:AI36"/>
    <mergeCell ref="AQ27:AR36"/>
    <mergeCell ref="AZ27:BA36"/>
    <mergeCell ref="BI27:BJ36"/>
    <mergeCell ref="BO13:BQ13"/>
    <mergeCell ref="BS13:CA13"/>
    <mergeCell ref="B14:C14"/>
    <mergeCell ref="BO14:BQ14"/>
    <mergeCell ref="A25:C25"/>
    <mergeCell ref="BO25:BQ25"/>
    <mergeCell ref="BH11:BJ11"/>
    <mergeCell ref="BK11:BK12"/>
    <mergeCell ref="BL11:BL12"/>
    <mergeCell ref="BM11:BM12"/>
    <mergeCell ref="BN11:BN12"/>
    <mergeCell ref="A12:B12"/>
    <mergeCell ref="AY11:BA11"/>
    <mergeCell ref="BB11:BB12"/>
    <mergeCell ref="BC11:BC12"/>
    <mergeCell ref="BD11:BD12"/>
    <mergeCell ref="BE11:BE12"/>
    <mergeCell ref="BG11:BG12"/>
    <mergeCell ref="AP11:AR11"/>
    <mergeCell ref="AS11:AS12"/>
    <mergeCell ref="AT11:AT12"/>
    <mergeCell ref="AU11:AU12"/>
    <mergeCell ref="AV11:AV12"/>
    <mergeCell ref="AX11:AX12"/>
    <mergeCell ref="BO10:BO12"/>
    <mergeCell ref="BP10:BP12"/>
    <mergeCell ref="BQ10:BQ12"/>
    <mergeCell ref="AS10:AT10"/>
    <mergeCell ref="AU10:AV10"/>
    <mergeCell ref="AY10:BA10"/>
    <mergeCell ref="BB10:BC10"/>
    <mergeCell ref="AG11:AI11"/>
    <mergeCell ref="AJ11:AJ12"/>
    <mergeCell ref="AK11:AK12"/>
    <mergeCell ref="AL11:AL12"/>
    <mergeCell ref="AM11:AM12"/>
    <mergeCell ref="AO11:AO12"/>
    <mergeCell ref="N11:N12"/>
    <mergeCell ref="AL10:AM10"/>
    <mergeCell ref="AP10:AR10"/>
    <mergeCell ref="AE9:AE98"/>
    <mergeCell ref="AF9:AM9"/>
    <mergeCell ref="AA10:AB10"/>
    <mergeCell ref="AC10:AD10"/>
    <mergeCell ref="AG10:AI10"/>
    <mergeCell ref="AJ10:AK10"/>
    <mergeCell ref="O11:Q11"/>
    <mergeCell ref="R11:R12"/>
    <mergeCell ref="S11:S12"/>
    <mergeCell ref="T11:T12"/>
    <mergeCell ref="U11:U12"/>
    <mergeCell ref="W11:W12"/>
    <mergeCell ref="X11:Z11"/>
    <mergeCell ref="AA11:AA12"/>
    <mergeCell ref="AB11:AB12"/>
    <mergeCell ref="AC11:AC12"/>
    <mergeCell ref="AD11:AD12"/>
    <mergeCell ref="AF11:AF12"/>
    <mergeCell ref="AQ39:AR43"/>
    <mergeCell ref="S65:U65"/>
    <mergeCell ref="AB65:AD65"/>
    <mergeCell ref="BO9:BQ9"/>
    <mergeCell ref="BS9:CA12"/>
    <mergeCell ref="C10:C12"/>
    <mergeCell ref="F10:H10"/>
    <mergeCell ref="I10:J10"/>
    <mergeCell ref="K10:L10"/>
    <mergeCell ref="O10:Q10"/>
    <mergeCell ref="R10:S10"/>
    <mergeCell ref="T10:U10"/>
    <mergeCell ref="X10:Z10"/>
    <mergeCell ref="AN9:AN98"/>
    <mergeCell ref="AO9:AV9"/>
    <mergeCell ref="AW9:AW98"/>
    <mergeCell ref="AX9:BE9"/>
    <mergeCell ref="BF9:BF98"/>
    <mergeCell ref="BG9:BN9"/>
    <mergeCell ref="BD10:BE10"/>
    <mergeCell ref="BH10:BJ10"/>
    <mergeCell ref="BK10:BL10"/>
    <mergeCell ref="BM10:BN10"/>
    <mergeCell ref="M9:M98"/>
    <mergeCell ref="N9:U9"/>
    <mergeCell ref="V9:V98"/>
    <mergeCell ref="W9:AD9"/>
    <mergeCell ref="A2:J2"/>
    <mergeCell ref="A3:J3"/>
    <mergeCell ref="A6:J6"/>
    <mergeCell ref="A9:B10"/>
    <mergeCell ref="D9:D98"/>
    <mergeCell ref="E9:L9"/>
    <mergeCell ref="A13:C13"/>
    <mergeCell ref="B26:C26"/>
    <mergeCell ref="A37:C37"/>
    <mergeCell ref="E37:L37"/>
    <mergeCell ref="E11:E12"/>
    <mergeCell ref="F11:H11"/>
    <mergeCell ref="I11:I12"/>
    <mergeCell ref="J11:J12"/>
    <mergeCell ref="K11:K12"/>
    <mergeCell ref="L11:L12"/>
    <mergeCell ref="J65:L65"/>
    <mergeCell ref="F72:I72"/>
    <mergeCell ref="J72:L72"/>
    <mergeCell ref="J76:L76"/>
    <mergeCell ref="J78:L78"/>
    <mergeCell ref="A87:C87"/>
    <mergeCell ref="E87:L87"/>
    <mergeCell ref="A89:C89"/>
  </mergeCells>
  <conditionalFormatting sqref="L99">
    <cfRule type="cellIs" dxfId="29" priority="2" operator="lessThan">
      <formula>0</formula>
    </cfRule>
  </conditionalFormatting>
  <conditionalFormatting sqref="U99">
    <cfRule type="cellIs" dxfId="28" priority="1" operator="lessThan">
      <formula>0</formula>
    </cfRule>
  </conditionalFormatting>
  <conditionalFormatting sqref="AD99 AM99 AV99">
    <cfRule type="cellIs" dxfId="27" priority="5" operator="lessThan">
      <formula>0</formula>
    </cfRule>
  </conditionalFormatting>
  <conditionalFormatting sqref="BE99">
    <cfRule type="cellIs" dxfId="26" priority="4" operator="lessThan">
      <formula>0</formula>
    </cfRule>
  </conditionalFormatting>
  <conditionalFormatting sqref="BN99">
    <cfRule type="cellIs" dxfId="25" priority="3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0C8575D-CE7C-4366-BDA4-B815B1B069E1}">
          <x14:formula1>
            <xm:f>Sheet1!$A$18:$A$21</xm:f>
          </x14:formula1>
          <xm:sqref>B39:B43</xm:sqref>
        </x14:dataValidation>
        <x14:dataValidation type="list" allowBlank="1" showInputMessage="1" showErrorMessage="1" xr:uid="{AAE7C7C6-E4C8-4422-A155-C986CA9EC672}">
          <x14:formula1>
            <xm:f>Sheet1!$A$2:$A$7</xm:f>
          </x14:formula1>
          <xm:sqref>C15:C24 C27:C36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1992C-9B2E-4630-A4D1-8DD990FDA20D}">
  <sheetPr>
    <pageSetUpPr fitToPage="1"/>
  </sheetPr>
  <dimension ref="A1:CA101"/>
  <sheetViews>
    <sheetView workbookViewId="0"/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7" width="6.42578125" customWidth="1"/>
    <col min="8" max="8" width="5.28515625" customWidth="1"/>
    <col min="9" max="9" width="11.140625" customWidth="1"/>
    <col min="10" max="10" width="13.7109375" customWidth="1"/>
    <col min="11" max="12" width="8.7109375" customWidth="1"/>
    <col min="13" max="13" width="0.42578125" customWidth="1"/>
    <col min="14" max="14" width="10.28515625" customWidth="1"/>
    <col min="15" max="15" width="6.7109375" customWidth="1"/>
    <col min="16" max="16" width="6.42578125" customWidth="1"/>
    <col min="17" max="17" width="5.28515625" customWidth="1"/>
    <col min="18" max="18" width="10" customWidth="1"/>
    <col min="19" max="19" width="13.7109375" customWidth="1"/>
    <col min="20" max="20" width="8.7109375" customWidth="1"/>
    <col min="21" max="21" width="9.85546875" customWidth="1"/>
    <col min="22" max="22" width="0.28515625" customWidth="1"/>
    <col min="23" max="23" width="10.28515625" customWidth="1"/>
    <col min="24" max="25" width="6.42578125" customWidth="1"/>
    <col min="26" max="26" width="5.28515625" customWidth="1"/>
    <col min="27" max="27" width="9.7109375" customWidth="1"/>
    <col min="28" max="28" width="13.7109375" customWidth="1"/>
    <col min="29" max="29" width="10.7109375" customWidth="1"/>
    <col min="30" max="30" width="9.85546875" customWidth="1"/>
    <col min="31" max="31" width="0.28515625" customWidth="1"/>
    <col min="32" max="32" width="11" customWidth="1"/>
    <col min="33" max="34" width="6.42578125" customWidth="1"/>
    <col min="35" max="35" width="5.28515625" customWidth="1"/>
    <col min="36" max="36" width="9.42578125" customWidth="1"/>
    <col min="37" max="37" width="13.7109375" customWidth="1"/>
    <col min="38" max="38" width="8.7109375" customWidth="1"/>
    <col min="39" max="39" width="9.85546875" customWidth="1"/>
    <col min="40" max="40" width="0.28515625" customWidth="1"/>
    <col min="41" max="41" width="11" customWidth="1"/>
    <col min="42" max="43" width="6.42578125" customWidth="1"/>
    <col min="44" max="44" width="5.28515625" customWidth="1"/>
    <col min="45" max="45" width="9.5703125" customWidth="1"/>
    <col min="46" max="46" width="13.7109375" customWidth="1"/>
    <col min="47" max="47" width="8.7109375" customWidth="1"/>
    <col min="48" max="48" width="9.85546875" customWidth="1"/>
    <col min="49" max="49" width="0.28515625" customWidth="1"/>
    <col min="50" max="50" width="11" customWidth="1"/>
    <col min="51" max="52" width="6.42578125" customWidth="1"/>
    <col min="53" max="53" width="5.28515625" customWidth="1"/>
    <col min="54" max="54" width="9.5703125" customWidth="1"/>
    <col min="55" max="55" width="13.7109375" customWidth="1"/>
    <col min="56" max="56" width="8.7109375" customWidth="1"/>
    <col min="57" max="57" width="9.85546875" customWidth="1"/>
    <col min="58" max="58" width="0.28515625" customWidth="1"/>
    <col min="59" max="59" width="11" customWidth="1"/>
    <col min="60" max="61" width="6.42578125" customWidth="1"/>
    <col min="62" max="62" width="5.28515625" customWidth="1"/>
    <col min="63" max="63" width="9.5703125" customWidth="1"/>
    <col min="64" max="64" width="13.7109375" customWidth="1"/>
    <col min="65" max="65" width="8.7109375" customWidth="1"/>
    <col min="66" max="70" width="9.85546875" customWidth="1"/>
    <col min="71" max="71" width="16.42578125" bestFit="1" customWidth="1"/>
    <col min="72" max="72" width="11.7109375" customWidth="1"/>
    <col min="73" max="78" width="11.5703125" customWidth="1"/>
    <col min="79" max="79" width="11.5703125" bestFit="1" customWidth="1"/>
  </cols>
  <sheetData>
    <row r="1" spans="1:79" s="13" customFormat="1" ht="15.75" customHeight="1" thickBot="1" x14ac:dyDescent="0.25">
      <c r="A1" s="97"/>
      <c r="B1" s="97"/>
      <c r="C1" s="98"/>
      <c r="D1" s="98"/>
      <c r="E1" s="98"/>
      <c r="F1" s="98"/>
      <c r="G1" s="98"/>
      <c r="K1" s="39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79" s="13" customFormat="1" ht="20.25" customHeight="1" thickTop="1" x14ac:dyDescent="0.2">
      <c r="A2" s="211" t="s">
        <v>82</v>
      </c>
      <c r="B2" s="212"/>
      <c r="C2" s="212"/>
      <c r="D2" s="212"/>
      <c r="E2" s="212"/>
      <c r="F2" s="212"/>
      <c r="G2" s="212"/>
      <c r="H2" s="212"/>
      <c r="I2" s="212"/>
      <c r="J2" s="375"/>
      <c r="K2" s="39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79" s="13" customFormat="1" ht="20.25" customHeight="1" x14ac:dyDescent="0.2">
      <c r="A3" s="214" t="s">
        <v>127</v>
      </c>
      <c r="B3" s="196"/>
      <c r="C3" s="196"/>
      <c r="D3" s="196"/>
      <c r="E3" s="196"/>
      <c r="F3" s="196"/>
      <c r="G3" s="196"/>
      <c r="H3" s="196"/>
      <c r="I3" s="196"/>
      <c r="J3" s="402"/>
      <c r="K3" s="39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79" s="13" customFormat="1" ht="20.25" customHeight="1" x14ac:dyDescent="0.2">
      <c r="A4" s="99" t="s">
        <v>128</v>
      </c>
      <c r="B4" s="69"/>
      <c r="C4" s="69"/>
      <c r="D4" s="69"/>
      <c r="E4" s="69"/>
      <c r="F4" s="69"/>
      <c r="G4" s="69"/>
      <c r="H4" s="69"/>
      <c r="I4" s="69"/>
      <c r="J4" s="132"/>
      <c r="K4" s="39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79" s="13" customFormat="1" ht="20.25" customHeight="1" x14ac:dyDescent="0.2">
      <c r="A5" s="100" t="s">
        <v>129</v>
      </c>
      <c r="B5" s="101"/>
      <c r="C5" s="101"/>
      <c r="D5" s="101"/>
      <c r="E5" s="101"/>
      <c r="F5" s="102"/>
      <c r="G5" s="101"/>
      <c r="H5" s="101"/>
      <c r="I5" s="103"/>
      <c r="J5" s="133"/>
      <c r="K5" s="39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79" s="13" customFormat="1" ht="20.25" customHeight="1" x14ac:dyDescent="0.2">
      <c r="A6" s="216" t="s">
        <v>83</v>
      </c>
      <c r="B6" s="217"/>
      <c r="C6" s="217"/>
      <c r="D6" s="217"/>
      <c r="E6" s="217"/>
      <c r="F6" s="217"/>
      <c r="G6" s="217"/>
      <c r="H6" s="217"/>
      <c r="I6" s="217"/>
      <c r="J6" s="217"/>
      <c r="K6" s="134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79" s="13" customFormat="1" ht="20.25" customHeight="1" thickBot="1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31"/>
      <c r="K7" s="39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79" ht="15.75" thickTop="1" x14ac:dyDescent="0.25">
      <c r="J8" s="108"/>
      <c r="K8" s="110"/>
      <c r="S8" s="108"/>
      <c r="T8" s="110"/>
      <c r="AB8" s="108"/>
      <c r="AC8" s="110"/>
      <c r="AK8" s="108"/>
      <c r="AL8" s="110"/>
      <c r="AT8" s="108"/>
      <c r="AU8" s="110"/>
      <c r="BC8" s="108"/>
      <c r="BD8" s="110"/>
      <c r="BL8" s="108"/>
      <c r="BM8" s="110"/>
    </row>
    <row r="9" spans="1:79" ht="14.45" customHeight="1" x14ac:dyDescent="0.25">
      <c r="A9" s="219" t="s">
        <v>14</v>
      </c>
      <c r="B9" s="412"/>
      <c r="C9" s="139"/>
      <c r="D9" s="225"/>
      <c r="E9" s="230" t="s">
        <v>15</v>
      </c>
      <c r="F9" s="387"/>
      <c r="G9" s="387"/>
      <c r="H9" s="387"/>
      <c r="I9" s="387"/>
      <c r="J9" s="387"/>
      <c r="K9" s="387"/>
      <c r="L9" s="228"/>
      <c r="M9" s="250"/>
      <c r="N9" s="228" t="s">
        <v>16</v>
      </c>
      <c r="O9" s="229"/>
      <c r="P9" s="229"/>
      <c r="Q9" s="229"/>
      <c r="R9" s="229"/>
      <c r="S9" s="229"/>
      <c r="T9" s="229"/>
      <c r="U9" s="230"/>
      <c r="V9" s="252"/>
      <c r="W9" s="228" t="s">
        <v>17</v>
      </c>
      <c r="X9" s="229"/>
      <c r="Y9" s="229"/>
      <c r="Z9" s="229"/>
      <c r="AA9" s="229"/>
      <c r="AB9" s="229"/>
      <c r="AC9" s="229"/>
      <c r="AD9" s="230"/>
      <c r="AE9" s="302"/>
      <c r="AF9" s="228" t="s">
        <v>18</v>
      </c>
      <c r="AG9" s="229"/>
      <c r="AH9" s="229"/>
      <c r="AI9" s="229"/>
      <c r="AJ9" s="229"/>
      <c r="AK9" s="229"/>
      <c r="AL9" s="229"/>
      <c r="AM9" s="230"/>
      <c r="AN9" s="252"/>
      <c r="AO9" s="228" t="s">
        <v>19</v>
      </c>
      <c r="AP9" s="229"/>
      <c r="AQ9" s="229"/>
      <c r="AR9" s="229"/>
      <c r="AS9" s="229"/>
      <c r="AT9" s="229"/>
      <c r="AU9" s="229"/>
      <c r="AV9" s="230"/>
      <c r="AW9" s="302" t="s">
        <v>222</v>
      </c>
      <c r="AX9" s="228" t="s">
        <v>216</v>
      </c>
      <c r="AY9" s="229"/>
      <c r="AZ9" s="229"/>
      <c r="BA9" s="229"/>
      <c r="BB9" s="229"/>
      <c r="BC9" s="229"/>
      <c r="BD9" s="229"/>
      <c r="BE9" s="230"/>
      <c r="BF9" s="302"/>
      <c r="BG9" s="228" t="s">
        <v>217</v>
      </c>
      <c r="BH9" s="229"/>
      <c r="BI9" s="229"/>
      <c r="BJ9" s="229"/>
      <c r="BK9" s="229"/>
      <c r="BL9" s="229"/>
      <c r="BM9" s="229"/>
      <c r="BN9" s="230"/>
      <c r="BO9" s="266" t="s">
        <v>20</v>
      </c>
      <c r="BP9" s="266"/>
      <c r="BQ9" s="266"/>
      <c r="BR9" s="79"/>
      <c r="BS9" s="403" t="s">
        <v>122</v>
      </c>
      <c r="BT9" s="404"/>
      <c r="BU9" s="404"/>
      <c r="BV9" s="404"/>
      <c r="BW9" s="404"/>
      <c r="BX9" s="404"/>
      <c r="BY9" s="404"/>
      <c r="BZ9" s="404"/>
      <c r="CA9" s="405"/>
    </row>
    <row r="10" spans="1:79" ht="30" customHeight="1" x14ac:dyDescent="0.25">
      <c r="A10" s="223"/>
      <c r="B10" s="413"/>
      <c r="C10" s="237" t="s">
        <v>21</v>
      </c>
      <c r="D10" s="226"/>
      <c r="E10" s="24" t="s">
        <v>12</v>
      </c>
      <c r="F10" s="391">
        <f>'1.Salaries Rates Dates'!$B$30</f>
        <v>45839</v>
      </c>
      <c r="G10" s="392"/>
      <c r="H10" s="393"/>
      <c r="I10" s="231" t="s">
        <v>13</v>
      </c>
      <c r="J10" s="232"/>
      <c r="K10" s="240">
        <f>'1.Salaries Rates Dates'!$C$30</f>
        <v>46203</v>
      </c>
      <c r="L10" s="254"/>
      <c r="M10" s="250"/>
      <c r="N10" s="24" t="s">
        <v>12</v>
      </c>
      <c r="O10" s="240">
        <f>'1.Salaries Rates Dates'!$B$31</f>
        <v>46204</v>
      </c>
      <c r="P10" s="241"/>
      <c r="Q10" s="241"/>
      <c r="R10" s="231" t="s">
        <v>13</v>
      </c>
      <c r="S10" s="232"/>
      <c r="T10" s="240">
        <f>'1.Salaries Rates Dates'!$C$31</f>
        <v>46568</v>
      </c>
      <c r="U10" s="254"/>
      <c r="V10" s="252"/>
      <c r="W10" s="24" t="s">
        <v>12</v>
      </c>
      <c r="X10" s="240">
        <f>'1.Salaries Rates Dates'!$B$32</f>
        <v>46569</v>
      </c>
      <c r="Y10" s="241"/>
      <c r="Z10" s="241"/>
      <c r="AA10" s="247" t="s">
        <v>13</v>
      </c>
      <c r="AB10" s="379"/>
      <c r="AC10" s="240">
        <f>'1.Salaries Rates Dates'!$C$32</f>
        <v>46934</v>
      </c>
      <c r="AD10" s="254"/>
      <c r="AE10" s="252"/>
      <c r="AF10" s="24" t="s">
        <v>12</v>
      </c>
      <c r="AG10" s="240">
        <f>'1.Salaries Rates Dates'!$B$33</f>
        <v>46935</v>
      </c>
      <c r="AH10" s="241"/>
      <c r="AI10" s="241"/>
      <c r="AJ10" s="247" t="s">
        <v>13</v>
      </c>
      <c r="AK10" s="379"/>
      <c r="AL10" s="240">
        <f>'1.Salaries Rates Dates'!$C$33</f>
        <v>47299</v>
      </c>
      <c r="AM10" s="254"/>
      <c r="AN10" s="252"/>
      <c r="AO10" s="24" t="s">
        <v>12</v>
      </c>
      <c r="AP10" s="240">
        <f>'1.Salaries Rates Dates'!$B$34</f>
        <v>47300</v>
      </c>
      <c r="AQ10" s="241"/>
      <c r="AR10" s="241"/>
      <c r="AS10" s="247" t="s">
        <v>13</v>
      </c>
      <c r="AT10" s="379"/>
      <c r="AU10" s="240">
        <f>'1.Salaries Rates Dates'!$C$34</f>
        <v>47664</v>
      </c>
      <c r="AV10" s="254"/>
      <c r="AW10" s="252"/>
      <c r="AX10" s="24" t="s">
        <v>12</v>
      </c>
      <c r="AY10" s="240">
        <f>'1.Salaries Rates Dates'!$B$35</f>
        <v>47665</v>
      </c>
      <c r="AZ10" s="241"/>
      <c r="BA10" s="241"/>
      <c r="BB10" s="247" t="s">
        <v>13</v>
      </c>
      <c r="BC10" s="379"/>
      <c r="BD10" s="240">
        <f>'1.Salaries Rates Dates'!$C$35</f>
        <v>48029</v>
      </c>
      <c r="BE10" s="254"/>
      <c r="BF10" s="252"/>
      <c r="BG10" s="24" t="s">
        <v>12</v>
      </c>
      <c r="BH10" s="240">
        <f>'1.Salaries Rates Dates'!$B$36</f>
        <v>48030</v>
      </c>
      <c r="BI10" s="241"/>
      <c r="BJ10" s="241"/>
      <c r="BK10" s="247" t="s">
        <v>13</v>
      </c>
      <c r="BL10" s="379"/>
      <c r="BM10" s="240">
        <f>'1.Salaries Rates Dates'!$C$36</f>
        <v>48395</v>
      </c>
      <c r="BN10" s="254"/>
      <c r="BO10" s="256" t="s">
        <v>22</v>
      </c>
      <c r="BP10" s="256" t="s">
        <v>23</v>
      </c>
      <c r="BQ10" s="256" t="s">
        <v>24</v>
      </c>
      <c r="BR10" s="80"/>
      <c r="BS10" s="406"/>
      <c r="BT10" s="407"/>
      <c r="BU10" s="407"/>
      <c r="BV10" s="407"/>
      <c r="BW10" s="407"/>
      <c r="BX10" s="407"/>
      <c r="BY10" s="407"/>
      <c r="BZ10" s="407"/>
      <c r="CA10" s="408"/>
    </row>
    <row r="11" spans="1:79" ht="13.35" customHeight="1" x14ac:dyDescent="0.25">
      <c r="A11" s="137" t="s">
        <v>150</v>
      </c>
      <c r="B11" s="138">
        <f>'1.Salaries Rates Dates'!E4</f>
        <v>0</v>
      </c>
      <c r="C11" s="238"/>
      <c r="D11" s="226"/>
      <c r="E11" s="232" t="s">
        <v>10</v>
      </c>
      <c r="F11" s="260"/>
      <c r="G11" s="260"/>
      <c r="H11" s="260"/>
      <c r="I11" s="256" t="s">
        <v>84</v>
      </c>
      <c r="J11" s="255" t="s">
        <v>22</v>
      </c>
      <c r="K11" s="255" t="s">
        <v>25</v>
      </c>
      <c r="L11" s="257" t="s">
        <v>24</v>
      </c>
      <c r="M11" s="250"/>
      <c r="N11" s="232" t="s">
        <v>10</v>
      </c>
      <c r="O11" s="260" t="s">
        <v>79</v>
      </c>
      <c r="P11" s="260"/>
      <c r="Q11" s="260"/>
      <c r="R11" s="256" t="s">
        <v>84</v>
      </c>
      <c r="S11" s="255" t="s">
        <v>22</v>
      </c>
      <c r="T11" s="255" t="s">
        <v>25</v>
      </c>
      <c r="U11" s="257" t="s">
        <v>3</v>
      </c>
      <c r="V11" s="252"/>
      <c r="W11" s="232" t="s">
        <v>10</v>
      </c>
      <c r="X11" s="260" t="s">
        <v>79</v>
      </c>
      <c r="Y11" s="260"/>
      <c r="Z11" s="260"/>
      <c r="AA11" s="256" t="s">
        <v>84</v>
      </c>
      <c r="AB11" s="255" t="s">
        <v>22</v>
      </c>
      <c r="AC11" s="255" t="s">
        <v>25</v>
      </c>
      <c r="AD11" s="257" t="s">
        <v>24</v>
      </c>
      <c r="AE11" s="252"/>
      <c r="AF11" s="232" t="s">
        <v>10</v>
      </c>
      <c r="AG11" s="260" t="s">
        <v>79</v>
      </c>
      <c r="AH11" s="260"/>
      <c r="AI11" s="260"/>
      <c r="AJ11" s="256" t="s">
        <v>84</v>
      </c>
      <c r="AK11" s="255" t="s">
        <v>22</v>
      </c>
      <c r="AL11" s="255" t="s">
        <v>25</v>
      </c>
      <c r="AM11" s="257" t="s">
        <v>24</v>
      </c>
      <c r="AN11" s="252"/>
      <c r="AO11" s="232" t="s">
        <v>10</v>
      </c>
      <c r="AP11" s="260" t="s">
        <v>79</v>
      </c>
      <c r="AQ11" s="260"/>
      <c r="AR11" s="260"/>
      <c r="AS11" s="256" t="s">
        <v>84</v>
      </c>
      <c r="AT11" s="255" t="s">
        <v>22</v>
      </c>
      <c r="AU11" s="255" t="s">
        <v>25</v>
      </c>
      <c r="AV11" s="257" t="s">
        <v>24</v>
      </c>
      <c r="AW11" s="252"/>
      <c r="AX11" s="232" t="s">
        <v>10</v>
      </c>
      <c r="AY11" s="260" t="s">
        <v>79</v>
      </c>
      <c r="AZ11" s="260"/>
      <c r="BA11" s="260"/>
      <c r="BB11" s="256" t="s">
        <v>84</v>
      </c>
      <c r="BC11" s="255" t="s">
        <v>22</v>
      </c>
      <c r="BD11" s="255" t="s">
        <v>25</v>
      </c>
      <c r="BE11" s="257" t="s">
        <v>24</v>
      </c>
      <c r="BF11" s="252"/>
      <c r="BG11" s="232" t="s">
        <v>10</v>
      </c>
      <c r="BH11" s="260" t="s">
        <v>79</v>
      </c>
      <c r="BI11" s="260"/>
      <c r="BJ11" s="260"/>
      <c r="BK11" s="256" t="s">
        <v>84</v>
      </c>
      <c r="BL11" s="255" t="s">
        <v>22</v>
      </c>
      <c r="BM11" s="255" t="s">
        <v>25</v>
      </c>
      <c r="BN11" s="257" t="s">
        <v>24</v>
      </c>
      <c r="BO11" s="259"/>
      <c r="BP11" s="259"/>
      <c r="BQ11" s="259"/>
      <c r="BR11" s="80"/>
      <c r="BS11" s="406"/>
      <c r="BT11" s="407"/>
      <c r="BU11" s="407"/>
      <c r="BV11" s="407"/>
      <c r="BW11" s="407"/>
      <c r="BX11" s="407"/>
      <c r="BY11" s="407"/>
      <c r="BZ11" s="407"/>
      <c r="CA11" s="408"/>
    </row>
    <row r="12" spans="1:79" x14ac:dyDescent="0.25">
      <c r="A12" s="245" t="s">
        <v>26</v>
      </c>
      <c r="B12" s="246"/>
      <c r="C12" s="239"/>
      <c r="D12" s="226"/>
      <c r="E12" s="232"/>
      <c r="F12" s="12" t="s">
        <v>27</v>
      </c>
      <c r="G12" s="18" t="s">
        <v>28</v>
      </c>
      <c r="H12" s="18" t="s">
        <v>29</v>
      </c>
      <c r="I12" s="378"/>
      <c r="J12" s="255"/>
      <c r="K12" s="255"/>
      <c r="L12" s="257"/>
      <c r="M12" s="250"/>
      <c r="N12" s="232"/>
      <c r="O12" s="11" t="s">
        <v>27</v>
      </c>
      <c r="P12" s="17" t="s">
        <v>28</v>
      </c>
      <c r="Q12" s="18" t="s">
        <v>29</v>
      </c>
      <c r="R12" s="378"/>
      <c r="S12" s="255"/>
      <c r="T12" s="255"/>
      <c r="U12" s="257"/>
      <c r="V12" s="252"/>
      <c r="W12" s="232"/>
      <c r="X12" s="11" t="s">
        <v>27</v>
      </c>
      <c r="Y12" s="17" t="s">
        <v>28</v>
      </c>
      <c r="Z12" s="18" t="s">
        <v>29</v>
      </c>
      <c r="AA12" s="378"/>
      <c r="AB12" s="255"/>
      <c r="AC12" s="255"/>
      <c r="AD12" s="257"/>
      <c r="AE12" s="252"/>
      <c r="AF12" s="232"/>
      <c r="AG12" s="11" t="s">
        <v>27</v>
      </c>
      <c r="AH12" s="17" t="s">
        <v>28</v>
      </c>
      <c r="AI12" s="18" t="s">
        <v>29</v>
      </c>
      <c r="AJ12" s="378"/>
      <c r="AK12" s="255"/>
      <c r="AL12" s="255"/>
      <c r="AM12" s="257"/>
      <c r="AN12" s="252"/>
      <c r="AO12" s="232"/>
      <c r="AP12" s="11" t="s">
        <v>27</v>
      </c>
      <c r="AQ12" s="17" t="s">
        <v>28</v>
      </c>
      <c r="AR12" s="12" t="s">
        <v>29</v>
      </c>
      <c r="AS12" s="378"/>
      <c r="AT12" s="255"/>
      <c r="AU12" s="255"/>
      <c r="AV12" s="257"/>
      <c r="AW12" s="252"/>
      <c r="AX12" s="232"/>
      <c r="AY12" s="11" t="s">
        <v>27</v>
      </c>
      <c r="AZ12" s="17" t="s">
        <v>28</v>
      </c>
      <c r="BA12" s="12" t="s">
        <v>29</v>
      </c>
      <c r="BB12" s="378"/>
      <c r="BC12" s="255"/>
      <c r="BD12" s="255"/>
      <c r="BE12" s="257"/>
      <c r="BF12" s="252"/>
      <c r="BG12" s="232"/>
      <c r="BH12" s="11" t="s">
        <v>27</v>
      </c>
      <c r="BI12" s="17" t="s">
        <v>28</v>
      </c>
      <c r="BJ12" s="12" t="s">
        <v>29</v>
      </c>
      <c r="BK12" s="378"/>
      <c r="BL12" s="255"/>
      <c r="BM12" s="255"/>
      <c r="BN12" s="257"/>
      <c r="BO12" s="378"/>
      <c r="BP12" s="378"/>
      <c r="BQ12" s="378"/>
      <c r="BR12" s="80"/>
      <c r="BS12" s="406"/>
      <c r="BT12" s="407"/>
      <c r="BU12" s="407"/>
      <c r="BV12" s="407"/>
      <c r="BW12" s="407"/>
      <c r="BX12" s="407"/>
      <c r="BY12" s="407"/>
      <c r="BZ12" s="407"/>
      <c r="CA12" s="408"/>
    </row>
    <row r="13" spans="1:79" x14ac:dyDescent="0.25">
      <c r="A13" s="388" t="s">
        <v>30</v>
      </c>
      <c r="B13" s="389"/>
      <c r="C13" s="390"/>
      <c r="D13" s="226"/>
      <c r="E13" s="5"/>
      <c r="F13" s="5"/>
      <c r="G13" s="5"/>
      <c r="H13" s="5"/>
      <c r="I13" s="5"/>
      <c r="J13" s="5"/>
      <c r="K13" s="5"/>
      <c r="L13" s="5"/>
      <c r="M13" s="250"/>
      <c r="N13" s="5"/>
      <c r="O13" s="5"/>
      <c r="P13" s="5"/>
      <c r="Q13" s="5"/>
      <c r="R13" s="5"/>
      <c r="S13" s="5"/>
      <c r="T13" s="5"/>
      <c r="U13" s="5"/>
      <c r="V13" s="252"/>
      <c r="W13" s="5"/>
      <c r="X13" s="5"/>
      <c r="Y13" s="5"/>
      <c r="Z13" s="5"/>
      <c r="AA13" s="5"/>
      <c r="AB13" s="5"/>
      <c r="AC13" s="5"/>
      <c r="AD13" s="5"/>
      <c r="AE13" s="252"/>
      <c r="AF13" s="5"/>
      <c r="AG13" s="5"/>
      <c r="AH13" s="5"/>
      <c r="AI13" s="5"/>
      <c r="AJ13" s="5"/>
      <c r="AK13" s="5"/>
      <c r="AL13" s="5"/>
      <c r="AM13" s="5"/>
      <c r="AN13" s="252"/>
      <c r="AO13" s="5"/>
      <c r="AP13" s="5"/>
      <c r="AQ13" s="5"/>
      <c r="AR13" s="5"/>
      <c r="AS13" s="5"/>
      <c r="AT13" s="5"/>
      <c r="AU13" s="5"/>
      <c r="AV13" s="5"/>
      <c r="AW13" s="252"/>
      <c r="AX13" s="5"/>
      <c r="AY13" s="5"/>
      <c r="AZ13" s="5"/>
      <c r="BA13" s="5"/>
      <c r="BB13" s="5"/>
      <c r="BC13" s="5"/>
      <c r="BD13" s="5"/>
      <c r="BE13" s="5"/>
      <c r="BF13" s="252"/>
      <c r="BG13" s="5"/>
      <c r="BH13" s="5"/>
      <c r="BI13" s="5"/>
      <c r="BJ13" s="5"/>
      <c r="BK13" s="5"/>
      <c r="BL13" s="5"/>
      <c r="BM13" s="5"/>
      <c r="BN13" s="5"/>
      <c r="BO13" s="345"/>
      <c r="BP13" s="346"/>
      <c r="BQ13" s="347"/>
      <c r="BR13" s="79"/>
      <c r="BS13" s="205"/>
      <c r="BT13" s="206"/>
      <c r="BU13" s="206"/>
      <c r="BV13" s="206"/>
      <c r="BW13" s="206"/>
      <c r="BX13" s="206"/>
      <c r="BY13" s="206"/>
      <c r="BZ13" s="206"/>
      <c r="CA13" s="207"/>
    </row>
    <row r="14" spans="1:79" x14ac:dyDescent="0.25">
      <c r="A14" s="3" t="s">
        <v>4</v>
      </c>
      <c r="B14" s="376" t="s">
        <v>5</v>
      </c>
      <c r="C14" s="377"/>
      <c r="D14" s="226"/>
      <c r="E14" s="7"/>
      <c r="F14" s="7"/>
      <c r="G14" s="7"/>
      <c r="H14" s="7"/>
      <c r="I14" s="7"/>
      <c r="J14" s="7"/>
      <c r="K14" s="7"/>
      <c r="L14" s="7"/>
      <c r="M14" s="250"/>
      <c r="N14" s="7"/>
      <c r="O14" s="7"/>
      <c r="P14" s="7"/>
      <c r="Q14" s="7"/>
      <c r="R14" s="7"/>
      <c r="S14" s="7"/>
      <c r="T14" s="7"/>
      <c r="U14" s="7"/>
      <c r="V14" s="252"/>
      <c r="W14" s="7"/>
      <c r="X14" s="7"/>
      <c r="Y14" s="7"/>
      <c r="Z14" s="7"/>
      <c r="AA14" s="7"/>
      <c r="AB14" s="7"/>
      <c r="AC14" s="7"/>
      <c r="AD14" s="7"/>
      <c r="AE14" s="252"/>
      <c r="AF14" s="7"/>
      <c r="AG14" s="7"/>
      <c r="AH14" s="7"/>
      <c r="AI14" s="7"/>
      <c r="AJ14" s="7"/>
      <c r="AK14" s="7"/>
      <c r="AL14" s="7"/>
      <c r="AM14" s="7"/>
      <c r="AN14" s="252"/>
      <c r="AO14" s="7"/>
      <c r="AP14" s="7"/>
      <c r="AQ14" s="7"/>
      <c r="AR14" s="7"/>
      <c r="AS14" s="7"/>
      <c r="AT14" s="7"/>
      <c r="AU14" s="7"/>
      <c r="AV14" s="7"/>
      <c r="AW14" s="252"/>
      <c r="AX14" s="7"/>
      <c r="AY14" s="7"/>
      <c r="AZ14" s="7"/>
      <c r="BA14" s="7"/>
      <c r="BB14" s="7"/>
      <c r="BC14" s="7"/>
      <c r="BD14" s="7"/>
      <c r="BE14" s="7"/>
      <c r="BF14" s="252"/>
      <c r="BG14" s="7"/>
      <c r="BH14" s="7"/>
      <c r="BI14" s="7"/>
      <c r="BJ14" s="7"/>
      <c r="BK14" s="7"/>
      <c r="BL14" s="7"/>
      <c r="BM14" s="7"/>
      <c r="BN14" s="7"/>
      <c r="BO14" s="345"/>
      <c r="BP14" s="346"/>
      <c r="BQ14" s="347"/>
      <c r="BR14" s="79"/>
      <c r="BS14" s="2" t="s">
        <v>107</v>
      </c>
      <c r="BT14" s="115" t="s">
        <v>110</v>
      </c>
      <c r="BU14" s="55" t="s">
        <v>111</v>
      </c>
      <c r="BV14" s="55" t="s">
        <v>112</v>
      </c>
      <c r="BW14" s="55" t="s">
        <v>113</v>
      </c>
      <c r="BX14" s="55" t="s">
        <v>114</v>
      </c>
      <c r="BY14" s="55" t="s">
        <v>220</v>
      </c>
      <c r="BZ14" s="55" t="s">
        <v>221</v>
      </c>
      <c r="CA14" s="113" t="s">
        <v>24</v>
      </c>
    </row>
    <row r="15" spans="1:79" ht="23.25" hidden="1" customHeight="1" x14ac:dyDescent="0.25">
      <c r="A15" s="15">
        <v>1</v>
      </c>
      <c r="B15" s="71">
        <f>'1.Salaries Rates Dates'!C4</f>
        <v>0</v>
      </c>
      <c r="C15" s="30" t="s">
        <v>31</v>
      </c>
      <c r="D15" s="226"/>
      <c r="E15" s="25">
        <f>'1.Salaries Rates Dates'!Z4</f>
        <v>0</v>
      </c>
      <c r="F15" s="47"/>
      <c r="G15" s="47"/>
      <c r="H15" s="47"/>
      <c r="I15" s="48" t="str">
        <f>IF(F15&gt;0,('1.Salaries Rates Dates'!$D$30*F15),(G15*(ROUND(YEARFRAC(F$10,K$10),2)*'1.Salaries Rates Dates'!$F$30)&amp;" / "&amp;H15*(ROUND(YEARFRAC(F$10,K$10),2)*'1.Salaries Rates Dates'!$E$30)))</f>
        <v>0 / 0</v>
      </c>
      <c r="J15" s="51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Dates'!$B$49))))+
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Dates'!$B$49)))))</f>
        <v>0</v>
      </c>
      <c r="K15" s="128">
        <f>IF($C15="FT",J15*'1.Salaries Rates Dates'!$B$44,
IF($C15="PT",J15*'1.Salaries Rates Dates'!$B$45,
IF($C15="Clinical",J15*'1.Salaries Rates Dates'!$B$44,
IF($C15="ANSFT",J15*'1.Salaries Rates Dates'!$B$46,
IF($C15="ANSPT",J15*'1.Salaries Rates Dates'!$B$47)))))</f>
        <v>0</v>
      </c>
      <c r="L15" s="28">
        <f>J15+K15</f>
        <v>0</v>
      </c>
      <c r="M15" s="250"/>
      <c r="N15" s="25">
        <f>E15*(1+'1.Salaries Rates Dates'!B49)</f>
        <v>0</v>
      </c>
      <c r="O15" s="47"/>
      <c r="P15" s="47"/>
      <c r="Q15" s="47"/>
      <c r="R15" s="48" t="str">
        <f>IF(O15&gt;0,('1.Salaries Rates Dates'!$D$31*O15),(P15*(ROUND(YEARFRAC(O$10,T$10),2)*'1.Salaries Rates Dates'!$F$31)&amp;" / "&amp;Q15*(ROUND(YEARFRAC(O$10,T$10),2)*'1.Salaries Rates Dates'!$E$31)))</f>
        <v>0 / 0</v>
      </c>
      <c r="S15" s="51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Dates'!$B$49))))+
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Dates'!$B$49)))))</f>
        <v>0</v>
      </c>
      <c r="T15" s="128">
        <f>IF($C15="FT",S15*'1.Salaries Rates Dates'!$B$44,
IF($C15="PT",S15*'1.Salaries Rates Dates'!$B$45,
IF($C15="Clinical",S15*'1.Salaries Rates Dates'!$B$44,
IF($C15="ANSFT",S15*'1.Salaries Rates Dates'!$B$46,
IF($C15="ANSPT",S15*'1.Salaries Rates Dates'!$B$47)))))</f>
        <v>0</v>
      </c>
      <c r="U15" s="28">
        <f t="shared" ref="U15:U24" si="0">S15+T15</f>
        <v>0</v>
      </c>
      <c r="V15" s="252"/>
      <c r="W15" s="25">
        <f>N15*(1+'1.Salaries Rates Dates'!B49)</f>
        <v>0</v>
      </c>
      <c r="X15" s="47"/>
      <c r="Y15" s="47"/>
      <c r="Z15" s="47"/>
      <c r="AA15" s="48" t="str">
        <f>IF(X15&gt;0,('1.Salaries Rates Dates'!$D$32*X15),(Y15*(ROUND(YEARFRAC(X$10,AC$10),2)*'1.Salaries Rates Dates'!$F$32)&amp;" / "&amp;Z15*(ROUND(YEARFRAC(X$10,AC$10),2)*'1.Salaries Rates Dates'!$E$32)))</f>
        <v>0 / 0</v>
      </c>
      <c r="AB15" s="51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Dates'!$B$49))))+
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Dates'!$B$49)))))</f>
        <v>0</v>
      </c>
      <c r="AC15" s="128">
        <f>IF($C15="FT",AB15*'1.Salaries Rates Dates'!$B$44,
IF($C15="PT",AB15*'1.Salaries Rates Dates'!$B$45,
IF($C15="Clinical",AB15*'1.Salaries Rates Dates'!$B$44,
IF($C15="ANSFT",AB15*'1.Salaries Rates Dates'!$B$46,
IF($C15="ANSPT",AB15*'1.Salaries Rates Dates'!$B$47)))))</f>
        <v>0</v>
      </c>
      <c r="AD15" s="28">
        <f t="shared" ref="AD15:AD24" si="1">AB15+AC15</f>
        <v>0</v>
      </c>
      <c r="AE15" s="252"/>
      <c r="AF15" s="25">
        <f>W15*(1+'1.Salaries Rates Dates'!B49)</f>
        <v>0</v>
      </c>
      <c r="AG15" s="47"/>
      <c r="AH15" s="47"/>
      <c r="AI15" s="47"/>
      <c r="AJ15" s="48" t="str">
        <f>IF(AG15&gt;0,('1.Salaries Rates Dates'!$D$33*AG15),(AH15*(ROUND(YEARFRAC(AG$10,AL$10),2)*'1.Salaries Rates Dates'!$F$33)&amp;" / "&amp;AI15*(ROUND(YEARFRAC(AG$10,AL$10),2)*'1.Salaries Rates Dates'!$E$33)))</f>
        <v>0 / 0</v>
      </c>
      <c r="AK15" s="51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Dates'!$B$49))))+
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Dates'!$B$49)))))</f>
        <v>0</v>
      </c>
      <c r="AL15" s="128">
        <f>IF($C15="FT",AK15*'1.Salaries Rates Dates'!$B$44,
IF($C15="PT",AK15*'1.Salaries Rates Dates'!$B$45,
IF($C15="Clinical",AK15*'1.Salaries Rates Dates'!$B$44,
IF($C15="ANSFT",AK15*'1.Salaries Rates Dates'!$B$46,
IF($C15="ANSPT",AK15*'1.Salaries Rates Dates'!$B$47)))))</f>
        <v>0</v>
      </c>
      <c r="AM15" s="28">
        <f t="shared" ref="AM15:AM24" si="2">AK15+AL15</f>
        <v>0</v>
      </c>
      <c r="AN15" s="252"/>
      <c r="AO15" s="25">
        <f>AF15*(1+'1.Salaries Rates Dates'!B49)</f>
        <v>0</v>
      </c>
      <c r="AP15" s="47"/>
      <c r="AQ15" s="47"/>
      <c r="AR15" s="47"/>
      <c r="AS15" s="48" t="str">
        <f>IF(AP15&gt;0,('1.Salaries Rates Dates'!$D$34*AP15),(AQ15*(ROUND(YEARFRAC(AP$10,AU$10),2)*'1.Salaries Rates Dates'!$F$34)&amp;" / "&amp;AR15*(ROUND(YEARFRAC(AP$10,AU$10),2)*'1.Salaries Rates Dates'!$E$34)))</f>
        <v>0 / 0</v>
      </c>
      <c r="AT15" s="51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Dates'!$B$49))))+
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Dates'!$B$49)))))</f>
        <v>0</v>
      </c>
      <c r="AU15" s="128">
        <f>IF($C15="FT",AT15*'1.Salaries Rates Dates'!$B$44,
IF($C15="PT",AT15*'1.Salaries Rates Dates'!$B$45,
IF($C15="Clinical",AT15*'1.Salaries Rates Dates'!$B$44,
IF($C15="ANSFT",AT15*'1.Salaries Rates Dates'!$B$46,
IF($C15="ANSPT",AT15*'1.Salaries Rates Dates'!$B$47)))))</f>
        <v>0</v>
      </c>
      <c r="AV15" s="28">
        <f t="shared" ref="AV15:AV24" si="3">AT15+AU15</f>
        <v>0</v>
      </c>
      <c r="AW15" s="252"/>
      <c r="AX15" s="25">
        <f>AO15*(1+'1.Salaries Rates Dates'!K52)</f>
        <v>0</v>
      </c>
      <c r="AY15" s="47"/>
      <c r="AZ15" s="47"/>
      <c r="BA15" s="47"/>
      <c r="BB15" s="48" t="str">
        <f>IF(AY15&gt;0,('1.Salaries Rates Dates'!$D$35*AY15),(AZ15*(ROUND(YEARFRAC(AY$10,BD$10),2)*'1.Salaries Rates Dates'!$F$35)&amp;" / "&amp;BA15*(ROUND(YEARFRAC(AY$10,BD$10),2)*'1.Salaries Rates Dates'!$E$35)))</f>
        <v>0 / 0</v>
      </c>
      <c r="BC15" s="51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Dates'!$B$49))))+
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Dates'!$B$49)))))</f>
        <v>0</v>
      </c>
      <c r="BD15" s="128">
        <f>IF($C15="FT",BC15*'1.Salaries Rates Dates'!$B$44,
IF($C15="PT",BC15*'1.Salaries Rates Dates'!$B$45,
IF($C15="Clinical",BC15*'1.Salaries Rates Dates'!$B$44,
IF($C15="ANSFT",BC15*'1.Salaries Rates Dates'!$B$46,
IF($C15="ANSPT",BC15*'1.Salaries Rates Dates'!$B$47)))))</f>
        <v>0</v>
      </c>
      <c r="BE15" s="28">
        <f t="shared" ref="BE15:BE24" si="4">BC15+BD15</f>
        <v>0</v>
      </c>
      <c r="BF15" s="252"/>
      <c r="BG15" s="25">
        <f>AX15*(1+'1.Salaries Rates Dates'!T52)</f>
        <v>0</v>
      </c>
      <c r="BH15" s="47"/>
      <c r="BI15" s="47"/>
      <c r="BJ15" s="47"/>
      <c r="BK15" s="48" t="str">
        <f>IF(BH15&gt;0,('1.Salaries Rates Dates'!$D$36*BH15),(BI15*(ROUND(YEARFRAC(BH$10,BM$10),2)*'1.Salaries Rates Dates'!$F$36)&amp;" / "&amp;BJ15*(ROUND(YEARFRAC(BH$10,BM$10),2)*'1.Salaries Rates Dates'!$E$36)))</f>
        <v>0 / 0</v>
      </c>
      <c r="BL15" s="51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Dates'!$B$49))))+
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Dates'!$B$49)))))</f>
        <v>0</v>
      </c>
      <c r="BM15" s="128">
        <f>IF($C15="FT",BL15*'1.Salaries Rates Dates'!$B$44,
IF($C15="PT",BL15*'1.Salaries Rates Dates'!$B$45,
IF($C15="Clinical",BL15*'1.Salaries Rates Dates'!$B$44,
IF($C15="ANSFT",BL15*'1.Salaries Rates Dates'!$B$46,
IF($C15="ANSPT",BL15*'1.Salaries Rates Dates'!$B$47)))))</f>
        <v>0</v>
      </c>
      <c r="BN15" s="28">
        <f t="shared" ref="BN15:BN24" si="5">BL15+BM15</f>
        <v>0</v>
      </c>
      <c r="BO15" s="14">
        <f>J15+S15+AB15+AK15+AT15+BC15+BL15</f>
        <v>0</v>
      </c>
      <c r="BP15" s="14">
        <f>K15+T15+AC15+AL15+AU15+BD15+BM15</f>
        <v>0</v>
      </c>
      <c r="BQ15" s="14">
        <f>L15+U15+AD15+AM15+AV15+BE15+BN15</f>
        <v>0</v>
      </c>
      <c r="BR15" s="82"/>
      <c r="BS15" s="55">
        <f>'1.Salaries Rates Dates'!$D$4</f>
        <v>0</v>
      </c>
      <c r="BT15" s="187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Dates'!$B$49)))))</f>
        <v>0</v>
      </c>
      <c r="BU15" s="187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Dates'!$B$49)))))</f>
        <v>0</v>
      </c>
      <c r="BV15" s="187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Dates'!$B$49)))))</f>
        <v>0</v>
      </c>
      <c r="BW15" s="187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Dates'!$B$49)))))</f>
        <v>0</v>
      </c>
      <c r="BX15" s="187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Dates'!$B$49)))))</f>
        <v>0</v>
      </c>
      <c r="BY15" s="187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Dates'!$B$49)))))</f>
        <v>0</v>
      </c>
      <c r="BZ15" s="187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Dates'!$B$49)))))</f>
        <v>0</v>
      </c>
      <c r="CA15" s="188">
        <f>SUM(BT15:BZ15)</f>
        <v>0</v>
      </c>
    </row>
    <row r="16" spans="1:79" hidden="1" x14ac:dyDescent="0.25">
      <c r="A16" s="15">
        <v>2</v>
      </c>
      <c r="B16" s="71">
        <f>'1.Salaries Rates Dates'!C5</f>
        <v>0</v>
      </c>
      <c r="C16" s="30" t="s">
        <v>31</v>
      </c>
      <c r="D16" s="226"/>
      <c r="E16" s="25">
        <f>'1.Salaries Rates Dates'!Z5</f>
        <v>0</v>
      </c>
      <c r="F16" s="47"/>
      <c r="G16" s="47"/>
      <c r="H16" s="47"/>
      <c r="I16" s="48" t="str">
        <f>IF(F16&gt;0,('1.Salaries Rates Dates'!$D$30*F16),(G16*(ROUND(YEARFRAC(F$10,K$10),2)*'1.Salaries Rates Dates'!$F$30)&amp;" / "&amp;H16*(ROUND(YEARFRAC(F$10,K$10),2)*'1.Salaries Rates Dates'!$E$30)))</f>
        <v>0 / 0</v>
      </c>
      <c r="J16" s="51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Dates'!$B$49)))))</f>
        <v>0</v>
      </c>
      <c r="K16" s="128">
        <f>IF($C16="FT",J16*'1.Salaries Rates Dates'!$B$44,
IF($C16="PT",J16*'1.Salaries Rates Dates'!$B$45,
IF($C16="Clinical",J16*'1.Salaries Rates Dates'!$B$44,
IF($C16="ANSFT",J16*'1.Salaries Rates Dates'!$B$46,
IF($C16="ANSPT",J16*'1.Salaries Rates Dates'!$B$47)))))</f>
        <v>0</v>
      </c>
      <c r="L16" s="28">
        <f t="shared" ref="L16:L23" si="6">J16+K16</f>
        <v>0</v>
      </c>
      <c r="M16" s="250"/>
      <c r="N16" s="25">
        <f>E16*(1+'1.Salaries Rates Dates'!B49)</f>
        <v>0</v>
      </c>
      <c r="O16" s="47"/>
      <c r="P16" s="47"/>
      <c r="Q16" s="47"/>
      <c r="R16" s="48" t="str">
        <f>IF(O16&gt;0,('1.Salaries Rates Dates'!$D$31*O16),(P16*(ROUND(YEARFRAC(O$10,T$10),2)*'1.Salaries Rates Dates'!$F$31)&amp;" / "&amp;Q16*(ROUND(YEARFRAC(O$10,T$10),2)*'1.Salaries Rates Dates'!$E$31)))</f>
        <v>0 / 0</v>
      </c>
      <c r="S16" s="51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Dates'!$B$49)))))</f>
        <v>0</v>
      </c>
      <c r="T16" s="128">
        <f>IF($C16="FT",S16*'1.Salaries Rates Dates'!$B$44,
IF($C16="PT",S16*'1.Salaries Rates Dates'!$B$45,
IF($C16="Clinical",S16*'1.Salaries Rates Dates'!$B$44,
IF($C16="ANSFT",S16*'1.Salaries Rates Dates'!$B$46,
IF($C16="ANSPT",S16*'1.Salaries Rates Dates'!$B$47)))))</f>
        <v>0</v>
      </c>
      <c r="U16" s="28">
        <f t="shared" si="0"/>
        <v>0</v>
      </c>
      <c r="V16" s="252"/>
      <c r="W16" s="25">
        <f>N16*(1+'1.Salaries Rates Dates'!B49)</f>
        <v>0</v>
      </c>
      <c r="X16" s="47"/>
      <c r="Y16" s="47"/>
      <c r="Z16" s="47"/>
      <c r="AA16" s="48" t="str">
        <f>IF(X16&gt;0,('1.Salaries Rates Dates'!$D$32*X16),(Y16*(ROUND(YEARFRAC(X$10,AC$10),2)*'1.Salaries Rates Dates'!$F$32)&amp;" / "&amp;Z16*(ROUND(YEARFRAC(X$10,AC$10),2)*'1.Salaries Rates Dates'!$E$32)))</f>
        <v>0 / 0</v>
      </c>
      <c r="AB16" s="51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Dates'!$B$49)))))</f>
        <v>0</v>
      </c>
      <c r="AC16" s="128">
        <f>IF($C16="FT",AB16*'1.Salaries Rates Dates'!$B$44,
IF($C16="PT",AB16*'1.Salaries Rates Dates'!$B$45,
IF($C16="Clinical",AB16*'1.Salaries Rates Dates'!$B$44,
IF($C16="ANSFT",AB16*'1.Salaries Rates Dates'!$B$46,
IF($C16="ANSPT",AB16*'1.Salaries Rates Dates'!$B$47)))))</f>
        <v>0</v>
      </c>
      <c r="AD16" s="28">
        <f t="shared" si="1"/>
        <v>0</v>
      </c>
      <c r="AE16" s="252"/>
      <c r="AF16" s="25">
        <f>W16*(1+'1.Salaries Rates Dates'!B49)</f>
        <v>0</v>
      </c>
      <c r="AG16" s="47"/>
      <c r="AH16" s="47"/>
      <c r="AI16" s="47"/>
      <c r="AJ16" s="48" t="str">
        <f>IF(AG16&gt;0,('1.Salaries Rates Dates'!$D$33*AG16),(AH16*(ROUND(YEARFRAC(AG$10,AL$10),2)*'1.Salaries Rates Dates'!$F$33)&amp;" / "&amp;AI16*(ROUND(YEARFRAC(AG$10,AL$10),2)*'1.Salaries Rates Dates'!$E$33)))</f>
        <v>0 / 0</v>
      </c>
      <c r="AK16" s="51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Dates'!$B$49)))))</f>
        <v>0</v>
      </c>
      <c r="AL16" s="128">
        <f>IF($C16="FT",AK16*'1.Salaries Rates Dates'!$B$44,
IF($C16="PT",AK16*'1.Salaries Rates Dates'!$B$45,
IF($C16="Clinical",AK16*'1.Salaries Rates Dates'!$B$44,
IF($C16="ANSFT",AK16*'1.Salaries Rates Dates'!$B$46,
IF($C16="ANSPT",AK16*'1.Salaries Rates Dates'!$B$47)))))</f>
        <v>0</v>
      </c>
      <c r="AM16" s="28">
        <f t="shared" si="2"/>
        <v>0</v>
      </c>
      <c r="AN16" s="252"/>
      <c r="AO16" s="25">
        <f>AF16*(1+'1.Salaries Rates Dates'!B49)</f>
        <v>0</v>
      </c>
      <c r="AP16" s="47"/>
      <c r="AQ16" s="47"/>
      <c r="AR16" s="47"/>
      <c r="AS16" s="48" t="str">
        <f>IF(AP16&gt;0,('1.Salaries Rates Dates'!$D$34*AP16),(AQ16*(ROUND(YEARFRAC(AP$10,AU$10),2)*'1.Salaries Rates Dates'!$F$34)&amp;" / "&amp;AR16*(ROUND(YEARFRAC(AP$10,AU$10),2)*'1.Salaries Rates Dates'!$E$34)))</f>
        <v>0 / 0</v>
      </c>
      <c r="AT16" s="51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Dates'!$B$49)))))</f>
        <v>0</v>
      </c>
      <c r="AU16" s="128">
        <f>IF($C16="FT",AT16*'1.Salaries Rates Dates'!$B$44,
IF($C16="PT",AT16*'1.Salaries Rates Dates'!$B$45,
IF($C16="Clinical",AT16*'1.Salaries Rates Dates'!$B$44,
IF($C16="ANSFT",AT16*'1.Salaries Rates Dates'!$B$46,
IF($C16="ANSPT",AT16*'1.Salaries Rates Dates'!$B$47)))))</f>
        <v>0</v>
      </c>
      <c r="AV16" s="28">
        <f t="shared" si="3"/>
        <v>0</v>
      </c>
      <c r="AW16" s="252"/>
      <c r="AX16" s="25">
        <f>AO16*(1+'1.Salaries Rates Dates'!K52)</f>
        <v>0</v>
      </c>
      <c r="AY16" s="47"/>
      <c r="AZ16" s="47"/>
      <c r="BA16" s="47"/>
      <c r="BB16" s="48" t="str">
        <f>IF(AY16&gt;0,('1.Salaries Rates Dates'!$D$35*AY16),(AZ16*(ROUND(YEARFRAC(AY$10,BD$10),2)*'1.Salaries Rates Dates'!$F$35)&amp;" / "&amp;BA16*(ROUND(YEARFRAC(AY$10,BD$10),2)*'1.Salaries Rates Dates'!$E$35)))</f>
        <v>0 / 0</v>
      </c>
      <c r="BC16" s="51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Dates'!$B$49)))))</f>
        <v>0</v>
      </c>
      <c r="BD16" s="128">
        <f>IF($C16="FT",BC16*'1.Salaries Rates Dates'!$B$44,
IF($C16="PT",BC16*'1.Salaries Rates Dates'!$B$45,
IF($C16="Clinical",BC16*'1.Salaries Rates Dates'!$B$44,
IF($C16="ANSFT",BC16*'1.Salaries Rates Dates'!$B$46,
IF($C16="ANSPT",BC16*'1.Salaries Rates Dates'!$B$47)))))</f>
        <v>0</v>
      </c>
      <c r="BE16" s="28">
        <f t="shared" si="4"/>
        <v>0</v>
      </c>
      <c r="BF16" s="252"/>
      <c r="BG16" s="25">
        <f>AX16*(1+'1.Salaries Rates Dates'!T52)</f>
        <v>0</v>
      </c>
      <c r="BH16" s="47"/>
      <c r="BI16" s="47"/>
      <c r="BJ16" s="47"/>
      <c r="BK16" s="48" t="str">
        <f>IF(BH16&gt;0,('1.Salaries Rates Dates'!$D$36*BH16),(BI16*(ROUND(YEARFRAC(BH$10,BM$10),2)*'1.Salaries Rates Dates'!$F$36)&amp;" / "&amp;BJ16*(ROUND(YEARFRAC(BH$10,BM$10),2)*'1.Salaries Rates Dates'!$E$36)))</f>
        <v>0 / 0</v>
      </c>
      <c r="BL16" s="51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Dates'!$B$49)))))</f>
        <v>0</v>
      </c>
      <c r="BM16" s="128">
        <f>IF($C16="FT",BL16*'1.Salaries Rates Dates'!$B$44,
IF($C16="PT",BL16*'1.Salaries Rates Dates'!$B$45,
IF($C16="Clinical",BL16*'1.Salaries Rates Dates'!$B$44,
IF($C16="ANSFT",BL16*'1.Salaries Rates Dates'!$B$46,
IF($C16="ANSPT",BL16*'1.Salaries Rates Dates'!$B$47)))))</f>
        <v>0</v>
      </c>
      <c r="BN16" s="28">
        <f t="shared" si="5"/>
        <v>0</v>
      </c>
      <c r="BO16" s="14">
        <f t="shared" ref="BO16:BQ24" si="7">J16+S16+AB16+AK16+AT16+BC16+BL16</f>
        <v>0</v>
      </c>
      <c r="BP16" s="14">
        <f t="shared" si="7"/>
        <v>0</v>
      </c>
      <c r="BQ16" s="14">
        <f t="shared" si="7"/>
        <v>0</v>
      </c>
      <c r="BR16" s="82"/>
      <c r="BS16" s="55">
        <f>'1.Salaries Rates Dates'!$D$5</f>
        <v>0</v>
      </c>
      <c r="BT16" s="187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Dates'!$B$49)))))</f>
        <v>0</v>
      </c>
      <c r="BU16" s="187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Dates'!$B$49)))))</f>
        <v>0</v>
      </c>
      <c r="BV16" s="187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Dates'!$B$49)))))</f>
        <v>0</v>
      </c>
      <c r="BW16" s="187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Dates'!$B$49)))))</f>
        <v>0</v>
      </c>
      <c r="BX16" s="187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Dates'!$B$49)))))</f>
        <v>0</v>
      </c>
      <c r="BY16" s="187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Dates'!$B$49)))))</f>
        <v>0</v>
      </c>
      <c r="BZ16" s="187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Dates'!$B$49)))))</f>
        <v>0</v>
      </c>
      <c r="CA16" s="188">
        <f t="shared" ref="CA16:CA24" si="8">SUM(BT16:BZ16)</f>
        <v>0</v>
      </c>
    </row>
    <row r="17" spans="1:79" hidden="1" x14ac:dyDescent="0.25">
      <c r="A17" s="15">
        <v>3</v>
      </c>
      <c r="B17" s="71">
        <f>'1.Salaries Rates Dates'!C6</f>
        <v>0</v>
      </c>
      <c r="C17" s="30" t="s">
        <v>31</v>
      </c>
      <c r="D17" s="226"/>
      <c r="E17" s="25">
        <f>'1.Salaries Rates Dates'!Z6</f>
        <v>0</v>
      </c>
      <c r="F17" s="47"/>
      <c r="G17" s="47"/>
      <c r="H17" s="47"/>
      <c r="I17" s="48" t="str">
        <f>IF(F17&gt;0,('1.Salaries Rates Dates'!$D$30*F17),(G17*(ROUND(YEARFRAC(F$10,K$10),2)*'1.Salaries Rates Dates'!$F$30)&amp;" / "&amp;H17*(ROUND(YEARFRAC(F$10,K$10),2)*'1.Salaries Rates Dates'!$E$30)))</f>
        <v>0 / 0</v>
      </c>
      <c r="J17" s="51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Dates'!$B$49)))))</f>
        <v>0</v>
      </c>
      <c r="K17" s="128">
        <f>IF($C17="FT",J17*'1.Salaries Rates Dates'!$B$44,
IF($C17="PT",J17*'1.Salaries Rates Dates'!$B$45,
IF($C17="Clinical",J17*'1.Salaries Rates Dates'!$B$44,
IF($C17="ANSFT",J17*'1.Salaries Rates Dates'!$B$46,
IF($C17="ANSPT",J17*'1.Salaries Rates Dates'!$B$47)))))</f>
        <v>0</v>
      </c>
      <c r="L17" s="28">
        <f t="shared" si="6"/>
        <v>0</v>
      </c>
      <c r="M17" s="250"/>
      <c r="N17" s="25">
        <f>E17*(1+'1.Salaries Rates Dates'!B49)</f>
        <v>0</v>
      </c>
      <c r="O17" s="47"/>
      <c r="P17" s="47"/>
      <c r="Q17" s="47"/>
      <c r="R17" s="48" t="str">
        <f>IF(O17&gt;0,('1.Salaries Rates Dates'!$D$31*O17),(P17*(ROUND(YEARFRAC(O$10,T$10),2)*'1.Salaries Rates Dates'!$F$31)&amp;" / "&amp;Q17*(ROUND(YEARFRAC(O$10,T$10),2)*'1.Salaries Rates Dates'!$E$31)))</f>
        <v>0 / 0</v>
      </c>
      <c r="S17" s="51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Dates'!$B$49)))))</f>
        <v>0</v>
      </c>
      <c r="T17" s="128">
        <f>IF($C17="FT",S17*'1.Salaries Rates Dates'!$B$44,
IF($C17="PT",S17*'1.Salaries Rates Dates'!$B$45,
IF($C17="Clinical",S17*'1.Salaries Rates Dates'!$B$44,
IF($C17="ANSFT",S17*'1.Salaries Rates Dates'!$B$46,
IF($C17="ANSPT",S17*'1.Salaries Rates Dates'!$B$47)))))</f>
        <v>0</v>
      </c>
      <c r="U17" s="28">
        <f t="shared" si="0"/>
        <v>0</v>
      </c>
      <c r="V17" s="252"/>
      <c r="W17" s="25">
        <f>N17*(1+'1.Salaries Rates Dates'!B49)</f>
        <v>0</v>
      </c>
      <c r="X17" s="47"/>
      <c r="Y17" s="47"/>
      <c r="Z17" s="47"/>
      <c r="AA17" s="48" t="str">
        <f>IF(X17&gt;0,('1.Salaries Rates Dates'!$D$32*X17),(Y17*(ROUND(YEARFRAC(X$10,AC$10),2)*'1.Salaries Rates Dates'!$F$32)&amp;" / "&amp;Z17*(ROUND(YEARFRAC(X$10,AC$10),2)*'1.Salaries Rates Dates'!$E$32)))</f>
        <v>0 / 0</v>
      </c>
      <c r="AB17" s="51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Dates'!$B$49)))))</f>
        <v>0</v>
      </c>
      <c r="AC17" s="128">
        <f>IF($C17="FT",AB17*'1.Salaries Rates Dates'!$B$44,
IF($C17="PT",AB17*'1.Salaries Rates Dates'!$B$45,
IF($C17="Clinical",AB17*'1.Salaries Rates Dates'!$B$44,
IF($C17="ANSFT",AB17*'1.Salaries Rates Dates'!$B$46,
IF($C17="ANSPT",AB17*'1.Salaries Rates Dates'!$B$47)))))</f>
        <v>0</v>
      </c>
      <c r="AD17" s="28">
        <f t="shared" si="1"/>
        <v>0</v>
      </c>
      <c r="AE17" s="252"/>
      <c r="AF17" s="25">
        <f>W17*(1+'1.Salaries Rates Dates'!B49)</f>
        <v>0</v>
      </c>
      <c r="AG17" s="47"/>
      <c r="AH17" s="47"/>
      <c r="AI17" s="47"/>
      <c r="AJ17" s="48" t="str">
        <f>IF(AG17&gt;0,('1.Salaries Rates Dates'!$D$33*AG17),(AH17*(ROUND(YEARFRAC(AG$10,AL$10),2)*'1.Salaries Rates Dates'!$F$33)&amp;" / "&amp;AI17*(ROUND(YEARFRAC(AG$10,AL$10),2)*'1.Salaries Rates Dates'!$E$33)))</f>
        <v>0 / 0</v>
      </c>
      <c r="AK17" s="51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Dates'!$B$49)))))</f>
        <v>0</v>
      </c>
      <c r="AL17" s="128">
        <f>IF($C17="FT",AK17*'1.Salaries Rates Dates'!$B$44,
IF($C17="PT",AK17*'1.Salaries Rates Dates'!$B$45,
IF($C17="Clinical",AK17*'1.Salaries Rates Dates'!$B$44,
IF($C17="ANSFT",AK17*'1.Salaries Rates Dates'!$B$46,
IF($C17="ANSPT",AK17*'1.Salaries Rates Dates'!$B$47)))))</f>
        <v>0</v>
      </c>
      <c r="AM17" s="28">
        <f t="shared" si="2"/>
        <v>0</v>
      </c>
      <c r="AN17" s="252"/>
      <c r="AO17" s="25">
        <f>AF17*(1+'1.Salaries Rates Dates'!B49)</f>
        <v>0</v>
      </c>
      <c r="AP17" s="47"/>
      <c r="AQ17" s="47"/>
      <c r="AR17" s="47"/>
      <c r="AS17" s="48" t="str">
        <f>IF(AP17&gt;0,('1.Salaries Rates Dates'!$D$34*AP17),(AQ17*(ROUND(YEARFRAC(AP$10,AU$10),2)*'1.Salaries Rates Dates'!$F$34)&amp;" / "&amp;AR17*(ROUND(YEARFRAC(AP$10,AU$10),2)*'1.Salaries Rates Dates'!$E$34)))</f>
        <v>0 / 0</v>
      </c>
      <c r="AT17" s="51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Dates'!$B$49)))))</f>
        <v>0</v>
      </c>
      <c r="AU17" s="128">
        <f>IF($C17="FT",AT17*'1.Salaries Rates Dates'!$B$44,
IF($C17="PT",AT17*'1.Salaries Rates Dates'!$B$45,
IF($C17="Clinical",AT17*'1.Salaries Rates Dates'!$B$44,
IF($C17="ANSFT",AT17*'1.Salaries Rates Dates'!$B$46,
IF($C17="ANSPT",AT17*'1.Salaries Rates Dates'!$B$47)))))</f>
        <v>0</v>
      </c>
      <c r="AV17" s="28">
        <f t="shared" si="3"/>
        <v>0</v>
      </c>
      <c r="AW17" s="252"/>
      <c r="AX17" s="25">
        <f>AO17*(1+'1.Salaries Rates Dates'!K52)</f>
        <v>0</v>
      </c>
      <c r="AY17" s="47"/>
      <c r="AZ17" s="47"/>
      <c r="BA17" s="47"/>
      <c r="BB17" s="48" t="str">
        <f>IF(AY17&gt;0,('1.Salaries Rates Dates'!$D$35*AY17),(AZ17*(ROUND(YEARFRAC(AY$10,BD$10),2)*'1.Salaries Rates Dates'!$F$35)&amp;" / "&amp;BA17*(ROUND(YEARFRAC(AY$10,BD$10),2)*'1.Salaries Rates Dates'!$E$35)))</f>
        <v>0 / 0</v>
      </c>
      <c r="BC17" s="51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Dates'!$B$49)))))</f>
        <v>0</v>
      </c>
      <c r="BD17" s="128">
        <f>IF($C17="FT",BC17*'1.Salaries Rates Dates'!$B$44,
IF($C17="PT",BC17*'1.Salaries Rates Dates'!$B$45,
IF($C17="Clinical",BC17*'1.Salaries Rates Dates'!$B$44,
IF($C17="ANSFT",BC17*'1.Salaries Rates Dates'!$B$46,
IF($C17="ANSPT",BC17*'1.Salaries Rates Dates'!$B$47)))))</f>
        <v>0</v>
      </c>
      <c r="BE17" s="28">
        <f t="shared" si="4"/>
        <v>0</v>
      </c>
      <c r="BF17" s="252"/>
      <c r="BG17" s="25">
        <f>AX17*(1+'1.Salaries Rates Dates'!T52)</f>
        <v>0</v>
      </c>
      <c r="BH17" s="47"/>
      <c r="BI17" s="47"/>
      <c r="BJ17" s="47"/>
      <c r="BK17" s="48" t="str">
        <f>IF(BH17&gt;0,('1.Salaries Rates Dates'!$D$36*BH17),(BI17*(ROUND(YEARFRAC(BH$10,BM$10),2)*'1.Salaries Rates Dates'!$F$36)&amp;" / "&amp;BJ17*(ROUND(YEARFRAC(BH$10,BM$10),2)*'1.Salaries Rates Dates'!$E$36)))</f>
        <v>0 / 0</v>
      </c>
      <c r="BL17" s="51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Dates'!$B$49)))))</f>
        <v>0</v>
      </c>
      <c r="BM17" s="128">
        <f>IF($C17="FT",BL17*'1.Salaries Rates Dates'!$B$44,
IF($C17="PT",BL17*'1.Salaries Rates Dates'!$B$45,
IF($C17="Clinical",BL17*'1.Salaries Rates Dates'!$B$44,
IF($C17="ANSFT",BL17*'1.Salaries Rates Dates'!$B$46,
IF($C17="ANSPT",BL17*'1.Salaries Rates Dates'!$B$47)))))</f>
        <v>0</v>
      </c>
      <c r="BN17" s="28">
        <f t="shared" si="5"/>
        <v>0</v>
      </c>
      <c r="BO17" s="14">
        <f t="shared" si="7"/>
        <v>0</v>
      </c>
      <c r="BP17" s="14">
        <f t="shared" si="7"/>
        <v>0</v>
      </c>
      <c r="BQ17" s="14">
        <f t="shared" si="7"/>
        <v>0</v>
      </c>
      <c r="BR17" s="82"/>
      <c r="BS17" s="55">
        <f>'1.Salaries Rates Dates'!$D$6</f>
        <v>0</v>
      </c>
      <c r="BT17" s="187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Dates'!$B$49)))))</f>
        <v>0</v>
      </c>
      <c r="BU17" s="187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Dates'!$B$49)))))</f>
        <v>0</v>
      </c>
      <c r="BV17" s="187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Dates'!$B$49)))))</f>
        <v>0</v>
      </c>
      <c r="BW17" s="187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Dates'!$B$49)))))</f>
        <v>0</v>
      </c>
      <c r="BX17" s="187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Dates'!$B$49)))))</f>
        <v>0</v>
      </c>
      <c r="BY17" s="187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Dates'!$B$49)))))</f>
        <v>0</v>
      </c>
      <c r="BZ17" s="187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Dates'!$B$49)))))</f>
        <v>0</v>
      </c>
      <c r="CA17" s="188">
        <f t="shared" si="8"/>
        <v>0</v>
      </c>
    </row>
    <row r="18" spans="1:79" hidden="1" x14ac:dyDescent="0.25">
      <c r="A18" s="15">
        <v>4</v>
      </c>
      <c r="B18" s="71">
        <f>'1.Salaries Rates Dates'!C7</f>
        <v>0</v>
      </c>
      <c r="C18" s="30" t="s">
        <v>31</v>
      </c>
      <c r="D18" s="226"/>
      <c r="E18" s="25">
        <f>'1.Salaries Rates Dates'!Z7</f>
        <v>0</v>
      </c>
      <c r="F18" s="47"/>
      <c r="G18" s="47"/>
      <c r="H18" s="47"/>
      <c r="I18" s="48" t="str">
        <f>IF(F18&gt;0,('1.Salaries Rates Dates'!$D$30*F18),(G18*(ROUND(YEARFRAC(F$10,K$10),2)*'1.Salaries Rates Dates'!$F$30)&amp;" / "&amp;H18*(ROUND(YEARFRAC(F$10,K$10),2)*'1.Salaries Rates Dates'!$E$30)))</f>
        <v>0 / 0</v>
      </c>
      <c r="J18" s="51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Dates'!$B$49)))))</f>
        <v>0</v>
      </c>
      <c r="K18" s="128">
        <f>IF($C18="FT",J18*'1.Salaries Rates Dates'!$B$44,
IF($C18="PT",J18*'1.Salaries Rates Dates'!$B$45,
IF($C18="Clinical",J18*'1.Salaries Rates Dates'!$B$44,
IF($C18="ANSFT",J18*'1.Salaries Rates Dates'!$B$46,
IF($C18="ANSPT",J18*'1.Salaries Rates Dates'!$B$47)))))</f>
        <v>0</v>
      </c>
      <c r="L18" s="28">
        <f t="shared" si="6"/>
        <v>0</v>
      </c>
      <c r="M18" s="250"/>
      <c r="N18" s="25">
        <f>E18*(1+'1.Salaries Rates Dates'!B49)</f>
        <v>0</v>
      </c>
      <c r="O18" s="47"/>
      <c r="P18" s="47"/>
      <c r="Q18" s="47"/>
      <c r="R18" s="48" t="str">
        <f>IF(O18&gt;0,('1.Salaries Rates Dates'!$D$31*O18),(P18*(ROUND(YEARFRAC(O$10,T$10),2)*'1.Salaries Rates Dates'!$F$31)&amp;" / "&amp;Q18*(ROUND(YEARFRAC(O$10,T$10),2)*'1.Salaries Rates Dates'!$E$31)))</f>
        <v>0 / 0</v>
      </c>
      <c r="S18" s="51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Dates'!$B$49)))))</f>
        <v>0</v>
      </c>
      <c r="T18" s="128">
        <f>IF($C18="FT",S18*'1.Salaries Rates Dates'!$B$44,
IF($C18="PT",S18*'1.Salaries Rates Dates'!$B$45,
IF($C18="Clinical",S18*'1.Salaries Rates Dates'!$B$44,
IF($C18="ANSFT",S18*'1.Salaries Rates Dates'!$B$46,
IF($C18="ANSPT",S18*'1.Salaries Rates Dates'!$B$47)))))</f>
        <v>0</v>
      </c>
      <c r="U18" s="28">
        <f t="shared" si="0"/>
        <v>0</v>
      </c>
      <c r="V18" s="252"/>
      <c r="W18" s="25">
        <f>N18*(1+'1.Salaries Rates Dates'!B49)</f>
        <v>0</v>
      </c>
      <c r="X18" s="47"/>
      <c r="Y18" s="47"/>
      <c r="Z18" s="47"/>
      <c r="AA18" s="48" t="str">
        <f>IF(X18&gt;0,('1.Salaries Rates Dates'!$D$32*X18),(Y18*(ROUND(YEARFRAC(X$10,AC$10),2)*'1.Salaries Rates Dates'!$F$32)&amp;" / "&amp;Z18*(ROUND(YEARFRAC(X$10,AC$10),2)*'1.Salaries Rates Dates'!$E$32)))</f>
        <v>0 / 0</v>
      </c>
      <c r="AB18" s="51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Dates'!$B$49)))))</f>
        <v>0</v>
      </c>
      <c r="AC18" s="128">
        <f>IF($C18="FT",AB18*'1.Salaries Rates Dates'!$B$44,
IF($C18="PT",AB18*'1.Salaries Rates Dates'!$B$45,
IF($C18="Clinical",AB18*'1.Salaries Rates Dates'!$B$44,
IF($C18="ANSFT",AB18*'1.Salaries Rates Dates'!$B$46,
IF($C18="ANSPT",AB18*'1.Salaries Rates Dates'!$B$47)))))</f>
        <v>0</v>
      </c>
      <c r="AD18" s="28">
        <f t="shared" si="1"/>
        <v>0</v>
      </c>
      <c r="AE18" s="252"/>
      <c r="AF18" s="25">
        <f>W18*(1+'1.Salaries Rates Dates'!B49)</f>
        <v>0</v>
      </c>
      <c r="AG18" s="47"/>
      <c r="AH18" s="47"/>
      <c r="AI18" s="47"/>
      <c r="AJ18" s="48" t="str">
        <f>IF(AG18&gt;0,('1.Salaries Rates Dates'!$D$33*AG18),(AH18*(ROUND(YEARFRAC(AG$10,AL$10),2)*'1.Salaries Rates Dates'!$F$33)&amp;" / "&amp;AI18*(ROUND(YEARFRAC(AG$10,AL$10),2)*'1.Salaries Rates Dates'!$E$33)))</f>
        <v>0 / 0</v>
      </c>
      <c r="AK18" s="51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Dates'!$B$49)))))</f>
        <v>0</v>
      </c>
      <c r="AL18" s="128">
        <f>IF($C18="FT",AK18*'1.Salaries Rates Dates'!$B$44,
IF($C18="PT",AK18*'1.Salaries Rates Dates'!$B$45,
IF($C18="Clinical",AK18*'1.Salaries Rates Dates'!$B$44,
IF($C18="ANSFT",AK18*'1.Salaries Rates Dates'!$B$46,
IF($C18="ANSPT",AK18*'1.Salaries Rates Dates'!$B$47)))))</f>
        <v>0</v>
      </c>
      <c r="AM18" s="28">
        <f t="shared" si="2"/>
        <v>0</v>
      </c>
      <c r="AN18" s="252"/>
      <c r="AO18" s="25">
        <f>AF18*(1+'1.Salaries Rates Dates'!B49)</f>
        <v>0</v>
      </c>
      <c r="AP18" s="47"/>
      <c r="AQ18" s="47"/>
      <c r="AR18" s="47"/>
      <c r="AS18" s="48" t="str">
        <f>IF(AP18&gt;0,('1.Salaries Rates Dates'!$D$34*AP18),(AQ18*(ROUND(YEARFRAC(AP$10,AU$10),2)*'1.Salaries Rates Dates'!$F$34)&amp;" / "&amp;AR18*(ROUND(YEARFRAC(AP$10,AU$10),2)*'1.Salaries Rates Dates'!$E$34)))</f>
        <v>0 / 0</v>
      </c>
      <c r="AT18" s="51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Dates'!$B$49)))))</f>
        <v>0</v>
      </c>
      <c r="AU18" s="128">
        <f>IF($C18="FT",AT18*'1.Salaries Rates Dates'!$B$44,
IF($C18="PT",AT18*'1.Salaries Rates Dates'!$B$45,
IF($C18="Clinical",AT18*'1.Salaries Rates Dates'!$B$44,
IF($C18="ANSFT",AT18*'1.Salaries Rates Dates'!$B$46,
IF($C18="ANSPT",AT18*'1.Salaries Rates Dates'!$B$47)))))</f>
        <v>0</v>
      </c>
      <c r="AV18" s="28">
        <f t="shared" si="3"/>
        <v>0</v>
      </c>
      <c r="AW18" s="252"/>
      <c r="AX18" s="25">
        <f>AO18*(1+'1.Salaries Rates Dates'!K52)</f>
        <v>0</v>
      </c>
      <c r="AY18" s="47"/>
      <c r="AZ18" s="47"/>
      <c r="BA18" s="47"/>
      <c r="BB18" s="48" t="str">
        <f>IF(AY18&gt;0,('1.Salaries Rates Dates'!$D$35*AY18),(AZ18*(ROUND(YEARFRAC(AY$10,BD$10),2)*'1.Salaries Rates Dates'!$F$35)&amp;" / "&amp;BA18*(ROUND(YEARFRAC(AY$10,BD$10),2)*'1.Salaries Rates Dates'!$E$35)))</f>
        <v>0 / 0</v>
      </c>
      <c r="BC18" s="51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Dates'!$B$49)))))</f>
        <v>0</v>
      </c>
      <c r="BD18" s="128">
        <f>IF($C18="FT",BC18*'1.Salaries Rates Dates'!$B$44,
IF($C18="PT",BC18*'1.Salaries Rates Dates'!$B$45,
IF($C18="Clinical",BC18*'1.Salaries Rates Dates'!$B$44,
IF($C18="ANSFT",BC18*'1.Salaries Rates Dates'!$B$46,
IF($C18="ANSPT",BC18*'1.Salaries Rates Dates'!$B$47)))))</f>
        <v>0</v>
      </c>
      <c r="BE18" s="28">
        <f t="shared" si="4"/>
        <v>0</v>
      </c>
      <c r="BF18" s="252"/>
      <c r="BG18" s="25">
        <f>AX18*(1+'1.Salaries Rates Dates'!T52)</f>
        <v>0</v>
      </c>
      <c r="BH18" s="47"/>
      <c r="BI18" s="47"/>
      <c r="BJ18" s="47"/>
      <c r="BK18" s="48" t="str">
        <f>IF(BH18&gt;0,('1.Salaries Rates Dates'!$D$36*BH18),(BI18*(ROUND(YEARFRAC(BH$10,BM$10),2)*'1.Salaries Rates Dates'!$F$36)&amp;" / "&amp;BJ18*(ROUND(YEARFRAC(BH$10,BM$10),2)*'1.Salaries Rates Dates'!$E$36)))</f>
        <v>0 / 0</v>
      </c>
      <c r="BL18" s="51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Dates'!$B$49)))))</f>
        <v>0</v>
      </c>
      <c r="BM18" s="128">
        <f>IF($C18="FT",BL18*'1.Salaries Rates Dates'!$B$44,
IF($C18="PT",BL18*'1.Salaries Rates Dates'!$B$45,
IF($C18="Clinical",BL18*'1.Salaries Rates Dates'!$B$44,
IF($C18="ANSFT",BL18*'1.Salaries Rates Dates'!$B$46,
IF($C18="ANSPT",BL18*'1.Salaries Rates Dates'!$B$47)))))</f>
        <v>0</v>
      </c>
      <c r="BN18" s="28">
        <f t="shared" si="5"/>
        <v>0</v>
      </c>
      <c r="BO18" s="14">
        <f t="shared" si="7"/>
        <v>0</v>
      </c>
      <c r="BP18" s="14">
        <f t="shared" si="7"/>
        <v>0</v>
      </c>
      <c r="BQ18" s="14">
        <f t="shared" si="7"/>
        <v>0</v>
      </c>
      <c r="BR18" s="82"/>
      <c r="BS18" s="55">
        <f>'1.Salaries Rates Dates'!$D$7</f>
        <v>0</v>
      </c>
      <c r="BT18" s="187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Dates'!$B$49)))))</f>
        <v>0</v>
      </c>
      <c r="BU18" s="187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Dates'!$B$49)))))</f>
        <v>0</v>
      </c>
      <c r="BV18" s="187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Dates'!$B$49)))))</f>
        <v>0</v>
      </c>
      <c r="BW18" s="187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Dates'!$B$49)))))</f>
        <v>0</v>
      </c>
      <c r="BX18" s="187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Dates'!$B$49)))))</f>
        <v>0</v>
      </c>
      <c r="BY18" s="187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Dates'!$B$49)))))</f>
        <v>0</v>
      </c>
      <c r="BZ18" s="187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Dates'!$B$49)))))</f>
        <v>0</v>
      </c>
      <c r="CA18" s="188">
        <f t="shared" si="8"/>
        <v>0</v>
      </c>
    </row>
    <row r="19" spans="1:79" hidden="1" x14ac:dyDescent="0.25">
      <c r="A19" s="15">
        <v>5</v>
      </c>
      <c r="B19" s="71">
        <f>'1.Salaries Rates Dates'!C8</f>
        <v>0</v>
      </c>
      <c r="C19" s="30" t="s">
        <v>31</v>
      </c>
      <c r="D19" s="226"/>
      <c r="E19" s="25">
        <f>'1.Salaries Rates Dates'!Z8</f>
        <v>0</v>
      </c>
      <c r="F19" s="47"/>
      <c r="G19" s="47"/>
      <c r="H19" s="47"/>
      <c r="I19" s="48" t="str">
        <f>IF(F19&gt;0,('1.Salaries Rates Dates'!$D$30*F19),(G19*(ROUND(YEARFRAC(F$10,K$10),2)*'1.Salaries Rates Dates'!$F$30)&amp;" / "&amp;H19*(ROUND(YEARFRAC(F$10,K$10),2)*'1.Salaries Rates Dates'!$E$30)))</f>
        <v>0 / 0</v>
      </c>
      <c r="J19" s="51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Dates'!$B$49)))))</f>
        <v>0</v>
      </c>
      <c r="K19" s="128">
        <f>IF($C19="FT",J19*'1.Salaries Rates Dates'!$B$44,
IF($C19="PT",J19*'1.Salaries Rates Dates'!$B$45,
IF($C19="Clinical",J19*'1.Salaries Rates Dates'!$B$44,
IF($C19="ANSFT",J19*'1.Salaries Rates Dates'!$B$46,
IF($C19="ANSPT",J19*'1.Salaries Rates Dates'!$B$47)))))</f>
        <v>0</v>
      </c>
      <c r="L19" s="28">
        <f t="shared" si="6"/>
        <v>0</v>
      </c>
      <c r="M19" s="250"/>
      <c r="N19" s="25">
        <f>E19*(1+'1.Salaries Rates Dates'!B49)</f>
        <v>0</v>
      </c>
      <c r="O19" s="47"/>
      <c r="P19" s="47"/>
      <c r="Q19" s="47"/>
      <c r="R19" s="48" t="str">
        <f>IF(O19&gt;0,('1.Salaries Rates Dates'!$D$31*O19),(P19*(ROUND(YEARFRAC(O$10,T$10),2)*'1.Salaries Rates Dates'!$F$31)&amp;" / "&amp;Q19*(ROUND(YEARFRAC(O$10,T$10),2)*'1.Salaries Rates Dates'!$E$31)))</f>
        <v>0 / 0</v>
      </c>
      <c r="S19" s="51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Dates'!$B$49)))))</f>
        <v>0</v>
      </c>
      <c r="T19" s="128">
        <f>IF($C19="FT",S19*'1.Salaries Rates Dates'!$B$44,
IF($C19="PT",S19*'1.Salaries Rates Dates'!$B$45,
IF($C19="Clinical",S19*'1.Salaries Rates Dates'!$B$44,
IF($C19="ANSFT",S19*'1.Salaries Rates Dates'!$B$46,
IF($C19="ANSPT",S19*'1.Salaries Rates Dates'!$B$47)))))</f>
        <v>0</v>
      </c>
      <c r="U19" s="28">
        <f t="shared" si="0"/>
        <v>0</v>
      </c>
      <c r="V19" s="252"/>
      <c r="W19" s="25">
        <f>N19*(1+'1.Salaries Rates Dates'!B49)</f>
        <v>0</v>
      </c>
      <c r="X19" s="47"/>
      <c r="Y19" s="47"/>
      <c r="Z19" s="47"/>
      <c r="AA19" s="48" t="str">
        <f>IF(X19&gt;0,('1.Salaries Rates Dates'!$D$32*X19),(Y19*(ROUND(YEARFRAC(X$10,AC$10),2)*'1.Salaries Rates Dates'!$F$32)&amp;" / "&amp;Z19*(ROUND(YEARFRAC(X$10,AC$10),2)*'1.Salaries Rates Dates'!$E$32)))</f>
        <v>0 / 0</v>
      </c>
      <c r="AB19" s="51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Dates'!$B$49)))))</f>
        <v>0</v>
      </c>
      <c r="AC19" s="128">
        <f>IF($C19="FT",AB19*'1.Salaries Rates Dates'!$B$44,
IF($C19="PT",AB19*'1.Salaries Rates Dates'!$B$45,
IF($C19="Clinical",AB19*'1.Salaries Rates Dates'!$B$44,
IF($C19="ANSFT",AB19*'1.Salaries Rates Dates'!$B$46,
IF($C19="ANSPT",AB19*'1.Salaries Rates Dates'!$B$47)))))</f>
        <v>0</v>
      </c>
      <c r="AD19" s="28">
        <f t="shared" si="1"/>
        <v>0</v>
      </c>
      <c r="AE19" s="252"/>
      <c r="AF19" s="25">
        <f>W19*(1+'1.Salaries Rates Dates'!B49)</f>
        <v>0</v>
      </c>
      <c r="AG19" s="47"/>
      <c r="AH19" s="47"/>
      <c r="AI19" s="47"/>
      <c r="AJ19" s="48" t="str">
        <f>IF(AG19&gt;0,('1.Salaries Rates Dates'!$D$33*AG19),(AH19*(ROUND(YEARFRAC(AG$10,AL$10),2)*'1.Salaries Rates Dates'!$F$33)&amp;" / "&amp;AI19*(ROUND(YEARFRAC(AG$10,AL$10),2)*'1.Salaries Rates Dates'!$E$33)))</f>
        <v>0 / 0</v>
      </c>
      <c r="AK19" s="51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Dates'!$B$49)))))</f>
        <v>0</v>
      </c>
      <c r="AL19" s="128">
        <f>IF($C19="FT",AK19*'1.Salaries Rates Dates'!$B$44,
IF($C19="PT",AK19*'1.Salaries Rates Dates'!$B$45,
IF($C19="Clinical",AK19*'1.Salaries Rates Dates'!$B$44,
IF($C19="ANSFT",AK19*'1.Salaries Rates Dates'!$B$46,
IF($C19="ANSPT",AK19*'1.Salaries Rates Dates'!$B$47)))))</f>
        <v>0</v>
      </c>
      <c r="AM19" s="28">
        <f t="shared" si="2"/>
        <v>0</v>
      </c>
      <c r="AN19" s="252"/>
      <c r="AO19" s="25">
        <f>AF19*(1+'1.Salaries Rates Dates'!B49)</f>
        <v>0</v>
      </c>
      <c r="AP19" s="47"/>
      <c r="AQ19" s="47"/>
      <c r="AR19" s="47"/>
      <c r="AS19" s="48" t="str">
        <f>IF(AP19&gt;0,('1.Salaries Rates Dates'!$D$34*AP19),(AQ19*(ROUND(YEARFRAC(AP$10,AU$10),2)*'1.Salaries Rates Dates'!$F$34)&amp;" / "&amp;AR19*(ROUND(YEARFRAC(AP$10,AU$10),2)*'1.Salaries Rates Dates'!$E$34)))</f>
        <v>0 / 0</v>
      </c>
      <c r="AT19" s="51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Dates'!$B$49)))))</f>
        <v>0</v>
      </c>
      <c r="AU19" s="128">
        <f>IF($C19="FT",AT19*'1.Salaries Rates Dates'!$B$44,
IF($C19="PT",AT19*'1.Salaries Rates Dates'!$B$45,
IF($C19="Clinical",AT19*'1.Salaries Rates Dates'!$B$44,
IF($C19="ANSFT",AT19*'1.Salaries Rates Dates'!$B$46,
IF($C19="ANSPT",AT19*'1.Salaries Rates Dates'!$B$47)))))</f>
        <v>0</v>
      </c>
      <c r="AV19" s="28">
        <f t="shared" si="3"/>
        <v>0</v>
      </c>
      <c r="AW19" s="252"/>
      <c r="AX19" s="25">
        <f>AO19*(1+'1.Salaries Rates Dates'!K52)</f>
        <v>0</v>
      </c>
      <c r="AY19" s="47"/>
      <c r="AZ19" s="47"/>
      <c r="BA19" s="47"/>
      <c r="BB19" s="48" t="str">
        <f>IF(AY19&gt;0,('1.Salaries Rates Dates'!$D$35*AY19),(AZ19*(ROUND(YEARFRAC(AY$10,BD$10),2)*'1.Salaries Rates Dates'!$F$35)&amp;" / "&amp;BA19*(ROUND(YEARFRAC(AY$10,BD$10),2)*'1.Salaries Rates Dates'!$E$35)))</f>
        <v>0 / 0</v>
      </c>
      <c r="BC19" s="51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Dates'!$B$49)))))</f>
        <v>0</v>
      </c>
      <c r="BD19" s="128">
        <f>IF($C19="FT",BC19*'1.Salaries Rates Dates'!$B$44,
IF($C19="PT",BC19*'1.Salaries Rates Dates'!$B$45,
IF($C19="Clinical",BC19*'1.Salaries Rates Dates'!$B$44,
IF($C19="ANSFT",BC19*'1.Salaries Rates Dates'!$B$46,
IF($C19="ANSPT",BC19*'1.Salaries Rates Dates'!$B$47)))))</f>
        <v>0</v>
      </c>
      <c r="BE19" s="28">
        <f t="shared" si="4"/>
        <v>0</v>
      </c>
      <c r="BF19" s="252"/>
      <c r="BG19" s="25">
        <f>AX19*(1+'1.Salaries Rates Dates'!T52)</f>
        <v>0</v>
      </c>
      <c r="BH19" s="47"/>
      <c r="BI19" s="47"/>
      <c r="BJ19" s="47"/>
      <c r="BK19" s="48" t="str">
        <f>IF(BH19&gt;0,('1.Salaries Rates Dates'!$D$36*BH19),(BI19*(ROUND(YEARFRAC(BH$10,BM$10),2)*'1.Salaries Rates Dates'!$F$36)&amp;" / "&amp;BJ19*(ROUND(YEARFRAC(BH$10,BM$10),2)*'1.Salaries Rates Dates'!$E$36)))</f>
        <v>0 / 0</v>
      </c>
      <c r="BL19" s="51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Dates'!$B$49)))))</f>
        <v>0</v>
      </c>
      <c r="BM19" s="128">
        <f>IF($C19="FT",BL19*'1.Salaries Rates Dates'!$B$44,
IF($C19="PT",BL19*'1.Salaries Rates Dates'!$B$45,
IF($C19="Clinical",BL19*'1.Salaries Rates Dates'!$B$44,
IF($C19="ANSFT",BL19*'1.Salaries Rates Dates'!$B$46,
IF($C19="ANSPT",BL19*'1.Salaries Rates Dates'!$B$47)))))</f>
        <v>0</v>
      </c>
      <c r="BN19" s="28">
        <f t="shared" si="5"/>
        <v>0</v>
      </c>
      <c r="BO19" s="14">
        <f t="shared" si="7"/>
        <v>0</v>
      </c>
      <c r="BP19" s="14">
        <f t="shared" si="7"/>
        <v>0</v>
      </c>
      <c r="BQ19" s="14">
        <f t="shared" si="7"/>
        <v>0</v>
      </c>
      <c r="BR19" s="82"/>
      <c r="BS19" s="55">
        <f>'1.Salaries Rates Dates'!$D$8</f>
        <v>0</v>
      </c>
      <c r="BT19" s="187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Dates'!$B$49)))))</f>
        <v>0</v>
      </c>
      <c r="BU19" s="187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Dates'!$B$49)))))</f>
        <v>0</v>
      </c>
      <c r="BV19" s="187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Dates'!$B$49)))))</f>
        <v>0</v>
      </c>
      <c r="BW19" s="187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Dates'!$B$49)))))</f>
        <v>0</v>
      </c>
      <c r="BX19" s="187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Dates'!$B$49)))))</f>
        <v>0</v>
      </c>
      <c r="BY19" s="187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Dates'!$B$49)))))</f>
        <v>0</v>
      </c>
      <c r="BZ19" s="187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Dates'!$B$49)))))</f>
        <v>0</v>
      </c>
      <c r="CA19" s="188">
        <f t="shared" si="8"/>
        <v>0</v>
      </c>
    </row>
    <row r="20" spans="1:79" x14ac:dyDescent="0.25">
      <c r="A20" s="15">
        <v>6</v>
      </c>
      <c r="B20" s="71">
        <f>'1.Salaries Rates Dates'!C9</f>
        <v>0</v>
      </c>
      <c r="C20" s="30" t="s">
        <v>31</v>
      </c>
      <c r="D20" s="226"/>
      <c r="E20" s="25">
        <f>'1.Salaries Rates Dates'!Z9</f>
        <v>0</v>
      </c>
      <c r="F20" s="47"/>
      <c r="G20" s="47"/>
      <c r="H20" s="47"/>
      <c r="I20" s="48" t="str">
        <f>IF(F20&gt;0,('1.Salaries Rates Dates'!$D$30*F20),(G20*(ROUND(YEARFRAC(F$10,K$10),2)*'1.Salaries Rates Dates'!$F$30)&amp;" / "&amp;H20*(ROUND(YEARFRAC(F$10,K$10),2)*'1.Salaries Rates Dates'!$E$30)))</f>
        <v>0 / 0</v>
      </c>
      <c r="J20" s="51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Dates'!$B$49)))))</f>
        <v>0</v>
      </c>
      <c r="K20" s="128">
        <f>IF($C20="FT",J20*'1.Salaries Rates Dates'!$B$44,
IF($C20="PT",J20*'1.Salaries Rates Dates'!$B$45,
IF($C20="Clinical",J20*'1.Salaries Rates Dates'!$B$44,
IF($C20="ANSFT",J20*'1.Salaries Rates Dates'!$B$46,
IF($C20="ANSPT",J20*'1.Salaries Rates Dates'!$B$47)))))</f>
        <v>0</v>
      </c>
      <c r="L20" s="28">
        <f t="shared" si="6"/>
        <v>0</v>
      </c>
      <c r="M20" s="250"/>
      <c r="N20" s="25">
        <f>E20*(1+'1.Salaries Rates Dates'!$B$49)</f>
        <v>0</v>
      </c>
      <c r="O20" s="47"/>
      <c r="P20" s="47"/>
      <c r="Q20" s="47"/>
      <c r="R20" s="48" t="str">
        <f>IF(O20&gt;0,('1.Salaries Rates Dates'!$D$31*O20),(P20*(ROUND(YEARFRAC(O$10,T$10),2)*'1.Salaries Rates Dates'!$F$31)&amp;" / "&amp;Q20*(ROUND(YEARFRAC(O$10,T$10),2)*'1.Salaries Rates Dates'!$E$31)))</f>
        <v>0 / 0</v>
      </c>
      <c r="S20" s="51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Dates'!$B$49)))))</f>
        <v>0</v>
      </c>
      <c r="T20" s="128">
        <f>IF($C20="FT",S20*'1.Salaries Rates Dates'!$B$44,
IF($C20="PT",S20*'1.Salaries Rates Dates'!$B$45,
IF($C20="Clinical",S20*'1.Salaries Rates Dates'!$B$44,
IF($C20="ANSFT",S20*'1.Salaries Rates Dates'!$B$46,
IF($C20="ANSPT",S20*'1.Salaries Rates Dates'!$B$47)))))</f>
        <v>0</v>
      </c>
      <c r="U20" s="28">
        <f t="shared" si="0"/>
        <v>0</v>
      </c>
      <c r="V20" s="252"/>
      <c r="W20" s="25">
        <f>N20*(1+'1.Salaries Rates Dates'!$B$49)</f>
        <v>0</v>
      </c>
      <c r="X20" s="47"/>
      <c r="Y20" s="47"/>
      <c r="Z20" s="47"/>
      <c r="AA20" s="48" t="str">
        <f>IF(X20&gt;0,('1.Salaries Rates Dates'!$D$32*X20),(Y20*(ROUND(YEARFRAC(X$10,AC$10),2)*'1.Salaries Rates Dates'!$F$32)&amp;" / "&amp;Z20*(ROUND(YEARFRAC(X$10,AC$10),2)*'1.Salaries Rates Dates'!$E$32)))</f>
        <v>0 / 0</v>
      </c>
      <c r="AB20" s="51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Dates'!$B$49)))))</f>
        <v>0</v>
      </c>
      <c r="AC20" s="128">
        <f>IF($C20="FT",AB20*'1.Salaries Rates Dates'!$B$44,
IF($C20="PT",AB20*'1.Salaries Rates Dates'!$B$45,
IF($C20="Clinical",AB20*'1.Salaries Rates Dates'!$B$44,
IF($C20="ANSFT",AB20*'1.Salaries Rates Dates'!$B$46,
IF($C20="ANSPT",AB20*'1.Salaries Rates Dates'!$B$47)))))</f>
        <v>0</v>
      </c>
      <c r="AD20" s="28">
        <f t="shared" si="1"/>
        <v>0</v>
      </c>
      <c r="AE20" s="252"/>
      <c r="AF20" s="25">
        <f>W20*(1+'1.Salaries Rates Dates'!$B$49)</f>
        <v>0</v>
      </c>
      <c r="AG20" s="47"/>
      <c r="AH20" s="47"/>
      <c r="AI20" s="47"/>
      <c r="AJ20" s="48" t="str">
        <f>IF(AG20&gt;0,('1.Salaries Rates Dates'!$D$33*AG20),(AH20*(ROUND(YEARFRAC(AG$10,AL$10),2)*'1.Salaries Rates Dates'!$F$33)&amp;" / "&amp;AI20*(ROUND(YEARFRAC(AG$10,AL$10),2)*'1.Salaries Rates Dates'!$E$33)))</f>
        <v>0 / 0</v>
      </c>
      <c r="AK20" s="51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Dates'!$B$49)))))</f>
        <v>0</v>
      </c>
      <c r="AL20" s="128">
        <f>IF($C20="FT",AK20*'1.Salaries Rates Dates'!$B$44,
IF($C20="PT",AK20*'1.Salaries Rates Dates'!$B$45,
IF($C20="Clinical",AK20*'1.Salaries Rates Dates'!$B$44,
IF($C20="ANSFT",AK20*'1.Salaries Rates Dates'!$B$46,
IF($C20="ANSPT",AK20*'1.Salaries Rates Dates'!$B$47)))))</f>
        <v>0</v>
      </c>
      <c r="AM20" s="28">
        <f t="shared" si="2"/>
        <v>0</v>
      </c>
      <c r="AN20" s="252"/>
      <c r="AO20" s="25">
        <f>AF20*(1+'1.Salaries Rates Dates'!$B$49)</f>
        <v>0</v>
      </c>
      <c r="AP20" s="47"/>
      <c r="AQ20" s="47"/>
      <c r="AR20" s="47"/>
      <c r="AS20" s="48" t="str">
        <f>IF(AP20&gt;0,('1.Salaries Rates Dates'!$D$34*AP20),(AQ20*(ROUND(YEARFRAC(AP$10,AU$10),2)*'1.Salaries Rates Dates'!$F$34)&amp;" / "&amp;AR20*(ROUND(YEARFRAC(AP$10,AU$10),2)*'1.Salaries Rates Dates'!$E$34)))</f>
        <v>0 / 0</v>
      </c>
      <c r="AT20" s="51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Dates'!$B$49)))))</f>
        <v>0</v>
      </c>
      <c r="AU20" s="128">
        <f>IF($C20="FT",AT20*'1.Salaries Rates Dates'!$B$44,
IF($C20="PT",AT20*'1.Salaries Rates Dates'!$B$45,
IF($C20="Clinical",AT20*'1.Salaries Rates Dates'!$B$44,
IF($C20="ANSFT",AT20*'1.Salaries Rates Dates'!$B$46,
IF($C20="ANSPT",AT20*'1.Salaries Rates Dates'!$B$47)))))</f>
        <v>0</v>
      </c>
      <c r="AV20" s="28">
        <f t="shared" si="3"/>
        <v>0</v>
      </c>
      <c r="AW20" s="252"/>
      <c r="AX20" s="25">
        <f>AO20*(1+'1.Salaries Rates Dates'!$B$49)</f>
        <v>0</v>
      </c>
      <c r="AY20" s="47"/>
      <c r="AZ20" s="47"/>
      <c r="BA20" s="47"/>
      <c r="BB20" s="48" t="str">
        <f>IF(AY20&gt;0,('1.Salaries Rates Dates'!$D$35*AY20),(AZ20*(ROUND(YEARFRAC(AY$10,BD$10),2)*'1.Salaries Rates Dates'!$F$35)&amp;" / "&amp;BA20*(ROUND(YEARFRAC(AY$10,BD$10),2)*'1.Salaries Rates Dates'!$E$35)))</f>
        <v>0 / 0</v>
      </c>
      <c r="BC20" s="51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Dates'!$B$49)))))</f>
        <v>0</v>
      </c>
      <c r="BD20" s="128">
        <f>IF($C20="FT",BC20*'1.Salaries Rates Dates'!$B$44,
IF($C20="PT",BC20*'1.Salaries Rates Dates'!$B$45,
IF($C20="Clinical",BC20*'1.Salaries Rates Dates'!$B$44,
IF($C20="ANSFT",BC20*'1.Salaries Rates Dates'!$B$46,
IF($C20="ANSPT",BC20*'1.Salaries Rates Dates'!$B$47)))))</f>
        <v>0</v>
      </c>
      <c r="BE20" s="28">
        <f t="shared" si="4"/>
        <v>0</v>
      </c>
      <c r="BF20" s="252"/>
      <c r="BG20" s="25">
        <f>AX20*(1+'1.Salaries Rates Dates'!$B$49)</f>
        <v>0</v>
      </c>
      <c r="BH20" s="47"/>
      <c r="BI20" s="47"/>
      <c r="BJ20" s="47"/>
      <c r="BK20" s="48" t="str">
        <f>IF(BH20&gt;0,('1.Salaries Rates Dates'!$D$36*BH20),(BI20*(ROUND(YEARFRAC(BH$10,BM$10),2)*'1.Salaries Rates Dates'!$F$36)&amp;" / "&amp;BJ20*(ROUND(YEARFRAC(BH$10,BM$10),2)*'1.Salaries Rates Dates'!$E$36)))</f>
        <v>0 / 0</v>
      </c>
      <c r="BL20" s="51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Dates'!$B$49)))))</f>
        <v>0</v>
      </c>
      <c r="BM20" s="128">
        <f>IF($C20="FT",BL20*'1.Salaries Rates Dates'!$B$44,
IF($C20="PT",BL20*'1.Salaries Rates Dates'!$B$45,
IF($C20="Clinical",BL20*'1.Salaries Rates Dates'!$B$44,
IF($C20="ANSFT",BL20*'1.Salaries Rates Dates'!$B$46,
IF($C20="ANSPT",BL20*'1.Salaries Rates Dates'!$B$47)))))</f>
        <v>0</v>
      </c>
      <c r="BN20" s="28">
        <f t="shared" si="5"/>
        <v>0</v>
      </c>
      <c r="BO20" s="14">
        <f t="shared" si="7"/>
        <v>0</v>
      </c>
      <c r="BP20" s="14">
        <f t="shared" si="7"/>
        <v>0</v>
      </c>
      <c r="BQ20" s="14">
        <f t="shared" si="7"/>
        <v>0</v>
      </c>
      <c r="BR20" s="82"/>
      <c r="BS20" s="55">
        <f>'1.Salaries Rates Dates'!$D$9</f>
        <v>0</v>
      </c>
      <c r="BT20" s="187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Dates'!$B$49)))))</f>
        <v>0</v>
      </c>
      <c r="BU20" s="187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Dates'!$B$49)))))</f>
        <v>0</v>
      </c>
      <c r="BV20" s="187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Dates'!$B$49)))))</f>
        <v>0</v>
      </c>
      <c r="BW20" s="187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Dates'!$B$49)))))</f>
        <v>0</v>
      </c>
      <c r="BX20" s="187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Dates'!$B$49)))))</f>
        <v>0</v>
      </c>
      <c r="BY20" s="187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Dates'!$B$49)))))</f>
        <v>0</v>
      </c>
      <c r="BZ20" s="187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Dates'!$B$49)))))</f>
        <v>0</v>
      </c>
      <c r="CA20" s="188">
        <f t="shared" si="8"/>
        <v>0</v>
      </c>
    </row>
    <row r="21" spans="1:79" hidden="1" x14ac:dyDescent="0.25">
      <c r="A21" s="15">
        <v>7</v>
      </c>
      <c r="B21" s="71">
        <f>'1.Salaries Rates Dates'!C10</f>
        <v>0</v>
      </c>
      <c r="C21" s="30" t="s">
        <v>31</v>
      </c>
      <c r="D21" s="226"/>
      <c r="E21" s="25">
        <f>'1.Salaries Rates Dates'!Z10</f>
        <v>0</v>
      </c>
      <c r="F21" s="47"/>
      <c r="G21" s="47"/>
      <c r="H21" s="47"/>
      <c r="I21" s="48" t="str">
        <f>IF(F21&gt;0,('1.Salaries Rates Dates'!$D$30*F21),(G21*(ROUND(YEARFRAC(F$10,K$10),2)*'1.Salaries Rates Dates'!$F$30)&amp;" / "&amp;H21*(ROUND(YEARFRAC(F$10,K$10),2)*'1.Salaries Rates Dates'!$E$30)))</f>
        <v>0 / 0</v>
      </c>
      <c r="J21" s="51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Dates'!$B$49)))))</f>
        <v>0</v>
      </c>
      <c r="K21" s="128">
        <f>IF($C21="FT",J21*'1.Salaries Rates Dates'!$B$44,
IF($C21="PT",J21*'1.Salaries Rates Dates'!$B$45,
IF($C21="Clinical",J21*'1.Salaries Rates Dates'!$B$44,
IF($C21="ANSFT",J21*'1.Salaries Rates Dates'!$B$46,
IF($C21="ANSPT",J21*'1.Salaries Rates Dates'!$B$47)))))</f>
        <v>0</v>
      </c>
      <c r="L21" s="28">
        <f t="shared" si="6"/>
        <v>0</v>
      </c>
      <c r="M21" s="250"/>
      <c r="N21" s="25">
        <f>E21*(1+'1.Salaries Rates Dates'!B49)</f>
        <v>0</v>
      </c>
      <c r="O21" s="47"/>
      <c r="P21" s="47"/>
      <c r="Q21" s="47"/>
      <c r="R21" s="48" t="str">
        <f>IF(O21&gt;0,('1.Salaries Rates Dates'!$D$31*O21),(P21*(ROUND(YEARFRAC(O$10,T$10),2)*'1.Salaries Rates Dates'!$F$31)&amp;" / "&amp;Q21*(ROUND(YEARFRAC(O$10,T$10),2)*'1.Salaries Rates Dates'!$E$31)))</f>
        <v>0 / 0</v>
      </c>
      <c r="S21" s="51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Dates'!$B$49)))))</f>
        <v>0</v>
      </c>
      <c r="T21" s="128">
        <f>IF($C21="FT",S21*'1.Salaries Rates Dates'!$B$44,
IF($C21="PT",S21*'1.Salaries Rates Dates'!$B$45,
IF($C21="Clinical",S21*'1.Salaries Rates Dates'!$B$44,
IF($C21="ANSFT",S21*'1.Salaries Rates Dates'!$B$46,
IF($C21="ANSPT",S21*'1.Salaries Rates Dates'!$B$47)))))</f>
        <v>0</v>
      </c>
      <c r="U21" s="28">
        <f t="shared" si="0"/>
        <v>0</v>
      </c>
      <c r="V21" s="252"/>
      <c r="W21" s="25">
        <f>N21*(1+'1.Salaries Rates Dates'!B49)</f>
        <v>0</v>
      </c>
      <c r="X21" s="47"/>
      <c r="Y21" s="47"/>
      <c r="Z21" s="47"/>
      <c r="AA21" s="48" t="str">
        <f>IF(X21&gt;0,('1.Salaries Rates Dates'!$D$32*X21),(Y21*(ROUND(YEARFRAC(X$10,AC$10),2)*'1.Salaries Rates Dates'!$F$32)&amp;" / "&amp;Z21*(ROUND(YEARFRAC(X$10,AC$10),2)*'1.Salaries Rates Dates'!$E$32)))</f>
        <v>0 / 0</v>
      </c>
      <c r="AB21" s="51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Dates'!$B$49)))))</f>
        <v>0</v>
      </c>
      <c r="AC21" s="128">
        <f>IF($C21="FT",AB21*'1.Salaries Rates Dates'!$B$44,
IF($C21="PT",AB21*'1.Salaries Rates Dates'!$B$45,
IF($C21="Clinical",AB21*'1.Salaries Rates Dates'!$B$44,
IF($C21="ANSFT",AB21*'1.Salaries Rates Dates'!$B$46,
IF($C21="ANSPT",AB21*'1.Salaries Rates Dates'!$B$47)))))</f>
        <v>0</v>
      </c>
      <c r="AD21" s="28">
        <f t="shared" si="1"/>
        <v>0</v>
      </c>
      <c r="AE21" s="252"/>
      <c r="AF21" s="25">
        <f>W21*(1+'1.Salaries Rates Dates'!B49)</f>
        <v>0</v>
      </c>
      <c r="AG21" s="47"/>
      <c r="AH21" s="47"/>
      <c r="AI21" s="47"/>
      <c r="AJ21" s="48" t="str">
        <f>IF(AG21&gt;0,('1.Salaries Rates Dates'!$D$33*AG21),(AH21*(ROUND(YEARFRAC(AG$10,AL$10),2)*'1.Salaries Rates Dates'!$F$33)&amp;" / "&amp;AI21*(ROUND(YEARFRAC(AG$10,AL$10),2)*'1.Salaries Rates Dates'!$E$33)))</f>
        <v>0 / 0</v>
      </c>
      <c r="AK21" s="51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Dates'!$B$49)))))</f>
        <v>0</v>
      </c>
      <c r="AL21" s="128">
        <f>IF($C21="FT",AK21*'1.Salaries Rates Dates'!$B$44,
IF($C21="PT",AK21*'1.Salaries Rates Dates'!$B$45,
IF($C21="Clinical",AK21*'1.Salaries Rates Dates'!$B$44,
IF($C21="ANSFT",AK21*'1.Salaries Rates Dates'!$B$46,
IF($C21="ANSPT",AK21*'1.Salaries Rates Dates'!$B$47)))))</f>
        <v>0</v>
      </c>
      <c r="AM21" s="28">
        <f t="shared" si="2"/>
        <v>0</v>
      </c>
      <c r="AN21" s="252"/>
      <c r="AO21" s="25">
        <f>AF21*(1+'1.Salaries Rates Dates'!B49)</f>
        <v>0</v>
      </c>
      <c r="AP21" s="47"/>
      <c r="AQ21" s="47"/>
      <c r="AR21" s="47"/>
      <c r="AS21" s="48" t="str">
        <f>IF(AP21&gt;0,('1.Salaries Rates Dates'!$D$34*AP21),(AQ21*(ROUND(YEARFRAC(AP$10,AU$10),2)*'1.Salaries Rates Dates'!$F$34)&amp;" / "&amp;AR21*(ROUND(YEARFRAC(AP$10,AU$10),2)*'1.Salaries Rates Dates'!$E$34)))</f>
        <v>0 / 0</v>
      </c>
      <c r="AT21" s="51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Dates'!$B$49)))))</f>
        <v>0</v>
      </c>
      <c r="AU21" s="128">
        <f>IF($C21="FT",AT21*'1.Salaries Rates Dates'!$B$44,
IF($C21="PT",AT21*'1.Salaries Rates Dates'!$B$45,
IF($C21="Clinical",AT21*'1.Salaries Rates Dates'!$B$44,
IF($C21="ANSFT",AT21*'1.Salaries Rates Dates'!$B$46,
IF($C21="ANSPT",AT21*'1.Salaries Rates Dates'!$B$47)))))</f>
        <v>0</v>
      </c>
      <c r="AV21" s="28">
        <f t="shared" si="3"/>
        <v>0</v>
      </c>
      <c r="AW21" s="252"/>
      <c r="AX21" s="25">
        <f>AO21*(1+'1.Salaries Rates Dates'!K52)</f>
        <v>0</v>
      </c>
      <c r="AY21" s="47"/>
      <c r="AZ21" s="47"/>
      <c r="BA21" s="47"/>
      <c r="BB21" s="48" t="str">
        <f>IF(AY21&gt;0,('1.Salaries Rates Dates'!$D$35*AY21),(AZ21*(ROUND(YEARFRAC(AY$10,BD$10),2)*'1.Salaries Rates Dates'!$F$35)&amp;" / "&amp;BA21*(ROUND(YEARFRAC(AY$10,BD$10),2)*'1.Salaries Rates Dates'!$E$35)))</f>
        <v>0 / 0</v>
      </c>
      <c r="BC21" s="51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Dates'!$B$49)))))</f>
        <v>0</v>
      </c>
      <c r="BD21" s="128">
        <f>IF($C21="FT",BC21*'1.Salaries Rates Dates'!$B$44,
IF($C21="PT",BC21*'1.Salaries Rates Dates'!$B$45,
IF($C21="Clinical",BC21*'1.Salaries Rates Dates'!$B$44,
IF($C21="ANSFT",BC21*'1.Salaries Rates Dates'!$B$46,
IF($C21="ANSPT",BC21*'1.Salaries Rates Dates'!$B$47)))))</f>
        <v>0</v>
      </c>
      <c r="BE21" s="28">
        <f t="shared" si="4"/>
        <v>0</v>
      </c>
      <c r="BF21" s="252"/>
      <c r="BG21" s="25">
        <f>AX21*(1+'1.Salaries Rates Dates'!T52)</f>
        <v>0</v>
      </c>
      <c r="BH21" s="47"/>
      <c r="BI21" s="47"/>
      <c r="BJ21" s="47"/>
      <c r="BK21" s="48" t="str">
        <f>IF(BH21&gt;0,('1.Salaries Rates Dates'!$D$36*BH21),(BI21*(ROUND(YEARFRAC(BH$10,BM$10),2)*'1.Salaries Rates Dates'!$F$36)&amp;" / "&amp;BJ21*(ROUND(YEARFRAC(BH$10,BM$10),2)*'1.Salaries Rates Dates'!$E$36)))</f>
        <v>0 / 0</v>
      </c>
      <c r="BL21" s="51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Dates'!$B$49)))))</f>
        <v>0</v>
      </c>
      <c r="BM21" s="128">
        <f>IF($C21="FT",BL21*'1.Salaries Rates Dates'!$B$44,
IF($C21="PT",BL21*'1.Salaries Rates Dates'!$B$45,
IF($C21="Clinical",BL21*'1.Salaries Rates Dates'!$B$44,
IF($C21="ANSFT",BL21*'1.Salaries Rates Dates'!$B$46,
IF($C21="ANSPT",BL21*'1.Salaries Rates Dates'!$B$47)))))</f>
        <v>0</v>
      </c>
      <c r="BN21" s="28">
        <f t="shared" si="5"/>
        <v>0</v>
      </c>
      <c r="BO21" s="14">
        <f t="shared" si="7"/>
        <v>0</v>
      </c>
      <c r="BP21" s="14">
        <f t="shared" si="7"/>
        <v>0</v>
      </c>
      <c r="BQ21" s="14">
        <f t="shared" si="7"/>
        <v>0</v>
      </c>
      <c r="BR21" s="82"/>
      <c r="BS21" s="55">
        <f>'1.Salaries Rates Dates'!$D$10</f>
        <v>0</v>
      </c>
      <c r="BT21" s="187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Dates'!$B$49)))))</f>
        <v>0</v>
      </c>
      <c r="BU21" s="187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Dates'!$B$49)))))</f>
        <v>0</v>
      </c>
      <c r="BV21" s="187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Dates'!$B$49)))))</f>
        <v>0</v>
      </c>
      <c r="BW21" s="187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Dates'!$B$49)))))</f>
        <v>0</v>
      </c>
      <c r="BX21" s="187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Dates'!$B$49)))))</f>
        <v>0</v>
      </c>
      <c r="BY21" s="187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Dates'!$B$49)))))</f>
        <v>0</v>
      </c>
      <c r="BZ21" s="187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Dates'!$B$49)))))</f>
        <v>0</v>
      </c>
      <c r="CA21" s="188">
        <f t="shared" si="8"/>
        <v>0</v>
      </c>
    </row>
    <row r="22" spans="1:79" hidden="1" x14ac:dyDescent="0.25">
      <c r="A22" s="15">
        <v>8</v>
      </c>
      <c r="B22" s="71">
        <f>'1.Salaries Rates Dates'!C11</f>
        <v>0</v>
      </c>
      <c r="C22" s="30" t="s">
        <v>31</v>
      </c>
      <c r="D22" s="226"/>
      <c r="E22" s="25">
        <f>'1.Salaries Rates Dates'!Z11</f>
        <v>0</v>
      </c>
      <c r="F22" s="47"/>
      <c r="G22" s="47"/>
      <c r="H22" s="47"/>
      <c r="I22" s="48" t="str">
        <f>IF(F22&gt;0,('1.Salaries Rates Dates'!$D$30*F22),(G22*(ROUND(YEARFRAC(F$10,K$10),2)*'1.Salaries Rates Dates'!$F$30)&amp;" / "&amp;H22*(ROUND(YEARFRAC(F$10,K$10),2)*'1.Salaries Rates Dates'!$E$30)))</f>
        <v>0 / 0</v>
      </c>
      <c r="J22" s="51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Dates'!$B$49)))))</f>
        <v>0</v>
      </c>
      <c r="K22" s="128">
        <f>IF($C22="FT",J22*'1.Salaries Rates Dates'!$B$44,
IF($C22="PT",J22*'1.Salaries Rates Dates'!$B$45,
IF($C22="Clinical",J22*'1.Salaries Rates Dates'!$B$44,
IF($C22="ANSFT",J22*'1.Salaries Rates Dates'!$B$46,
IF($C22="ANSPT",J22*'1.Salaries Rates Dates'!$B$47)))))</f>
        <v>0</v>
      </c>
      <c r="L22" s="28">
        <f t="shared" si="6"/>
        <v>0</v>
      </c>
      <c r="M22" s="250"/>
      <c r="N22" s="25">
        <f>E22*(1+'1.Salaries Rates Dates'!B49)</f>
        <v>0</v>
      </c>
      <c r="O22" s="47"/>
      <c r="P22" s="47"/>
      <c r="Q22" s="47"/>
      <c r="R22" s="48" t="str">
        <f>IF(O22&gt;0,('1.Salaries Rates Dates'!$D$31*O22),(P22*(ROUND(YEARFRAC(O$10,T$10),2)*'1.Salaries Rates Dates'!$F$31)&amp;" / "&amp;Q22*(ROUND(YEARFRAC(O$10,T$10),2)*'1.Salaries Rates Dates'!$E$31)))</f>
        <v>0 / 0</v>
      </c>
      <c r="S22" s="51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Dates'!$B$49)))))</f>
        <v>0</v>
      </c>
      <c r="T22" s="128">
        <f>IF($C22="FT",S22*'1.Salaries Rates Dates'!$B$44,
IF($C22="PT",S22*'1.Salaries Rates Dates'!$B$45,
IF($C22="Clinical",S22*'1.Salaries Rates Dates'!$B$44,
IF($C22="ANSFT",S22*'1.Salaries Rates Dates'!$B$46,
IF($C22="ANSPT",S22*'1.Salaries Rates Dates'!$B$47)))))</f>
        <v>0</v>
      </c>
      <c r="U22" s="28">
        <f t="shared" si="0"/>
        <v>0</v>
      </c>
      <c r="V22" s="252"/>
      <c r="W22" s="25">
        <f>N22*(1+'1.Salaries Rates Dates'!B49)</f>
        <v>0</v>
      </c>
      <c r="X22" s="47"/>
      <c r="Y22" s="47"/>
      <c r="Z22" s="47"/>
      <c r="AA22" s="48" t="str">
        <f>IF(X22&gt;0,('1.Salaries Rates Dates'!$D$32*X22),(Y22*(ROUND(YEARFRAC(X$10,AC$10),2)*'1.Salaries Rates Dates'!$F$32)&amp;" / "&amp;Z22*(ROUND(YEARFRAC(X$10,AC$10),2)*'1.Salaries Rates Dates'!$E$32)))</f>
        <v>0 / 0</v>
      </c>
      <c r="AB22" s="51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Dates'!$B$49)))))</f>
        <v>0</v>
      </c>
      <c r="AC22" s="128">
        <f>IF($C22="FT",AB22*'1.Salaries Rates Dates'!$B$44,
IF($C22="PT",AB22*'1.Salaries Rates Dates'!$B$45,
IF($C22="Clinical",AB22*'1.Salaries Rates Dates'!$B$44,
IF($C22="ANSFT",AB22*'1.Salaries Rates Dates'!$B$46,
IF($C22="ANSPT",AB22*'1.Salaries Rates Dates'!$B$47)))))</f>
        <v>0</v>
      </c>
      <c r="AD22" s="28">
        <f t="shared" si="1"/>
        <v>0</v>
      </c>
      <c r="AE22" s="252"/>
      <c r="AF22" s="25">
        <f>W22*(1+'1.Salaries Rates Dates'!B49)</f>
        <v>0</v>
      </c>
      <c r="AG22" s="47"/>
      <c r="AH22" s="47"/>
      <c r="AI22" s="47"/>
      <c r="AJ22" s="48" t="str">
        <f>IF(AG22&gt;0,('1.Salaries Rates Dates'!$D$33*AG22),(AH22*(ROUND(YEARFRAC(AG$10,AL$10),2)*'1.Salaries Rates Dates'!$F$33)&amp;" / "&amp;AI22*(ROUND(YEARFRAC(AG$10,AL$10),2)*'1.Salaries Rates Dates'!$E$33)))</f>
        <v>0 / 0</v>
      </c>
      <c r="AK22" s="51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Dates'!$B$49)))))</f>
        <v>0</v>
      </c>
      <c r="AL22" s="128">
        <f>IF($C22="FT",AK22*'1.Salaries Rates Dates'!$B$44,
IF($C22="PT",AK22*'1.Salaries Rates Dates'!$B$45,
IF($C22="Clinical",AK22*'1.Salaries Rates Dates'!$B$44,
IF($C22="ANSFT",AK22*'1.Salaries Rates Dates'!$B$46,
IF($C22="ANSPT",AK22*'1.Salaries Rates Dates'!$B$47)))))</f>
        <v>0</v>
      </c>
      <c r="AM22" s="28">
        <f t="shared" si="2"/>
        <v>0</v>
      </c>
      <c r="AN22" s="252"/>
      <c r="AO22" s="25">
        <f>AF22*(1+'1.Salaries Rates Dates'!B49)</f>
        <v>0</v>
      </c>
      <c r="AP22" s="47"/>
      <c r="AQ22" s="47"/>
      <c r="AR22" s="47"/>
      <c r="AS22" s="48" t="str">
        <f>IF(AP22&gt;0,('1.Salaries Rates Dates'!$D$34*AP22),(AQ22*(ROUND(YEARFRAC(AP$10,AU$10),2)*'1.Salaries Rates Dates'!$F$34)&amp;" / "&amp;AR22*(ROUND(YEARFRAC(AP$10,AU$10),2)*'1.Salaries Rates Dates'!$E$34)))</f>
        <v>0 / 0</v>
      </c>
      <c r="AT22" s="51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Dates'!$B$49)))))</f>
        <v>0</v>
      </c>
      <c r="AU22" s="128">
        <f>IF($C22="FT",AT22*'1.Salaries Rates Dates'!$B$44,
IF($C22="PT",AT22*'1.Salaries Rates Dates'!$B$45,
IF($C22="Clinical",AT22*'1.Salaries Rates Dates'!$B$44,
IF($C22="ANSFT",AT22*'1.Salaries Rates Dates'!$B$46,
IF($C22="ANSPT",AT22*'1.Salaries Rates Dates'!$B$47)))))</f>
        <v>0</v>
      </c>
      <c r="AV22" s="28">
        <f t="shared" si="3"/>
        <v>0</v>
      </c>
      <c r="AW22" s="252"/>
      <c r="AX22" s="25">
        <f>AO22*(1+'1.Salaries Rates Dates'!K52)</f>
        <v>0</v>
      </c>
      <c r="AY22" s="47"/>
      <c r="AZ22" s="47"/>
      <c r="BA22" s="47"/>
      <c r="BB22" s="48" t="str">
        <f>IF(AY22&gt;0,('1.Salaries Rates Dates'!$D$35*AY22),(AZ22*(ROUND(YEARFRAC(AY$10,BD$10),2)*'1.Salaries Rates Dates'!$F$35)&amp;" / "&amp;BA22*(ROUND(YEARFRAC(AY$10,BD$10),2)*'1.Salaries Rates Dates'!$E$35)))</f>
        <v>0 / 0</v>
      </c>
      <c r="BC22" s="51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Dates'!$B$49)))))</f>
        <v>0</v>
      </c>
      <c r="BD22" s="128">
        <f>IF($C22="FT",BC22*'1.Salaries Rates Dates'!$B$44,
IF($C22="PT",BC22*'1.Salaries Rates Dates'!$B$45,
IF($C22="Clinical",BC22*'1.Salaries Rates Dates'!$B$44,
IF($C22="ANSFT",BC22*'1.Salaries Rates Dates'!$B$46,
IF($C22="ANSPT",BC22*'1.Salaries Rates Dates'!$B$47)))))</f>
        <v>0</v>
      </c>
      <c r="BE22" s="28">
        <f t="shared" si="4"/>
        <v>0</v>
      </c>
      <c r="BF22" s="252"/>
      <c r="BG22" s="25">
        <f>AX22*(1+'1.Salaries Rates Dates'!T52)</f>
        <v>0</v>
      </c>
      <c r="BH22" s="47"/>
      <c r="BI22" s="47"/>
      <c r="BJ22" s="47"/>
      <c r="BK22" s="48" t="str">
        <f>IF(BH22&gt;0,('1.Salaries Rates Dates'!$D$36*BH22),(BI22*(ROUND(YEARFRAC(BH$10,BM$10),2)*'1.Salaries Rates Dates'!$F$36)&amp;" / "&amp;BJ22*(ROUND(YEARFRAC(BH$10,BM$10),2)*'1.Salaries Rates Dates'!$E$36)))</f>
        <v>0 / 0</v>
      </c>
      <c r="BL22" s="51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Dates'!$B$49)))))</f>
        <v>0</v>
      </c>
      <c r="BM22" s="128">
        <f>IF($C22="FT",BL22*'1.Salaries Rates Dates'!$B$44,
IF($C22="PT",BL22*'1.Salaries Rates Dates'!$B$45,
IF($C22="Clinical",BL22*'1.Salaries Rates Dates'!$B$44,
IF($C22="ANSFT",BL22*'1.Salaries Rates Dates'!$B$46,
IF($C22="ANSPT",BL22*'1.Salaries Rates Dates'!$B$47)))))</f>
        <v>0</v>
      </c>
      <c r="BN22" s="28">
        <f t="shared" si="5"/>
        <v>0</v>
      </c>
      <c r="BO22" s="14">
        <f t="shared" si="7"/>
        <v>0</v>
      </c>
      <c r="BP22" s="14">
        <f t="shared" si="7"/>
        <v>0</v>
      </c>
      <c r="BQ22" s="14">
        <f t="shared" si="7"/>
        <v>0</v>
      </c>
      <c r="BR22" s="82"/>
      <c r="BS22" s="55">
        <f>'1.Salaries Rates Dates'!$D$11</f>
        <v>0</v>
      </c>
      <c r="BT22" s="187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Dates'!$B$49)))))</f>
        <v>0</v>
      </c>
      <c r="BU22" s="187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Dates'!$B$49)))))</f>
        <v>0</v>
      </c>
      <c r="BV22" s="187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Dates'!$B$49)))))</f>
        <v>0</v>
      </c>
      <c r="BW22" s="187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Dates'!$B$49)))))</f>
        <v>0</v>
      </c>
      <c r="BX22" s="187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Dates'!$B$49)))))</f>
        <v>0</v>
      </c>
      <c r="BY22" s="187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Dates'!$B$49)))))</f>
        <v>0</v>
      </c>
      <c r="BZ22" s="187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Dates'!$B$49)))))</f>
        <v>0</v>
      </c>
      <c r="CA22" s="188">
        <f t="shared" si="8"/>
        <v>0</v>
      </c>
    </row>
    <row r="23" spans="1:79" hidden="1" x14ac:dyDescent="0.25">
      <c r="A23" s="15">
        <v>9</v>
      </c>
      <c r="B23" s="71">
        <f>'1.Salaries Rates Dates'!C12</f>
        <v>0</v>
      </c>
      <c r="C23" s="30" t="s">
        <v>31</v>
      </c>
      <c r="D23" s="226"/>
      <c r="E23" s="25">
        <f>'1.Salaries Rates Dates'!Z12</f>
        <v>0</v>
      </c>
      <c r="F23" s="47"/>
      <c r="G23" s="47"/>
      <c r="H23" s="47"/>
      <c r="I23" s="48" t="str">
        <f>IF(F23&gt;0,('1.Salaries Rates Dates'!$D$30*F23),(G23*(ROUND(YEARFRAC(F$10,K$10),2)*'1.Salaries Rates Dates'!$F$30)&amp;" / "&amp;H23*(ROUND(YEARFRAC(F$10,K$10),2)*'1.Salaries Rates Dates'!$E$30)))</f>
        <v>0 / 0</v>
      </c>
      <c r="J23" s="51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Dates'!$B$49)))))</f>
        <v>0</v>
      </c>
      <c r="K23" s="128">
        <f>IF($C23="FT",J23*'1.Salaries Rates Dates'!$B$44,
IF($C23="PT",J23*'1.Salaries Rates Dates'!$B$45,
IF($C23="Clinical",J23*'1.Salaries Rates Dates'!$B$44,
IF($C23="ANSFT",J23*'1.Salaries Rates Dates'!$B$46,
IF($C23="ANSPT",J23*'1.Salaries Rates Dates'!$B$47)))))</f>
        <v>0</v>
      </c>
      <c r="L23" s="28">
        <f t="shared" si="6"/>
        <v>0</v>
      </c>
      <c r="M23" s="250"/>
      <c r="N23" s="25">
        <f>E23*(1+'1.Salaries Rates Dates'!B49)</f>
        <v>0</v>
      </c>
      <c r="O23" s="47"/>
      <c r="P23" s="47"/>
      <c r="Q23" s="47"/>
      <c r="R23" s="48" t="str">
        <f>IF(O23&gt;0,('1.Salaries Rates Dates'!$D$31*O23),(P23*(ROUND(YEARFRAC(O$10,T$10),2)*'1.Salaries Rates Dates'!$F$31)&amp;" / "&amp;Q23*(ROUND(YEARFRAC(O$10,T$10),2)*'1.Salaries Rates Dates'!$E$31)))</f>
        <v>0 / 0</v>
      </c>
      <c r="S23" s="51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Dates'!$B$49)))))</f>
        <v>0</v>
      </c>
      <c r="T23" s="128">
        <f>IF($C23="FT",S23*'1.Salaries Rates Dates'!$B$44,
IF($C23="PT",S23*'1.Salaries Rates Dates'!$B$45,
IF($C23="Clinical",S23*'1.Salaries Rates Dates'!$B$44,
IF($C23="ANSFT",S23*'1.Salaries Rates Dates'!$B$46,
IF($C23="ANSPT",S23*'1.Salaries Rates Dates'!$B$47)))))</f>
        <v>0</v>
      </c>
      <c r="U23" s="28">
        <f t="shared" si="0"/>
        <v>0</v>
      </c>
      <c r="V23" s="252"/>
      <c r="W23" s="25">
        <f>N23*(1+'1.Salaries Rates Dates'!B49)</f>
        <v>0</v>
      </c>
      <c r="X23" s="47"/>
      <c r="Y23" s="47"/>
      <c r="Z23" s="47"/>
      <c r="AA23" s="48" t="str">
        <f>IF(X23&gt;0,('1.Salaries Rates Dates'!$D$32*X23),(Y23*(ROUND(YEARFRAC(X$10,AC$10),2)*'1.Salaries Rates Dates'!$F$32)&amp;" / "&amp;Z23*(ROUND(YEARFRAC(X$10,AC$10),2)*'1.Salaries Rates Dates'!$E$32)))</f>
        <v>0 / 0</v>
      </c>
      <c r="AB23" s="51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Dates'!$B$49)))))</f>
        <v>0</v>
      </c>
      <c r="AC23" s="128">
        <f>IF($C23="FT",AB23*'1.Salaries Rates Dates'!$B$44,
IF($C23="PT",AB23*'1.Salaries Rates Dates'!$B$45,
IF($C23="Clinical",AB23*'1.Salaries Rates Dates'!$B$44,
IF($C23="ANSFT",AB23*'1.Salaries Rates Dates'!$B$46,
IF($C23="ANSPT",AB23*'1.Salaries Rates Dates'!$B$47)))))</f>
        <v>0</v>
      </c>
      <c r="AD23" s="28">
        <f t="shared" si="1"/>
        <v>0</v>
      </c>
      <c r="AE23" s="252"/>
      <c r="AF23" s="25">
        <f>W23*(1+'1.Salaries Rates Dates'!B49)</f>
        <v>0</v>
      </c>
      <c r="AG23" s="47"/>
      <c r="AH23" s="47"/>
      <c r="AI23" s="47"/>
      <c r="AJ23" s="48" t="str">
        <f>IF(AG23&gt;0,('1.Salaries Rates Dates'!$D$33*AG23),(AH23*(ROUND(YEARFRAC(AG$10,AL$10),2)*'1.Salaries Rates Dates'!$F$33)&amp;" / "&amp;AI23*(ROUND(YEARFRAC(AG$10,AL$10),2)*'1.Salaries Rates Dates'!$E$33)))</f>
        <v>0 / 0</v>
      </c>
      <c r="AK23" s="51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Dates'!$B$49)))))</f>
        <v>0</v>
      </c>
      <c r="AL23" s="128">
        <f>IF($C23="FT",AK23*'1.Salaries Rates Dates'!$B$44,
IF($C23="PT",AK23*'1.Salaries Rates Dates'!$B$45,
IF($C23="Clinical",AK23*'1.Salaries Rates Dates'!$B$44,
IF($C23="ANSFT",AK23*'1.Salaries Rates Dates'!$B$46,
IF($C23="ANSPT",AK23*'1.Salaries Rates Dates'!$B$47)))))</f>
        <v>0</v>
      </c>
      <c r="AM23" s="28">
        <f t="shared" si="2"/>
        <v>0</v>
      </c>
      <c r="AN23" s="252"/>
      <c r="AO23" s="25">
        <f>AF23*(1+'1.Salaries Rates Dates'!B49)</f>
        <v>0</v>
      </c>
      <c r="AP23" s="47"/>
      <c r="AQ23" s="47"/>
      <c r="AR23" s="47"/>
      <c r="AS23" s="48" t="str">
        <f>IF(AP23&gt;0,('1.Salaries Rates Dates'!$D$34*AP23),(AQ23*(ROUND(YEARFRAC(AP$10,AU$10),2)*'1.Salaries Rates Dates'!$F$34)&amp;" / "&amp;AR23*(ROUND(YEARFRAC(AP$10,AU$10),2)*'1.Salaries Rates Dates'!$E$34)))</f>
        <v>0 / 0</v>
      </c>
      <c r="AT23" s="51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Dates'!$B$49)))))</f>
        <v>0</v>
      </c>
      <c r="AU23" s="128">
        <f>IF($C23="FT",AT23*'1.Salaries Rates Dates'!$B$44,
IF($C23="PT",AT23*'1.Salaries Rates Dates'!$B$45,
IF($C23="Clinical",AT23*'1.Salaries Rates Dates'!$B$44,
IF($C23="ANSFT",AT23*'1.Salaries Rates Dates'!$B$46,
IF($C23="ANSPT",AT23*'1.Salaries Rates Dates'!$B$47)))))</f>
        <v>0</v>
      </c>
      <c r="AV23" s="28">
        <f t="shared" si="3"/>
        <v>0</v>
      </c>
      <c r="AW23" s="252"/>
      <c r="AX23" s="25">
        <f>AO23*(1+'1.Salaries Rates Dates'!K52)</f>
        <v>0</v>
      </c>
      <c r="AY23" s="47"/>
      <c r="AZ23" s="47"/>
      <c r="BA23" s="47"/>
      <c r="BB23" s="48" t="str">
        <f>IF(AY23&gt;0,('1.Salaries Rates Dates'!$D$35*AY23),(AZ23*(ROUND(YEARFRAC(AY$10,BD$10),2)*'1.Salaries Rates Dates'!$F$35)&amp;" / "&amp;BA23*(ROUND(YEARFRAC(AY$10,BD$10),2)*'1.Salaries Rates Dates'!$E$35)))</f>
        <v>0 / 0</v>
      </c>
      <c r="BC23" s="51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Dates'!$B$49)))))</f>
        <v>0</v>
      </c>
      <c r="BD23" s="128">
        <f>IF($C23="FT",BC23*'1.Salaries Rates Dates'!$B$44,
IF($C23="PT",BC23*'1.Salaries Rates Dates'!$B$45,
IF($C23="Clinical",BC23*'1.Salaries Rates Dates'!$B$44,
IF($C23="ANSFT",BC23*'1.Salaries Rates Dates'!$B$46,
IF($C23="ANSPT",BC23*'1.Salaries Rates Dates'!$B$47)))))</f>
        <v>0</v>
      </c>
      <c r="BE23" s="28">
        <f t="shared" si="4"/>
        <v>0</v>
      </c>
      <c r="BF23" s="252"/>
      <c r="BG23" s="25">
        <f>AX23*(1+'1.Salaries Rates Dates'!T52)</f>
        <v>0</v>
      </c>
      <c r="BH23" s="47"/>
      <c r="BI23" s="47"/>
      <c r="BJ23" s="47"/>
      <c r="BK23" s="48" t="str">
        <f>IF(BH23&gt;0,('1.Salaries Rates Dates'!$D$36*BH23),(BI23*(ROUND(YEARFRAC(BH$10,BM$10),2)*'1.Salaries Rates Dates'!$F$36)&amp;" / "&amp;BJ23*(ROUND(YEARFRAC(BH$10,BM$10),2)*'1.Salaries Rates Dates'!$E$36)))</f>
        <v>0 / 0</v>
      </c>
      <c r="BL23" s="51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Dates'!$B$49)))))</f>
        <v>0</v>
      </c>
      <c r="BM23" s="128">
        <f>IF($C23="FT",BL23*'1.Salaries Rates Dates'!$B$44,
IF($C23="PT",BL23*'1.Salaries Rates Dates'!$B$45,
IF($C23="Clinical",BL23*'1.Salaries Rates Dates'!$B$44,
IF($C23="ANSFT",BL23*'1.Salaries Rates Dates'!$B$46,
IF($C23="ANSPT",BL23*'1.Salaries Rates Dates'!$B$47)))))</f>
        <v>0</v>
      </c>
      <c r="BN23" s="28">
        <f t="shared" si="5"/>
        <v>0</v>
      </c>
      <c r="BO23" s="14">
        <f t="shared" si="7"/>
        <v>0</v>
      </c>
      <c r="BP23" s="14">
        <f t="shared" si="7"/>
        <v>0</v>
      </c>
      <c r="BQ23" s="14">
        <f t="shared" si="7"/>
        <v>0</v>
      </c>
      <c r="BR23" s="82"/>
      <c r="BS23" s="55">
        <f>'1.Salaries Rates Dates'!$D$12</f>
        <v>0</v>
      </c>
      <c r="BT23" s="187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Dates'!$B$49)))))</f>
        <v>0</v>
      </c>
      <c r="BU23" s="187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Dates'!$B$49)))))</f>
        <v>0</v>
      </c>
      <c r="BV23" s="187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Dates'!$B$49)))))</f>
        <v>0</v>
      </c>
      <c r="BW23" s="187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Dates'!$B$49)))))</f>
        <v>0</v>
      </c>
      <c r="BX23" s="187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Dates'!$B$49)))))</f>
        <v>0</v>
      </c>
      <c r="BY23" s="187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Dates'!$B$49)))))</f>
        <v>0</v>
      </c>
      <c r="BZ23" s="187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Dates'!$B$49)))))</f>
        <v>0</v>
      </c>
      <c r="CA23" s="188">
        <f t="shared" si="8"/>
        <v>0</v>
      </c>
    </row>
    <row r="24" spans="1:79" hidden="1" x14ac:dyDescent="0.25">
      <c r="A24" s="15">
        <v>10</v>
      </c>
      <c r="B24" s="71">
        <f>'1.Salaries Rates Dates'!C13</f>
        <v>0</v>
      </c>
      <c r="C24" s="30" t="s">
        <v>31</v>
      </c>
      <c r="D24" s="226"/>
      <c r="E24" s="25">
        <f>'1.Salaries Rates Dates'!Z13</f>
        <v>0</v>
      </c>
      <c r="F24" s="47"/>
      <c r="G24" s="47"/>
      <c r="H24" s="47"/>
      <c r="I24" s="48" t="str">
        <f>IF(F24&gt;0,('1.Salaries Rates Dates'!$D$30*F24),(G24*(ROUND(YEARFRAC(F$10,K$10),2)*'1.Salaries Rates Dates'!$F$30)&amp;" / "&amp;H24*(ROUND(YEARFRAC(F$10,K$10),2)*'1.Salaries Rates Dates'!$E$30)))</f>
        <v>0 / 0</v>
      </c>
      <c r="J24" s="51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Dates'!$B$49)))))</f>
        <v>0</v>
      </c>
      <c r="K24" s="128">
        <f>IF($C24="FT",J24*'1.Salaries Rates Dates'!$B$44,
IF($C24="PT",J24*'1.Salaries Rates Dates'!$B$45,
IF($C24="Clinical",J24*'1.Salaries Rates Dates'!$B$44,
IF($C24="ANSFT",J24*'1.Salaries Rates Dates'!$B$46,
IF($C24="ANSPT",J24*'1.Salaries Rates Dates'!$B$47)))))</f>
        <v>0</v>
      </c>
      <c r="L24" s="28">
        <f>J24+K24</f>
        <v>0</v>
      </c>
      <c r="M24" s="250"/>
      <c r="N24" s="25">
        <f>E24*(1+'1.Salaries Rates Dates'!B49)</f>
        <v>0</v>
      </c>
      <c r="O24" s="47"/>
      <c r="P24" s="47"/>
      <c r="Q24" s="47"/>
      <c r="R24" s="48" t="str">
        <f>IF(O24&gt;0,('1.Salaries Rates Dates'!$D$31*O24),(P24*(ROUND(YEARFRAC(O$10,T$10),2)*'1.Salaries Rates Dates'!$F$31)&amp;" / "&amp;Q24*(ROUND(YEARFRAC(O$10,T$10),2)*'1.Salaries Rates Dates'!$E$31)))</f>
        <v>0 / 0</v>
      </c>
      <c r="S24" s="51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Dates'!$B$49)))))</f>
        <v>0</v>
      </c>
      <c r="T24" s="128">
        <f>IF($C24="FT",S24*'1.Salaries Rates Dates'!$B$44,
IF($C24="PT",S24*'1.Salaries Rates Dates'!$B$45,
IF($C24="Clinical",S24*'1.Salaries Rates Dates'!$B$44,
IF($C24="ANSFT",S24*'1.Salaries Rates Dates'!$B$46,
IF($C24="ANSPT",S24*'1.Salaries Rates Dates'!$B$47)))))</f>
        <v>0</v>
      </c>
      <c r="U24" s="28">
        <f t="shared" si="0"/>
        <v>0</v>
      </c>
      <c r="V24" s="252"/>
      <c r="W24" s="25">
        <f>N24*(1+'1.Salaries Rates Dates'!B49)</f>
        <v>0</v>
      </c>
      <c r="X24" s="47"/>
      <c r="Y24" s="47"/>
      <c r="Z24" s="47"/>
      <c r="AA24" s="48" t="str">
        <f>IF(X24&gt;0,('1.Salaries Rates Dates'!$D$32*X24),(Y24*(ROUND(YEARFRAC(X$10,AC$10),2)*'1.Salaries Rates Dates'!$F$32)&amp;" / "&amp;Z24*(ROUND(YEARFRAC(X$10,AC$10),2)*'1.Salaries Rates Dates'!$E$32)))</f>
        <v>0 / 0</v>
      </c>
      <c r="AB24" s="51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Dates'!$B$49)))))</f>
        <v>0</v>
      </c>
      <c r="AC24" s="128">
        <f>IF($C24="FT",AB24*'1.Salaries Rates Dates'!$B$44,
IF($C24="PT",AB24*'1.Salaries Rates Dates'!$B$45,
IF($C24="Clinical",AB24*'1.Salaries Rates Dates'!$B$44,
IF($C24="ANSFT",AB24*'1.Salaries Rates Dates'!$B$46,
IF($C24="ANSPT",AB24*'1.Salaries Rates Dates'!$B$47)))))</f>
        <v>0</v>
      </c>
      <c r="AD24" s="28">
        <f t="shared" si="1"/>
        <v>0</v>
      </c>
      <c r="AE24" s="252"/>
      <c r="AF24" s="25">
        <f>W24*(1+'1.Salaries Rates Dates'!B49)</f>
        <v>0</v>
      </c>
      <c r="AG24" s="47"/>
      <c r="AH24" s="47"/>
      <c r="AI24" s="47"/>
      <c r="AJ24" s="48" t="str">
        <f>IF(AG24&gt;0,('1.Salaries Rates Dates'!$D$33*AG24),(AH24*(ROUND(YEARFRAC(AG$10,AL$10),2)*'1.Salaries Rates Dates'!$F$33)&amp;" / "&amp;AI24*(ROUND(YEARFRAC(AG$10,AL$10),2)*'1.Salaries Rates Dates'!$E$33)))</f>
        <v>0 / 0</v>
      </c>
      <c r="AK24" s="51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Dates'!$B$49)))))</f>
        <v>0</v>
      </c>
      <c r="AL24" s="128">
        <f>IF($C24="FT",AK24*'1.Salaries Rates Dates'!$B$44,
IF($C24="PT",AK24*'1.Salaries Rates Dates'!$B$45,
IF($C24="Clinical",AK24*'1.Salaries Rates Dates'!$B$44,
IF($C24="ANSFT",AK24*'1.Salaries Rates Dates'!$B$46,
IF($C24="ANSPT",AK24*'1.Salaries Rates Dates'!$B$47)))))</f>
        <v>0</v>
      </c>
      <c r="AM24" s="28">
        <f t="shared" si="2"/>
        <v>0</v>
      </c>
      <c r="AN24" s="252"/>
      <c r="AO24" s="25">
        <f>AF24*(1+'1.Salaries Rates Dates'!B49)</f>
        <v>0</v>
      </c>
      <c r="AP24" s="47"/>
      <c r="AQ24" s="47"/>
      <c r="AR24" s="47"/>
      <c r="AS24" s="48" t="str">
        <f>IF(AP24&gt;0,('1.Salaries Rates Dates'!$D$34*AP24),(AQ24*(ROUND(YEARFRAC(AP$10,AU$10),2)*'1.Salaries Rates Dates'!$F$34)&amp;" / "&amp;AR24*(ROUND(YEARFRAC(AP$10,AU$10),2)*'1.Salaries Rates Dates'!$E$34)))</f>
        <v>0 / 0</v>
      </c>
      <c r="AT24" s="51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Dates'!$B$49)))))</f>
        <v>0</v>
      </c>
      <c r="AU24" s="128">
        <f>IF($C24="FT",AT24*'1.Salaries Rates Dates'!$B$44,
IF($C24="PT",AT24*'1.Salaries Rates Dates'!$B$45,
IF($C24="Clinical",AT24*'1.Salaries Rates Dates'!$B$44,
IF($C24="ANSFT",AT24*'1.Salaries Rates Dates'!$B$46,
IF($C24="ANSPT",AT24*'1.Salaries Rates Dates'!$B$47)))))</f>
        <v>0</v>
      </c>
      <c r="AV24" s="28">
        <f t="shared" si="3"/>
        <v>0</v>
      </c>
      <c r="AW24" s="252"/>
      <c r="AX24" s="25">
        <f>AO24*(1+'1.Salaries Rates Dates'!K52)</f>
        <v>0</v>
      </c>
      <c r="AY24" s="47"/>
      <c r="AZ24" s="47"/>
      <c r="BA24" s="47"/>
      <c r="BB24" s="48" t="str">
        <f>IF(AY24&gt;0,('1.Salaries Rates Dates'!$D$35*AY24),(AZ24*(ROUND(YEARFRAC(AY$10,BD$10),2)*'1.Salaries Rates Dates'!$F$35)&amp;" / "&amp;BA24*(ROUND(YEARFRAC(AY$10,BD$10),2)*'1.Salaries Rates Dates'!$E$35)))</f>
        <v>0 / 0</v>
      </c>
      <c r="BC24" s="51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Dates'!$B$49)))))</f>
        <v>0</v>
      </c>
      <c r="BD24" s="128">
        <f>IF($C24="FT",BC24*'1.Salaries Rates Dates'!$B$44,
IF($C24="PT",BC24*'1.Salaries Rates Dates'!$B$45,
IF($C24="Clinical",BC24*'1.Salaries Rates Dates'!$B$44,
IF($C24="ANSFT",BC24*'1.Salaries Rates Dates'!$B$46,
IF($C24="ANSPT",BC24*'1.Salaries Rates Dates'!$B$47)))))</f>
        <v>0</v>
      </c>
      <c r="BE24" s="28">
        <f t="shared" si="4"/>
        <v>0</v>
      </c>
      <c r="BF24" s="252"/>
      <c r="BG24" s="25">
        <f>AX24*(1+'1.Salaries Rates Dates'!T52)</f>
        <v>0</v>
      </c>
      <c r="BH24" s="47"/>
      <c r="BI24" s="47"/>
      <c r="BJ24" s="47"/>
      <c r="BK24" s="48" t="str">
        <f>IF(BH24&gt;0,('1.Salaries Rates Dates'!$D$36*BH24),(BI24*(ROUND(YEARFRAC(BH$10,BM$10),2)*'1.Salaries Rates Dates'!$F$36)&amp;" / "&amp;BJ24*(ROUND(YEARFRAC(BH$10,BM$10),2)*'1.Salaries Rates Dates'!$E$36)))</f>
        <v>0 / 0</v>
      </c>
      <c r="BL24" s="51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Dates'!$B$49)))))</f>
        <v>0</v>
      </c>
      <c r="BM24" s="128">
        <f>IF($C24="FT",BL24*'1.Salaries Rates Dates'!$B$44,
IF($C24="PT",BL24*'1.Salaries Rates Dates'!$B$45,
IF($C24="Clinical",BL24*'1.Salaries Rates Dates'!$B$44,
IF($C24="ANSFT",BL24*'1.Salaries Rates Dates'!$B$46,
IF($C24="ANSPT",BL24*'1.Salaries Rates Dates'!$B$47)))))</f>
        <v>0</v>
      </c>
      <c r="BN24" s="28">
        <f t="shared" si="5"/>
        <v>0</v>
      </c>
      <c r="BO24" s="14">
        <f>J24+S24+AB24+AK24+AT24+BC24+BL24</f>
        <v>0</v>
      </c>
      <c r="BP24" s="14">
        <f t="shared" si="7"/>
        <v>0</v>
      </c>
      <c r="BQ24" s="14">
        <f t="shared" si="7"/>
        <v>0</v>
      </c>
      <c r="BR24" s="82"/>
      <c r="BS24" s="55">
        <f>'1.Salaries Rates Dates'!$D$13</f>
        <v>0</v>
      </c>
      <c r="BT24" s="187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Dates'!$B$49)))))</f>
        <v>0</v>
      </c>
      <c r="BU24" s="187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Dates'!$B$49)))))</f>
        <v>0</v>
      </c>
      <c r="BV24" s="187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Dates'!$B$49)))))</f>
        <v>0</v>
      </c>
      <c r="BW24" s="187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Dates'!$B$49)))))</f>
        <v>0</v>
      </c>
      <c r="BX24" s="187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Dates'!$B$49)))))</f>
        <v>0</v>
      </c>
      <c r="BY24" s="187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Dates'!$B$49)))))</f>
        <v>0</v>
      </c>
      <c r="BZ24" s="187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Dates'!$B$49)))))</f>
        <v>0</v>
      </c>
      <c r="CA24" s="188">
        <f t="shared" si="8"/>
        <v>0</v>
      </c>
    </row>
    <row r="25" spans="1:79" x14ac:dyDescent="0.25">
      <c r="A25" s="376" t="s">
        <v>97</v>
      </c>
      <c r="B25" s="386"/>
      <c r="C25" s="377"/>
      <c r="D25" s="226"/>
      <c r="E25" s="7"/>
      <c r="F25" s="7"/>
      <c r="G25" s="7"/>
      <c r="H25" s="7"/>
      <c r="I25" s="7"/>
      <c r="J25" s="7"/>
      <c r="K25" s="7"/>
      <c r="L25" s="7"/>
      <c r="M25" s="250"/>
      <c r="N25" s="7"/>
      <c r="O25" s="7"/>
      <c r="P25" s="7"/>
      <c r="Q25" s="7"/>
      <c r="R25" s="7"/>
      <c r="S25" s="7"/>
      <c r="T25" s="7"/>
      <c r="U25" s="7"/>
      <c r="V25" s="252"/>
      <c r="W25" s="7"/>
      <c r="X25" s="7"/>
      <c r="Y25" s="7"/>
      <c r="Z25" s="7"/>
      <c r="AA25" s="7"/>
      <c r="AB25" s="7"/>
      <c r="AC25" s="7"/>
      <c r="AD25" s="7"/>
      <c r="AE25" s="252"/>
      <c r="AF25" s="7"/>
      <c r="AG25" s="7"/>
      <c r="AH25" s="7"/>
      <c r="AI25" s="7"/>
      <c r="AJ25" s="7"/>
      <c r="AK25" s="7"/>
      <c r="AL25" s="7"/>
      <c r="AM25" s="7"/>
      <c r="AN25" s="252"/>
      <c r="AO25" s="7"/>
      <c r="AP25" s="7"/>
      <c r="AQ25" s="7"/>
      <c r="AR25" s="7"/>
      <c r="AS25" s="7"/>
      <c r="AT25" s="7"/>
      <c r="AU25" s="7"/>
      <c r="AV25" s="7"/>
      <c r="AW25" s="252"/>
      <c r="AX25" s="7"/>
      <c r="AY25" s="7"/>
      <c r="AZ25" s="7"/>
      <c r="BA25" s="7"/>
      <c r="BB25" s="7"/>
      <c r="BC25" s="7"/>
      <c r="BD25" s="7"/>
      <c r="BE25" s="7"/>
      <c r="BF25" s="252"/>
      <c r="BG25" s="7"/>
      <c r="BH25" s="7"/>
      <c r="BI25" s="7"/>
      <c r="BJ25" s="7"/>
      <c r="BK25" s="7"/>
      <c r="BL25" s="7"/>
      <c r="BM25" s="7"/>
      <c r="BN25" s="7"/>
      <c r="BO25" s="203"/>
      <c r="BP25" s="327"/>
      <c r="BQ25" s="204"/>
      <c r="BR25" s="1"/>
      <c r="BS25" s="55">
        <v>2070</v>
      </c>
      <c r="BT25" s="187">
        <f>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</f>
        <v>0</v>
      </c>
      <c r="BU25" s="187">
        <f>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</f>
        <v>0</v>
      </c>
      <c r="BV25" s="187">
        <f>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</f>
        <v>0</v>
      </c>
      <c r="BW25" s="187">
        <f>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</f>
        <v>0</v>
      </c>
      <c r="BX25" s="187">
        <f>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</f>
        <v>0</v>
      </c>
      <c r="BY25" s="187">
        <f>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</f>
        <v>0</v>
      </c>
      <c r="BZ25" s="187">
        <f>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</f>
        <v>0</v>
      </c>
      <c r="CA25" s="188">
        <f>SUM(BT25:BZ25)</f>
        <v>0</v>
      </c>
    </row>
    <row r="26" spans="1:79" x14ac:dyDescent="0.25">
      <c r="A26" s="3" t="s">
        <v>4</v>
      </c>
      <c r="B26" s="376" t="s">
        <v>5</v>
      </c>
      <c r="C26" s="377"/>
      <c r="D26" s="226"/>
      <c r="E26" s="7"/>
      <c r="F26" s="7"/>
      <c r="G26" s="7"/>
      <c r="H26" s="7"/>
      <c r="I26" s="7"/>
      <c r="J26" s="7"/>
      <c r="K26" s="7"/>
      <c r="L26" s="7"/>
      <c r="M26" s="250"/>
      <c r="N26" s="7"/>
      <c r="O26" s="7"/>
      <c r="P26" s="7"/>
      <c r="Q26" s="7"/>
      <c r="R26" s="7"/>
      <c r="S26" s="7"/>
      <c r="T26" s="7"/>
      <c r="U26" s="7"/>
      <c r="V26" s="252"/>
      <c r="W26" s="7"/>
      <c r="X26" s="7"/>
      <c r="Y26" s="7"/>
      <c r="Z26" s="7"/>
      <c r="AA26" s="7"/>
      <c r="AB26" s="7"/>
      <c r="AC26" s="7"/>
      <c r="AD26" s="7"/>
      <c r="AE26" s="252"/>
      <c r="AF26" s="7"/>
      <c r="AG26" s="7"/>
      <c r="AH26" s="7"/>
      <c r="AI26" s="7"/>
      <c r="AJ26" s="7"/>
      <c r="AK26" s="7"/>
      <c r="AL26" s="7"/>
      <c r="AM26" s="7"/>
      <c r="AN26" s="252"/>
      <c r="AO26" s="7"/>
      <c r="AP26" s="7"/>
      <c r="AQ26" s="7"/>
      <c r="AR26" s="7"/>
      <c r="AS26" s="7"/>
      <c r="AT26" s="7"/>
      <c r="AU26" s="7"/>
      <c r="AV26" s="7"/>
      <c r="AW26" s="252"/>
      <c r="AX26" s="7"/>
      <c r="AY26" s="7"/>
      <c r="AZ26" s="7"/>
      <c r="BA26" s="7"/>
      <c r="BB26" s="7"/>
      <c r="BC26" s="7"/>
      <c r="BD26" s="7"/>
      <c r="BE26" s="7"/>
      <c r="BF26" s="252"/>
      <c r="BG26" s="7"/>
      <c r="BH26" s="7"/>
      <c r="BI26" s="7"/>
      <c r="BJ26" s="7"/>
      <c r="BK26" s="7"/>
      <c r="BL26" s="7"/>
      <c r="BM26" s="7"/>
      <c r="BN26" s="7"/>
      <c r="BO26" s="203"/>
      <c r="BP26" s="327"/>
      <c r="BQ26" s="204"/>
      <c r="BR26" s="1"/>
      <c r="BS26" s="203"/>
      <c r="BT26" s="327"/>
      <c r="BU26" s="327"/>
      <c r="BV26" s="327"/>
      <c r="BW26" s="327"/>
      <c r="BX26" s="327"/>
      <c r="BY26" s="155"/>
      <c r="BZ26" s="155"/>
      <c r="CA26" s="8"/>
    </row>
    <row r="27" spans="1:79" x14ac:dyDescent="0.25">
      <c r="A27" s="15">
        <v>1</v>
      </c>
      <c r="B27" s="16">
        <f>'1.Salaries Rates Dates'!C16</f>
        <v>0</v>
      </c>
      <c r="C27" s="30" t="s">
        <v>31</v>
      </c>
      <c r="D27" s="226"/>
      <c r="E27" s="25">
        <f>'1.Salaries Rates Dates'!Z16</f>
        <v>0</v>
      </c>
      <c r="F27" s="47"/>
      <c r="G27" s="394"/>
      <c r="H27" s="395"/>
      <c r="I27" s="48">
        <f>IF(F27&gt;0,('1.Salaries Rates Dates'!$D$30*F27),0)</f>
        <v>0</v>
      </c>
      <c r="J27" s="51">
        <f>IF(F27&gt;0,((E27*F27*'1.Salaries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Dates'!$D$30))))+(E27*F27*'1.Salaries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7" s="128">
        <f>IF($C27="FT",J27*'1.Salaries Rates Dates'!$B$44,
IF($C27="PT",J27*'1.Salaries Rates Dates'!$B$45,
IF($C27="Clinical",J27*'1.Salaries Rates Dates'!$B$44,
IF($C27="ANSFT",J27*'1.Salaries Rates Dates'!$B$46,
IF($C27="ANSPT",J27*'1.Salaries Rates Dates'!$B$47)))))</f>
        <v>0</v>
      </c>
      <c r="L27" s="28">
        <f t="shared" ref="L27:L36" si="9">J27+K27</f>
        <v>0</v>
      </c>
      <c r="M27" s="250"/>
      <c r="N27" s="25">
        <f>E27*(1+'1.Salaries Rates Dates'!$B$49)</f>
        <v>0</v>
      </c>
      <c r="O27" s="47"/>
      <c r="P27" s="334"/>
      <c r="Q27" s="335"/>
      <c r="R27" s="48">
        <f>IF(O27&gt;0,('1.Salaries Rates Dates'!$D$31*O27),0)</f>
        <v>0</v>
      </c>
      <c r="S27" s="51">
        <f>IF(O27&gt;0,((N27*O27*'1.Salaries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Dates'!$D$31))))+(N27*O27*'1.Salaries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7" s="128">
        <f>IF($C27="FT",S27*'1.Salaries Rates Dates'!$B$44,
IF($C27="PT",S27*'1.Salaries Rates Dates'!$B$45,
IF($C27="Clinical",S27*'1.Salaries Rates Dates'!$B$44,
IF($C27="ANSFT",S27*'1.Salaries Rates Dates'!$B$46,
IF($C27="ANSPT",S27*'1.Salaries Rates Dates'!$B$47)))))</f>
        <v>0</v>
      </c>
      <c r="U27" s="28">
        <f t="shared" ref="U27:U36" si="10">S27+T27</f>
        <v>0</v>
      </c>
      <c r="V27" s="252"/>
      <c r="W27" s="25">
        <f>N27*(1+'1.Salaries Rates Dates'!$B$49)</f>
        <v>0</v>
      </c>
      <c r="X27" s="47"/>
      <c r="Y27" s="334"/>
      <c r="Z27" s="335"/>
      <c r="AA27" s="48">
        <f>IF(X27&gt;0,('1.Salaries Rates Dates'!$D$32*X27),0)</f>
        <v>0</v>
      </c>
      <c r="AB27" s="51">
        <f>IF(X27&gt;0,((W27*X27*'1.Salaries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Dates'!$D$32))))+(W27*X27*'1.Salaries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7" s="128">
        <f>IF($C27="FT",AB27*'1.Salaries Rates Dates'!$B$44,
IF($C27="PT",AB27*'1.Salaries Rates Dates'!$B$45,
IF($C27="Clinical",AB27*'1.Salaries Rates Dates'!$B$44,
IF($C27="ANSFT",AB27*'1.Salaries Rates Dates'!$B$46,
IF($C27="ANSPT",AB27*'1.Salaries Rates Dates'!$B$47)))))</f>
        <v>0</v>
      </c>
      <c r="AD27" s="28">
        <f t="shared" ref="AD27:AD36" si="11">AB27+AC27</f>
        <v>0</v>
      </c>
      <c r="AE27" s="252"/>
      <c r="AF27" s="25">
        <f>W27*(1+'1.Salaries Rates Dates'!$B$49)</f>
        <v>0</v>
      </c>
      <c r="AG27" s="47"/>
      <c r="AH27" s="334"/>
      <c r="AI27" s="335"/>
      <c r="AJ27" s="48">
        <f>IF(AG27&gt;0,('1.Salaries Rates Dates'!$D$33*AG27),0)</f>
        <v>0</v>
      </c>
      <c r="AK27" s="51">
        <f>IF(AG27&gt;0,((AF27*AG27*'1.Salaries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Dates'!$D$33))))+(AF27*AG27*'1.Salaries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7" s="128">
        <f>IF($C27="FT",AK27*'1.Salaries Rates Dates'!$B$44,
IF($C27="PT",AK27*'1.Salaries Rates Dates'!$B$45,
IF($C27="Clinical",AK27*'1.Salaries Rates Dates'!$B$44,
IF($C27="ANSFT",AK27*'1.Salaries Rates Dates'!$B$46,
IF($C27="ANSPT",AK27*'1.Salaries Rates Dates'!$B$47)))))</f>
        <v>0</v>
      </c>
      <c r="AM27" s="28">
        <f t="shared" ref="AM27:AM36" si="12">AK27+AL27</f>
        <v>0</v>
      </c>
      <c r="AN27" s="252"/>
      <c r="AO27" s="25">
        <f>AF27*(1+'1.Salaries Rates Dates'!$B$49)</f>
        <v>0</v>
      </c>
      <c r="AP27" s="47"/>
      <c r="AQ27" s="334"/>
      <c r="AR27" s="335"/>
      <c r="AS27" s="48">
        <f>IF(AP27&gt;0,('1.Salaries Rates Dates'!$D$34*AP27),0)</f>
        <v>0</v>
      </c>
      <c r="AT27" s="51">
        <f>IF(AP27&gt;0,((AO27*AP27*'1.Salaries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Dates'!$D$34))))+(AO27*AP27*'1.Salaries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7" s="128">
        <f>IF($C27="FT",AT27*'1.Salaries Rates Dates'!$B$44,
IF($C27="PT",AT27*'1.Salaries Rates Dates'!$B$45,
IF($C27="Clinical",AT27*'1.Salaries Rates Dates'!$B$44,
IF($C27="ANSFT",AT27*'1.Salaries Rates Dates'!$B$46,
IF($C27="ANSPT",AT27*'1.Salaries Rates Dates'!$B$47)))))</f>
        <v>0</v>
      </c>
      <c r="AV27" s="28">
        <f t="shared" ref="AV27:AV36" si="13">AT27+AU27</f>
        <v>0</v>
      </c>
      <c r="AW27" s="252"/>
      <c r="AX27" s="25">
        <f>AO27*(1+'1.Salaries Rates Dates'!$B$49)</f>
        <v>0</v>
      </c>
      <c r="AY27" s="47"/>
      <c r="AZ27" s="334"/>
      <c r="BA27" s="335"/>
      <c r="BB27" s="48">
        <f>IF(AY27&gt;0,('1.Salaries Rates Dates'!$D$35*AY27),0)</f>
        <v>0</v>
      </c>
      <c r="BC27" s="51">
        <f>IF(AY27&gt;0,((AX27*AY27*'1.Salaries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Dates'!$D$35))))+(AX27*AY27*'1.Salaries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7" s="128">
        <f>IF($C27="FT",BC27*'1.Salaries Rates Dates'!$B$44,
IF($C27="PT",BC27*'1.Salaries Rates Dates'!$B$45,
IF($C27="Clinical",BC27*'1.Salaries Rates Dates'!$B$44,
IF($C27="ANSFT",BC27*'1.Salaries Rates Dates'!$B$46,
IF($C27="ANSPT",BC27*'1.Salaries Rates Dates'!$B$47)))))</f>
        <v>0</v>
      </c>
      <c r="BE27" s="28">
        <f t="shared" ref="BE27:BE36" si="14">BC27+BD27</f>
        <v>0</v>
      </c>
      <c r="BF27" s="252"/>
      <c r="BG27" s="25">
        <f>AX27*(1+'1.Salaries Rates Dates'!$B$49)</f>
        <v>0</v>
      </c>
      <c r="BH27" s="47"/>
      <c r="BI27" s="334"/>
      <c r="BJ27" s="335"/>
      <c r="BK27" s="48">
        <f>IF(BH27&gt;0,('1.Salaries Rates Dates'!$D$36*BH27),0)</f>
        <v>0</v>
      </c>
      <c r="BL27" s="51">
        <f>IF(BH27&gt;0,((BG27*BH27*'1.Salaries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Dates'!$D$36))))+(BG27*BH27*'1.Salaries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7" s="128">
        <f>IF($C27="FT",BL27*'1.Salaries Rates Dates'!$B$44,
IF($C27="PT",BL27*'1.Salaries Rates Dates'!$B$45,
IF($C27="Clinical",BL27*'1.Salaries Rates Dates'!$B$44,
IF($C27="ANSFT",BL27*'1.Salaries Rates Dates'!$B$46,
IF($C27="ANSPT",BL27*'1.Salaries Rates Dates'!$B$47)))))</f>
        <v>0</v>
      </c>
      <c r="BN27" s="28">
        <f t="shared" ref="BN27:BN36" si="15">BL27+BM27</f>
        <v>0</v>
      </c>
      <c r="BO27" s="14">
        <f t="shared" ref="BO27:BQ36" si="16">J27+S27+AB27+AK27+AT27+BC27+BL27</f>
        <v>0</v>
      </c>
      <c r="BP27" s="14">
        <f t="shared" si="16"/>
        <v>0</v>
      </c>
      <c r="BQ27" s="14">
        <f t="shared" si="16"/>
        <v>0</v>
      </c>
      <c r="BR27" s="82"/>
      <c r="BS27" s="55">
        <f>'1.Salaries Rates Dates'!$D$16</f>
        <v>0</v>
      </c>
      <c r="BT27" s="187">
        <f t="shared" ref="BT27:BT36" si="17">$J27</f>
        <v>0</v>
      </c>
      <c r="BU27" s="187">
        <f t="shared" ref="BU27:BU36" si="18">$S27</f>
        <v>0</v>
      </c>
      <c r="BV27" s="187">
        <f t="shared" ref="BV27:BV36" si="19">$AB27</f>
        <v>0</v>
      </c>
      <c r="BW27" s="187">
        <f t="shared" ref="BW27:BW36" si="20">$AK27</f>
        <v>0</v>
      </c>
      <c r="BX27" s="187">
        <f t="shared" ref="BX27:BX36" si="21">$AT27</f>
        <v>0</v>
      </c>
      <c r="BY27" s="187">
        <f t="shared" ref="BY27:BY36" si="22">$BC27</f>
        <v>0</v>
      </c>
      <c r="BZ27" s="187">
        <f t="shared" ref="BZ27:BZ36" si="23">$BL27</f>
        <v>0</v>
      </c>
      <c r="CA27" s="188">
        <f>SUM(BT27:BZ27)</f>
        <v>0</v>
      </c>
    </row>
    <row r="28" spans="1:79" x14ac:dyDescent="0.25">
      <c r="A28" s="15">
        <v>2</v>
      </c>
      <c r="B28" s="16">
        <f>'1.Salaries Rates Dates'!C17</f>
        <v>0</v>
      </c>
      <c r="C28" s="30" t="s">
        <v>31</v>
      </c>
      <c r="D28" s="226"/>
      <c r="E28" s="25">
        <f>'1.Salaries Rates Dates'!Z17</f>
        <v>0</v>
      </c>
      <c r="F28" s="47"/>
      <c r="G28" s="396"/>
      <c r="H28" s="397"/>
      <c r="I28" s="48">
        <f>IF(F28&gt;0,('1.Salaries Rates Dates'!$D$30*F28),0)</f>
        <v>0</v>
      </c>
      <c r="J28" s="51">
        <f>IF(F28&gt;0,((E28*F28*'1.Salaries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Dates'!$D$30))))+(E28*F28*'1.Salaries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8" s="128">
        <f>IF($C28="FT",J28*'1.Salaries Rates Dates'!$B$44,
IF($C28="PT",J28*'1.Salaries Rates Dates'!$B$45,
IF($C28="Clinical",J28*'1.Salaries Rates Dates'!$B$44,
IF($C28="ANSFT",J28*'1.Salaries Rates Dates'!$B$46,
IF($C28="ANSPT",J28*'1.Salaries Rates Dates'!$B$47)))))</f>
        <v>0</v>
      </c>
      <c r="L28" s="28">
        <f t="shared" si="9"/>
        <v>0</v>
      </c>
      <c r="M28" s="250"/>
      <c r="N28" s="25">
        <f>E28*(1+'1.Salaries Rates Dates'!$B$49)</f>
        <v>0</v>
      </c>
      <c r="O28" s="47"/>
      <c r="P28" s="336"/>
      <c r="Q28" s="337"/>
      <c r="R28" s="48">
        <f>IF(O28&gt;0,('1.Salaries Rates Dates'!$D$31*O28),0)</f>
        <v>0</v>
      </c>
      <c r="S28" s="51">
        <f>IF(O28&gt;0,((N28*O28*'1.Salaries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Dates'!$D$31))))+(N28*O28*'1.Salaries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8" s="128">
        <f>IF($C28="FT",S28*'1.Salaries Rates Dates'!$B$44,
IF($C28="PT",S28*'1.Salaries Rates Dates'!$B$45,
IF($C28="Clinical",S28*'1.Salaries Rates Dates'!$B$44,
IF($C28="ANSFT",S28*'1.Salaries Rates Dates'!$B$46,
IF($C28="ANSPT",S28*'1.Salaries Rates Dates'!$B$47)))))</f>
        <v>0</v>
      </c>
      <c r="U28" s="28">
        <f t="shared" si="10"/>
        <v>0</v>
      </c>
      <c r="V28" s="252"/>
      <c r="W28" s="25">
        <f>N28*(1+'1.Salaries Rates Dates'!$B$49)</f>
        <v>0</v>
      </c>
      <c r="X28" s="47"/>
      <c r="Y28" s="336"/>
      <c r="Z28" s="337"/>
      <c r="AA28" s="48">
        <f>IF(X28&gt;0,('1.Salaries Rates Dates'!$D$32*X28),0)</f>
        <v>0</v>
      </c>
      <c r="AB28" s="51">
        <f>IF(X28&gt;0,((W28*X28*'1.Salaries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Dates'!$D$32))))+(W28*X28*'1.Salaries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8" s="128">
        <f>IF($C28="FT",AB28*'1.Salaries Rates Dates'!$B$44,
IF($C28="PT",AB28*'1.Salaries Rates Dates'!$B$45,
IF($C28="Clinical",AB28*'1.Salaries Rates Dates'!$B$44,
IF($C28="ANSFT",AB28*'1.Salaries Rates Dates'!$B$46,
IF($C28="ANSPT",AB28*'1.Salaries Rates Dates'!$B$47)))))</f>
        <v>0</v>
      </c>
      <c r="AD28" s="28">
        <f t="shared" si="11"/>
        <v>0</v>
      </c>
      <c r="AE28" s="252"/>
      <c r="AF28" s="25">
        <f>W28*(1+'1.Salaries Rates Dates'!$B$49)</f>
        <v>0</v>
      </c>
      <c r="AG28" s="47"/>
      <c r="AH28" s="336"/>
      <c r="AI28" s="337"/>
      <c r="AJ28" s="48">
        <f>IF(AG28&gt;0,('1.Salaries Rates Dates'!$D$33*AG28),0)</f>
        <v>0</v>
      </c>
      <c r="AK28" s="51">
        <f>IF(AG28&gt;0,((AF28*AG28*'1.Salaries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Dates'!$D$33))))+(AF28*AG28*'1.Salaries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8" s="128">
        <f>IF($C28="FT",AK28*'1.Salaries Rates Dates'!$B$44,
IF($C28="PT",AK28*'1.Salaries Rates Dates'!$B$45,
IF($C28="Clinical",AK28*'1.Salaries Rates Dates'!$B$44,
IF($C28="ANSFT",AK28*'1.Salaries Rates Dates'!$B$46,
IF($C28="ANSPT",AK28*'1.Salaries Rates Dates'!$B$47)))))</f>
        <v>0</v>
      </c>
      <c r="AM28" s="28">
        <f t="shared" si="12"/>
        <v>0</v>
      </c>
      <c r="AN28" s="252"/>
      <c r="AO28" s="25">
        <f>AF28*(1+'1.Salaries Rates Dates'!$B$49)</f>
        <v>0</v>
      </c>
      <c r="AP28" s="47"/>
      <c r="AQ28" s="336"/>
      <c r="AR28" s="337"/>
      <c r="AS28" s="48">
        <f>IF(AP28&gt;0,('1.Salaries Rates Dates'!$D$34*AP28),0)</f>
        <v>0</v>
      </c>
      <c r="AT28" s="51">
        <f>IF(AP28&gt;0,((AO28*AP28*'1.Salaries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Dates'!$D$34))))+(AO28*AP28*'1.Salaries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8" s="128">
        <f>IF($C28="FT",AT28*'1.Salaries Rates Dates'!$B$44,
IF($C28="PT",AT28*'1.Salaries Rates Dates'!$B$45,
IF($C28="Clinical",AT28*'1.Salaries Rates Dates'!$B$44,
IF($C28="ANSFT",AT28*'1.Salaries Rates Dates'!$B$46,
IF($C28="ANSPT",AT28*'1.Salaries Rates Dates'!$B$47)))))</f>
        <v>0</v>
      </c>
      <c r="AV28" s="28">
        <f t="shared" si="13"/>
        <v>0</v>
      </c>
      <c r="AW28" s="252"/>
      <c r="AX28" s="25">
        <f>AO28*(1+'1.Salaries Rates Dates'!$B$49)</f>
        <v>0</v>
      </c>
      <c r="AY28" s="47"/>
      <c r="AZ28" s="336"/>
      <c r="BA28" s="337"/>
      <c r="BB28" s="48">
        <f>IF(AY28&gt;0,('1.Salaries Rates Dates'!$D$35*AY28),0)</f>
        <v>0</v>
      </c>
      <c r="BC28" s="51">
        <f>IF(AY28&gt;0,((AX28*AY28*'1.Salaries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Dates'!$D$35))))+(AX28*AY28*'1.Salaries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8" s="128">
        <f>IF($C28="FT",BC28*'1.Salaries Rates Dates'!$B$44,
IF($C28="PT",BC28*'1.Salaries Rates Dates'!$B$45,
IF($C28="Clinical",BC28*'1.Salaries Rates Dates'!$B$44,
IF($C28="ANSFT",BC28*'1.Salaries Rates Dates'!$B$46,
IF($C28="ANSPT",BC28*'1.Salaries Rates Dates'!$B$47)))))</f>
        <v>0</v>
      </c>
      <c r="BE28" s="28">
        <f t="shared" si="14"/>
        <v>0</v>
      </c>
      <c r="BF28" s="252"/>
      <c r="BG28" s="25">
        <f>AX28*(1+'1.Salaries Rates Dates'!$B$49)</f>
        <v>0</v>
      </c>
      <c r="BH28" s="47"/>
      <c r="BI28" s="336"/>
      <c r="BJ28" s="337"/>
      <c r="BK28" s="48">
        <f>IF(BH28&gt;0,('1.Salaries Rates Dates'!$D$36*BH28),0)</f>
        <v>0</v>
      </c>
      <c r="BL28" s="51">
        <f>IF(BH28&gt;0,((BG28*BH28*'1.Salaries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Dates'!$D$36))))+(BG28*BH28*'1.Salaries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8" s="128">
        <f>IF($C28="FT",BL28*'1.Salaries Rates Dates'!$B$44,
IF($C28="PT",BL28*'1.Salaries Rates Dates'!$B$45,
IF($C28="Clinical",BL28*'1.Salaries Rates Dates'!$B$44,
IF($C28="ANSFT",BL28*'1.Salaries Rates Dates'!$B$46,
IF($C28="ANSPT",BL28*'1.Salaries Rates Dates'!$B$47)))))</f>
        <v>0</v>
      </c>
      <c r="BN28" s="28">
        <f t="shared" si="15"/>
        <v>0</v>
      </c>
      <c r="BO28" s="14">
        <f t="shared" si="16"/>
        <v>0</v>
      </c>
      <c r="BP28" s="14">
        <f t="shared" si="16"/>
        <v>0</v>
      </c>
      <c r="BQ28" s="14">
        <f t="shared" si="16"/>
        <v>0</v>
      </c>
      <c r="BR28" s="82"/>
      <c r="BS28" s="55">
        <f>'1.Salaries Rates Dates'!$D$17</f>
        <v>0</v>
      </c>
      <c r="BT28" s="187">
        <f t="shared" si="17"/>
        <v>0</v>
      </c>
      <c r="BU28" s="187">
        <f t="shared" si="18"/>
        <v>0</v>
      </c>
      <c r="BV28" s="187">
        <f t="shared" si="19"/>
        <v>0</v>
      </c>
      <c r="BW28" s="187">
        <f t="shared" si="20"/>
        <v>0</v>
      </c>
      <c r="BX28" s="187">
        <f t="shared" si="21"/>
        <v>0</v>
      </c>
      <c r="BY28" s="187">
        <f t="shared" si="22"/>
        <v>0</v>
      </c>
      <c r="BZ28" s="187">
        <f t="shared" si="23"/>
        <v>0</v>
      </c>
      <c r="CA28" s="188">
        <f t="shared" ref="CA28:CA36" si="24">SUM(BT28:BZ28)</f>
        <v>0</v>
      </c>
    </row>
    <row r="29" spans="1:79" x14ac:dyDescent="0.25">
      <c r="A29" s="15">
        <v>3</v>
      </c>
      <c r="B29" s="16">
        <f>'1.Salaries Rates Dates'!C18</f>
        <v>0</v>
      </c>
      <c r="C29" s="30" t="s">
        <v>31</v>
      </c>
      <c r="D29" s="226"/>
      <c r="E29" s="25">
        <f>'1.Salaries Rates Dates'!Z18</f>
        <v>0</v>
      </c>
      <c r="F29" s="47"/>
      <c r="G29" s="396"/>
      <c r="H29" s="397"/>
      <c r="I29" s="48">
        <f>IF(F29&gt;0,('1.Salaries Rates Dates'!$D$30*F29),0)</f>
        <v>0</v>
      </c>
      <c r="J29" s="51">
        <f>IF(F29&gt;0,((E29*F29*'1.Salaries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Dates'!$D$30))))+(E29*F29*'1.Salaries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9" s="128">
        <f>IF($C29="FT",J29*'1.Salaries Rates Dates'!$B$44,
IF($C29="PT",J29*'1.Salaries Rates Dates'!$B$45,
IF($C29="Clinical",J29*'1.Salaries Rates Dates'!$B$44,
IF($C29="ANSFT",J29*'1.Salaries Rates Dates'!$B$46,
IF($C29="ANSPT",J29*'1.Salaries Rates Dates'!$B$47)))))</f>
        <v>0</v>
      </c>
      <c r="L29" s="28">
        <f t="shared" si="9"/>
        <v>0</v>
      </c>
      <c r="M29" s="250"/>
      <c r="N29" s="25">
        <f>E29*(1+'1.Salaries Rates Dates'!$B$49)</f>
        <v>0</v>
      </c>
      <c r="O29" s="47"/>
      <c r="P29" s="336"/>
      <c r="Q29" s="337"/>
      <c r="R29" s="48">
        <f>IF(O29&gt;0,('1.Salaries Rates Dates'!$D$31*O29),0)</f>
        <v>0</v>
      </c>
      <c r="S29" s="51">
        <f>IF(O29&gt;0,((N29*O29*'1.Salaries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Dates'!$D$31))))+(N29*O29*'1.Salaries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9" s="128">
        <f>IF($C29="FT",S29*'1.Salaries Rates Dates'!$B$44,
IF($C29="PT",S29*'1.Salaries Rates Dates'!$B$45,
IF($C29="Clinical",S29*'1.Salaries Rates Dates'!$B$44,
IF($C29="ANSFT",S29*'1.Salaries Rates Dates'!$B$46,
IF($C29="ANSPT",S29*'1.Salaries Rates Dates'!$B$47)))))</f>
        <v>0</v>
      </c>
      <c r="U29" s="28">
        <f t="shared" si="10"/>
        <v>0</v>
      </c>
      <c r="V29" s="252"/>
      <c r="W29" s="25">
        <f>N29*(1+'1.Salaries Rates Dates'!$B$49)</f>
        <v>0</v>
      </c>
      <c r="X29" s="47"/>
      <c r="Y29" s="336"/>
      <c r="Z29" s="337"/>
      <c r="AA29" s="48">
        <f>IF(X29&gt;0,('1.Salaries Rates Dates'!$D$32*X29),0)</f>
        <v>0</v>
      </c>
      <c r="AB29" s="51">
        <f>IF(X29&gt;0,((W29*X29*'1.Salaries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Dates'!$D$32))))+(W29*X29*'1.Salaries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9" s="128">
        <f>IF($C29="FT",AB29*'1.Salaries Rates Dates'!$B$44,
IF($C29="PT",AB29*'1.Salaries Rates Dates'!$B$45,
IF($C29="Clinical",AB29*'1.Salaries Rates Dates'!$B$44,
IF($C29="ANSFT",AB29*'1.Salaries Rates Dates'!$B$46,
IF($C29="ANSPT",AB29*'1.Salaries Rates Dates'!$B$47)))))</f>
        <v>0</v>
      </c>
      <c r="AD29" s="28">
        <f t="shared" si="11"/>
        <v>0</v>
      </c>
      <c r="AE29" s="252"/>
      <c r="AF29" s="25">
        <f>W29*(1+'1.Salaries Rates Dates'!$B$49)</f>
        <v>0</v>
      </c>
      <c r="AG29" s="47"/>
      <c r="AH29" s="336"/>
      <c r="AI29" s="337"/>
      <c r="AJ29" s="48">
        <f>IF(AG29&gt;0,('1.Salaries Rates Dates'!$D$33*AG29),0)</f>
        <v>0</v>
      </c>
      <c r="AK29" s="51">
        <f>IF(AG29&gt;0,((AF29*AG29*'1.Salaries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Dates'!$D$33))))+(AF29*AG29*'1.Salaries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9" s="128">
        <f>IF($C29="FT",AK29*'1.Salaries Rates Dates'!$B$44,
IF($C29="PT",AK29*'1.Salaries Rates Dates'!$B$45,
IF($C29="Clinical",AK29*'1.Salaries Rates Dates'!$B$44,
IF($C29="ANSFT",AK29*'1.Salaries Rates Dates'!$B$46,
IF($C29="ANSPT",AK29*'1.Salaries Rates Dates'!$B$47)))))</f>
        <v>0</v>
      </c>
      <c r="AM29" s="28">
        <f t="shared" si="12"/>
        <v>0</v>
      </c>
      <c r="AN29" s="252"/>
      <c r="AO29" s="25">
        <f>AF29*(1+'1.Salaries Rates Dates'!$B$49)</f>
        <v>0</v>
      </c>
      <c r="AP29" s="47"/>
      <c r="AQ29" s="336"/>
      <c r="AR29" s="337"/>
      <c r="AS29" s="48">
        <f>IF(AP29&gt;0,('1.Salaries Rates Dates'!$D$34*AP29),0)</f>
        <v>0</v>
      </c>
      <c r="AT29" s="51">
        <f>IF(AP29&gt;0,((AO29*AP29*'1.Salaries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Dates'!$D$34))))+(AO29*AP29*'1.Salaries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9" s="128">
        <f>IF($C29="FT",AT29*'1.Salaries Rates Dates'!$B$44,
IF($C29="PT",AT29*'1.Salaries Rates Dates'!$B$45,
IF($C29="Clinical",AT29*'1.Salaries Rates Dates'!$B$44,
IF($C29="ANSFT",AT29*'1.Salaries Rates Dates'!$B$46,
IF($C29="ANSPT",AT29*'1.Salaries Rates Dates'!$B$47)))))</f>
        <v>0</v>
      </c>
      <c r="AV29" s="28">
        <f t="shared" si="13"/>
        <v>0</v>
      </c>
      <c r="AW29" s="252"/>
      <c r="AX29" s="25">
        <f>AO29*(1+'1.Salaries Rates Dates'!$B$49)</f>
        <v>0</v>
      </c>
      <c r="AY29" s="47"/>
      <c r="AZ29" s="336"/>
      <c r="BA29" s="337"/>
      <c r="BB29" s="48">
        <f>IF(AY29&gt;0,('1.Salaries Rates Dates'!$D$35*AY29),0)</f>
        <v>0</v>
      </c>
      <c r="BC29" s="51">
        <f>IF(AY29&gt;0,((AX29*AY29*'1.Salaries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Dates'!$D$35))))+(AX29*AY29*'1.Salaries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9" s="128">
        <f>IF($C29="FT",BC29*'1.Salaries Rates Dates'!$B$44,
IF($C29="PT",BC29*'1.Salaries Rates Dates'!$B$45,
IF($C29="Clinical",BC29*'1.Salaries Rates Dates'!$B$44,
IF($C29="ANSFT",BC29*'1.Salaries Rates Dates'!$B$46,
IF($C29="ANSPT",BC29*'1.Salaries Rates Dates'!$B$47)))))</f>
        <v>0</v>
      </c>
      <c r="BE29" s="28">
        <f t="shared" si="14"/>
        <v>0</v>
      </c>
      <c r="BF29" s="252"/>
      <c r="BG29" s="25">
        <f>AX29*(1+'1.Salaries Rates Dates'!$B$49)</f>
        <v>0</v>
      </c>
      <c r="BH29" s="47"/>
      <c r="BI29" s="336"/>
      <c r="BJ29" s="337"/>
      <c r="BK29" s="48">
        <f>IF(BH29&gt;0,('1.Salaries Rates Dates'!$D$36*BH29),0)</f>
        <v>0</v>
      </c>
      <c r="BL29" s="51">
        <f>IF(BH29&gt;0,((BG29*BH29*'1.Salaries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Dates'!$D$36))))+(BG29*BH29*'1.Salaries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9" s="128">
        <f>IF($C29="FT",BL29*'1.Salaries Rates Dates'!$B$44,
IF($C29="PT",BL29*'1.Salaries Rates Dates'!$B$45,
IF($C29="Clinical",BL29*'1.Salaries Rates Dates'!$B$44,
IF($C29="ANSFT",BL29*'1.Salaries Rates Dates'!$B$46,
IF($C29="ANSPT",BL29*'1.Salaries Rates Dates'!$B$47)))))</f>
        <v>0</v>
      </c>
      <c r="BN29" s="28">
        <f t="shared" si="15"/>
        <v>0</v>
      </c>
      <c r="BO29" s="14">
        <f t="shared" si="16"/>
        <v>0</v>
      </c>
      <c r="BP29" s="14">
        <f t="shared" si="16"/>
        <v>0</v>
      </c>
      <c r="BQ29" s="14">
        <f t="shared" si="16"/>
        <v>0</v>
      </c>
      <c r="BR29" s="82"/>
      <c r="BS29" s="55">
        <f>'1.Salaries Rates Dates'!$D$18</f>
        <v>0</v>
      </c>
      <c r="BT29" s="187">
        <f t="shared" si="17"/>
        <v>0</v>
      </c>
      <c r="BU29" s="187">
        <f t="shared" si="18"/>
        <v>0</v>
      </c>
      <c r="BV29" s="187">
        <f t="shared" si="19"/>
        <v>0</v>
      </c>
      <c r="BW29" s="187">
        <f t="shared" si="20"/>
        <v>0</v>
      </c>
      <c r="BX29" s="187">
        <f t="shared" si="21"/>
        <v>0</v>
      </c>
      <c r="BY29" s="187">
        <f t="shared" si="22"/>
        <v>0</v>
      </c>
      <c r="BZ29" s="187">
        <f t="shared" si="23"/>
        <v>0</v>
      </c>
      <c r="CA29" s="188">
        <f t="shared" si="24"/>
        <v>0</v>
      </c>
    </row>
    <row r="30" spans="1:79" x14ac:dyDescent="0.25">
      <c r="A30" s="15">
        <v>4</v>
      </c>
      <c r="B30" s="16">
        <f>'1.Salaries Rates Dates'!C19</f>
        <v>0</v>
      </c>
      <c r="C30" s="30" t="s">
        <v>31</v>
      </c>
      <c r="D30" s="226"/>
      <c r="E30" s="25">
        <f>'1.Salaries Rates Dates'!Z19</f>
        <v>0</v>
      </c>
      <c r="F30" s="47"/>
      <c r="G30" s="396"/>
      <c r="H30" s="397"/>
      <c r="I30" s="48">
        <f>IF(F30&gt;0,('1.Salaries Rates Dates'!$D$30*F30),0)</f>
        <v>0</v>
      </c>
      <c r="J30" s="51">
        <f>IF(F30&gt;0,((E30*F30*'1.Salaries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Dates'!$D$30))))+(E30*F30*'1.Salaries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0" s="128">
        <f>IF($C30="FT",J30*'1.Salaries Rates Dates'!$B$44,
IF($C30="PT",J30*'1.Salaries Rates Dates'!$B$45,
IF($C30="Clinical",J30*'1.Salaries Rates Dates'!$B$44,
IF($C30="ANSFT",J30*'1.Salaries Rates Dates'!$B$46,
IF($C30="ANSPT",J30*'1.Salaries Rates Dates'!$B$47)))))</f>
        <v>0</v>
      </c>
      <c r="L30" s="28">
        <f t="shared" si="9"/>
        <v>0</v>
      </c>
      <c r="M30" s="250"/>
      <c r="N30" s="25">
        <f>E30*(1+'1.Salaries Rates Dates'!$B$49)</f>
        <v>0</v>
      </c>
      <c r="O30" s="47"/>
      <c r="P30" s="336"/>
      <c r="Q30" s="337"/>
      <c r="R30" s="48">
        <f>IF(O30&gt;0,('1.Salaries Rates Dates'!$D$31*O30),0)</f>
        <v>0</v>
      </c>
      <c r="S30" s="51">
        <f>IF(O30&gt;0,((N30*O30*'1.Salaries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Dates'!$D$31))))+(N30*O30*'1.Salaries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0" s="128">
        <f>IF($C30="FT",S30*'1.Salaries Rates Dates'!$B$44,
IF($C30="PT",S30*'1.Salaries Rates Dates'!$B$45,
IF($C30="Clinical",S30*'1.Salaries Rates Dates'!$B$44,
IF($C30="ANSFT",S30*'1.Salaries Rates Dates'!$B$46,
IF($C30="ANSPT",S30*'1.Salaries Rates Dates'!$B$47)))))</f>
        <v>0</v>
      </c>
      <c r="U30" s="28">
        <f t="shared" si="10"/>
        <v>0</v>
      </c>
      <c r="V30" s="252"/>
      <c r="W30" s="25">
        <f>N30*(1+'1.Salaries Rates Dates'!$B$49)</f>
        <v>0</v>
      </c>
      <c r="X30" s="47"/>
      <c r="Y30" s="336"/>
      <c r="Z30" s="337"/>
      <c r="AA30" s="48">
        <f>IF(X30&gt;0,('1.Salaries Rates Dates'!$D$32*X30),0)</f>
        <v>0</v>
      </c>
      <c r="AB30" s="51">
        <f>IF(X30&gt;0,((W30*X30*'1.Salaries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Dates'!$D$32))))+(W30*X30*'1.Salaries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0" s="128">
        <f>IF($C30="FT",AB30*'1.Salaries Rates Dates'!$B$44,
IF($C30="PT",AB30*'1.Salaries Rates Dates'!$B$45,
IF($C30="Clinical",AB30*'1.Salaries Rates Dates'!$B$44,
IF($C30="ANSFT",AB30*'1.Salaries Rates Dates'!$B$46,
IF($C30="ANSPT",AB30*'1.Salaries Rates Dates'!$B$47)))))</f>
        <v>0</v>
      </c>
      <c r="AD30" s="28">
        <f t="shared" si="11"/>
        <v>0</v>
      </c>
      <c r="AE30" s="252"/>
      <c r="AF30" s="25">
        <f>W30*(1+'1.Salaries Rates Dates'!$B$49)</f>
        <v>0</v>
      </c>
      <c r="AG30" s="47"/>
      <c r="AH30" s="336"/>
      <c r="AI30" s="337"/>
      <c r="AJ30" s="48">
        <f>IF(AG30&gt;0,('1.Salaries Rates Dates'!$D$33*AG30),0)</f>
        <v>0</v>
      </c>
      <c r="AK30" s="51">
        <f>IF(AG30&gt;0,((AF30*AG30*'1.Salaries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Dates'!$D$33))))+(AF30*AG30*'1.Salaries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0" s="128">
        <f>IF($C30="FT",AK30*'1.Salaries Rates Dates'!$B$44,
IF($C30="PT",AK30*'1.Salaries Rates Dates'!$B$45,
IF($C30="Clinical",AK30*'1.Salaries Rates Dates'!$B$44,
IF($C30="ANSFT",AK30*'1.Salaries Rates Dates'!$B$46,
IF($C30="ANSPT",AK30*'1.Salaries Rates Dates'!$B$47)))))</f>
        <v>0</v>
      </c>
      <c r="AM30" s="28">
        <f t="shared" si="12"/>
        <v>0</v>
      </c>
      <c r="AN30" s="252"/>
      <c r="AO30" s="25">
        <f>AF30*(1+'1.Salaries Rates Dates'!$B$49)</f>
        <v>0</v>
      </c>
      <c r="AP30" s="47"/>
      <c r="AQ30" s="336"/>
      <c r="AR30" s="337"/>
      <c r="AS30" s="48">
        <f>IF(AP30&gt;0,('1.Salaries Rates Dates'!$D$34*AP30),0)</f>
        <v>0</v>
      </c>
      <c r="AT30" s="51">
        <f>IF(AP30&gt;0,((AO30*AP30*'1.Salaries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Dates'!$D$34))))+(AO30*AP30*'1.Salaries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0" s="128">
        <f>IF($C30="FT",AT30*'1.Salaries Rates Dates'!$B$44,
IF($C30="PT",AT30*'1.Salaries Rates Dates'!$B$45,
IF($C30="Clinical",AT30*'1.Salaries Rates Dates'!$B$44,
IF($C30="ANSFT",AT30*'1.Salaries Rates Dates'!$B$46,
IF($C30="ANSPT",AT30*'1.Salaries Rates Dates'!$B$47)))))</f>
        <v>0</v>
      </c>
      <c r="AV30" s="28">
        <f t="shared" si="13"/>
        <v>0</v>
      </c>
      <c r="AW30" s="252"/>
      <c r="AX30" s="25">
        <f>AO30*(1+'1.Salaries Rates Dates'!$B$49)</f>
        <v>0</v>
      </c>
      <c r="AY30" s="47"/>
      <c r="AZ30" s="336"/>
      <c r="BA30" s="337"/>
      <c r="BB30" s="48">
        <f>IF(AY30&gt;0,('1.Salaries Rates Dates'!$D$35*AY30),0)</f>
        <v>0</v>
      </c>
      <c r="BC30" s="51">
        <f>IF(AY30&gt;0,((AX30*AY30*'1.Salaries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Dates'!$D$35))))+(AX30*AY30*'1.Salaries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0" s="128">
        <f>IF($C30="FT",BC30*'1.Salaries Rates Dates'!$B$44,
IF($C30="PT",BC30*'1.Salaries Rates Dates'!$B$45,
IF($C30="Clinical",BC30*'1.Salaries Rates Dates'!$B$44,
IF($C30="ANSFT",BC30*'1.Salaries Rates Dates'!$B$46,
IF($C30="ANSPT",BC30*'1.Salaries Rates Dates'!$B$47)))))</f>
        <v>0</v>
      </c>
      <c r="BE30" s="28">
        <f t="shared" si="14"/>
        <v>0</v>
      </c>
      <c r="BF30" s="252"/>
      <c r="BG30" s="25">
        <f>AX30*(1+'1.Salaries Rates Dates'!$B$49)</f>
        <v>0</v>
      </c>
      <c r="BH30" s="47"/>
      <c r="BI30" s="336"/>
      <c r="BJ30" s="337"/>
      <c r="BK30" s="48">
        <f>IF(BH30&gt;0,('1.Salaries Rates Dates'!$D$36*BH30),0)</f>
        <v>0</v>
      </c>
      <c r="BL30" s="51">
        <f>IF(BH30&gt;0,((BG30*BH30*'1.Salaries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Dates'!$D$36))))+(BG30*BH30*'1.Salaries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0" s="128">
        <f>IF($C30="FT",BL30*'1.Salaries Rates Dates'!$B$44,
IF($C30="PT",BL30*'1.Salaries Rates Dates'!$B$45,
IF($C30="Clinical",BL30*'1.Salaries Rates Dates'!$B$44,
IF($C30="ANSFT",BL30*'1.Salaries Rates Dates'!$B$46,
IF($C30="ANSPT",BL30*'1.Salaries Rates Dates'!$B$47)))))</f>
        <v>0</v>
      </c>
      <c r="BN30" s="28">
        <f t="shared" si="15"/>
        <v>0</v>
      </c>
      <c r="BO30" s="14">
        <f t="shared" si="16"/>
        <v>0</v>
      </c>
      <c r="BP30" s="14">
        <f t="shared" si="16"/>
        <v>0</v>
      </c>
      <c r="BQ30" s="14">
        <f t="shared" si="16"/>
        <v>0</v>
      </c>
      <c r="BR30" s="82"/>
      <c r="BS30" s="55">
        <f>'1.Salaries Rates Dates'!$D$19</f>
        <v>0</v>
      </c>
      <c r="BT30" s="187">
        <f t="shared" si="17"/>
        <v>0</v>
      </c>
      <c r="BU30" s="187">
        <f t="shared" si="18"/>
        <v>0</v>
      </c>
      <c r="BV30" s="187">
        <f t="shared" si="19"/>
        <v>0</v>
      </c>
      <c r="BW30" s="187">
        <f t="shared" si="20"/>
        <v>0</v>
      </c>
      <c r="BX30" s="187">
        <f t="shared" si="21"/>
        <v>0</v>
      </c>
      <c r="BY30" s="187">
        <f t="shared" si="22"/>
        <v>0</v>
      </c>
      <c r="BZ30" s="187">
        <f t="shared" si="23"/>
        <v>0</v>
      </c>
      <c r="CA30" s="188">
        <f t="shared" si="24"/>
        <v>0</v>
      </c>
    </row>
    <row r="31" spans="1:79" x14ac:dyDescent="0.25">
      <c r="A31" s="15">
        <v>5</v>
      </c>
      <c r="B31" s="16">
        <f>'1.Salaries Rates Dates'!C20</f>
        <v>0</v>
      </c>
      <c r="C31" s="30" t="s">
        <v>31</v>
      </c>
      <c r="D31" s="226"/>
      <c r="E31" s="25">
        <f>'1.Salaries Rates Dates'!Z20</f>
        <v>0</v>
      </c>
      <c r="F31" s="47"/>
      <c r="G31" s="396"/>
      <c r="H31" s="397"/>
      <c r="I31" s="48">
        <f>IF(F31&gt;0,('1.Salaries Rates Dates'!$D$30*F31),0)</f>
        <v>0</v>
      </c>
      <c r="J31" s="51">
        <f>IF(F31&gt;0,((E31*F31*'1.Salaries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Dates'!$D$30))))+(E31*F31*'1.Salaries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1" s="128">
        <f>IF($C31="FT",J31*'1.Salaries Rates Dates'!$B$44,
IF($C31="PT",J31*'1.Salaries Rates Dates'!$B$45,
IF($C31="Clinical",J31*'1.Salaries Rates Dates'!$B$44,
IF($C31="ANSFT",J31*'1.Salaries Rates Dates'!$B$46,
IF($C31="ANSPT",J31*'1.Salaries Rates Dates'!$B$47)))))</f>
        <v>0</v>
      </c>
      <c r="L31" s="28">
        <f t="shared" si="9"/>
        <v>0</v>
      </c>
      <c r="M31" s="250"/>
      <c r="N31" s="25">
        <f>E31*(1+'1.Salaries Rates Dates'!$B$49)</f>
        <v>0</v>
      </c>
      <c r="O31" s="47"/>
      <c r="P31" s="336"/>
      <c r="Q31" s="337"/>
      <c r="R31" s="48">
        <f>IF(O31&gt;0,('1.Salaries Rates Dates'!$D$31*O31),0)</f>
        <v>0</v>
      </c>
      <c r="S31" s="51">
        <f>IF(O31&gt;0,((N31*O31*'1.Salaries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Dates'!$D$31))))+(N31*O31*'1.Salaries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1" s="128">
        <f>IF($C31="FT",S31*'1.Salaries Rates Dates'!$B$44,
IF($C31="PT",S31*'1.Salaries Rates Dates'!$B$45,
IF($C31="Clinical",S31*'1.Salaries Rates Dates'!$B$44,
IF($C31="ANSFT",S31*'1.Salaries Rates Dates'!$B$46,
IF($C31="ANSPT",S31*'1.Salaries Rates Dates'!$B$47)))))</f>
        <v>0</v>
      </c>
      <c r="U31" s="28">
        <f t="shared" si="10"/>
        <v>0</v>
      </c>
      <c r="V31" s="252"/>
      <c r="W31" s="25">
        <f>N31*(1+'1.Salaries Rates Dates'!$B$49)</f>
        <v>0</v>
      </c>
      <c r="X31" s="47"/>
      <c r="Y31" s="336"/>
      <c r="Z31" s="337"/>
      <c r="AA31" s="48">
        <f>IF(X31&gt;0,('1.Salaries Rates Dates'!$D$32*X31),0)</f>
        <v>0</v>
      </c>
      <c r="AB31" s="51">
        <f>IF(X31&gt;0,((W31*X31*'1.Salaries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Dates'!$D$32))))+(W31*X31*'1.Salaries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1" s="128">
        <f>IF($C31="FT",AB31*'1.Salaries Rates Dates'!$B$44,
IF($C31="PT",AB31*'1.Salaries Rates Dates'!$B$45,
IF($C31="Clinical",AB31*'1.Salaries Rates Dates'!$B$44,
IF($C31="ANSFT",AB31*'1.Salaries Rates Dates'!$B$46,
IF($C31="ANSPT",AB31*'1.Salaries Rates Dates'!$B$47)))))</f>
        <v>0</v>
      </c>
      <c r="AD31" s="28">
        <f t="shared" si="11"/>
        <v>0</v>
      </c>
      <c r="AE31" s="252"/>
      <c r="AF31" s="25">
        <f>W31*(1+'1.Salaries Rates Dates'!$B$49)</f>
        <v>0</v>
      </c>
      <c r="AG31" s="47"/>
      <c r="AH31" s="336"/>
      <c r="AI31" s="337"/>
      <c r="AJ31" s="48">
        <f>IF(AG31&gt;0,('1.Salaries Rates Dates'!$D$33*AG31),0)</f>
        <v>0</v>
      </c>
      <c r="AK31" s="51">
        <f>IF(AG31&gt;0,((AF31*AG31*'1.Salaries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Dates'!$D$33))))+(AF31*AG31*'1.Salaries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1" s="128">
        <f>IF($C31="FT",AK31*'1.Salaries Rates Dates'!$B$44,
IF($C31="PT",AK31*'1.Salaries Rates Dates'!$B$45,
IF($C31="Clinical",AK31*'1.Salaries Rates Dates'!$B$44,
IF($C31="ANSFT",AK31*'1.Salaries Rates Dates'!$B$46,
IF($C31="ANSPT",AK31*'1.Salaries Rates Dates'!$B$47)))))</f>
        <v>0</v>
      </c>
      <c r="AM31" s="28">
        <f t="shared" si="12"/>
        <v>0</v>
      </c>
      <c r="AN31" s="252"/>
      <c r="AO31" s="25">
        <f>AF31*(1+'1.Salaries Rates Dates'!$B$49)</f>
        <v>0</v>
      </c>
      <c r="AP31" s="47"/>
      <c r="AQ31" s="336"/>
      <c r="AR31" s="337"/>
      <c r="AS31" s="48">
        <f>IF(AP31&gt;0,('1.Salaries Rates Dates'!$D$34*AP31),0)</f>
        <v>0</v>
      </c>
      <c r="AT31" s="51">
        <f>IF(AP31&gt;0,((AO31*AP31*'1.Salaries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Dates'!$D$34))))+(AO31*AP31*'1.Salaries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1" s="128">
        <f>IF($C31="FT",AT31*'1.Salaries Rates Dates'!$B$44,
IF($C31="PT",AT31*'1.Salaries Rates Dates'!$B$45,
IF($C31="Clinical",AT31*'1.Salaries Rates Dates'!$B$44,
IF($C31="ANSFT",AT31*'1.Salaries Rates Dates'!$B$46,
IF($C31="ANSPT",AT31*'1.Salaries Rates Dates'!$B$47)))))</f>
        <v>0</v>
      </c>
      <c r="AV31" s="28">
        <f t="shared" si="13"/>
        <v>0</v>
      </c>
      <c r="AW31" s="252"/>
      <c r="AX31" s="25">
        <f>AO31*(1+'1.Salaries Rates Dates'!$B$49)</f>
        <v>0</v>
      </c>
      <c r="AY31" s="47"/>
      <c r="AZ31" s="336"/>
      <c r="BA31" s="337"/>
      <c r="BB31" s="48">
        <f>IF(AY31&gt;0,('1.Salaries Rates Dates'!$D$35*AY31),0)</f>
        <v>0</v>
      </c>
      <c r="BC31" s="51">
        <f>IF(AY31&gt;0,((AX31*AY31*'1.Salaries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Dates'!$D$35))))+(AX31*AY31*'1.Salaries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1" s="128">
        <f>IF($C31="FT",BC31*'1.Salaries Rates Dates'!$B$44,
IF($C31="PT",BC31*'1.Salaries Rates Dates'!$B$45,
IF($C31="Clinical",BC31*'1.Salaries Rates Dates'!$B$44,
IF($C31="ANSFT",BC31*'1.Salaries Rates Dates'!$B$46,
IF($C31="ANSPT",BC31*'1.Salaries Rates Dates'!$B$47)))))</f>
        <v>0</v>
      </c>
      <c r="BE31" s="28">
        <f t="shared" si="14"/>
        <v>0</v>
      </c>
      <c r="BF31" s="252"/>
      <c r="BG31" s="25">
        <f>AX31*(1+'1.Salaries Rates Dates'!$B$49)</f>
        <v>0</v>
      </c>
      <c r="BH31" s="47"/>
      <c r="BI31" s="336"/>
      <c r="BJ31" s="337"/>
      <c r="BK31" s="48">
        <f>IF(BH31&gt;0,('1.Salaries Rates Dates'!$D$36*BH31),0)</f>
        <v>0</v>
      </c>
      <c r="BL31" s="51">
        <f>IF(BH31&gt;0,((BG31*BH31*'1.Salaries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Dates'!$D$36))))+(BG31*BH31*'1.Salaries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1" s="128">
        <f>IF($C31="FT",BL31*'1.Salaries Rates Dates'!$B$44,
IF($C31="PT",BL31*'1.Salaries Rates Dates'!$B$45,
IF($C31="Clinical",BL31*'1.Salaries Rates Dates'!$B$44,
IF($C31="ANSFT",BL31*'1.Salaries Rates Dates'!$B$46,
IF($C31="ANSPT",BL31*'1.Salaries Rates Dates'!$B$47)))))</f>
        <v>0</v>
      </c>
      <c r="BN31" s="28">
        <f t="shared" si="15"/>
        <v>0</v>
      </c>
      <c r="BO31" s="14">
        <f t="shared" si="16"/>
        <v>0</v>
      </c>
      <c r="BP31" s="14">
        <f t="shared" si="16"/>
        <v>0</v>
      </c>
      <c r="BQ31" s="14">
        <f t="shared" si="16"/>
        <v>0</v>
      </c>
      <c r="BR31" s="82"/>
      <c r="BS31" s="55">
        <f>'1.Salaries Rates Dates'!$D$20</f>
        <v>0</v>
      </c>
      <c r="BT31" s="187">
        <f t="shared" si="17"/>
        <v>0</v>
      </c>
      <c r="BU31" s="187">
        <f t="shared" si="18"/>
        <v>0</v>
      </c>
      <c r="BV31" s="187">
        <f t="shared" si="19"/>
        <v>0</v>
      </c>
      <c r="BW31" s="187">
        <f t="shared" si="20"/>
        <v>0</v>
      </c>
      <c r="BX31" s="187">
        <f t="shared" si="21"/>
        <v>0</v>
      </c>
      <c r="BY31" s="187">
        <f t="shared" si="22"/>
        <v>0</v>
      </c>
      <c r="BZ31" s="187">
        <f t="shared" si="23"/>
        <v>0</v>
      </c>
      <c r="CA31" s="188">
        <f t="shared" si="24"/>
        <v>0</v>
      </c>
    </row>
    <row r="32" spans="1:79" x14ac:dyDescent="0.25">
      <c r="A32" s="15">
        <v>6</v>
      </c>
      <c r="B32" s="16">
        <f>'1.Salaries Rates Dates'!C21</f>
        <v>0</v>
      </c>
      <c r="C32" s="30" t="s">
        <v>31</v>
      </c>
      <c r="D32" s="226"/>
      <c r="E32" s="25">
        <f>'1.Salaries Rates Dates'!Z21</f>
        <v>0</v>
      </c>
      <c r="F32" s="47"/>
      <c r="G32" s="396"/>
      <c r="H32" s="397"/>
      <c r="I32" s="48">
        <f>IF(F32&gt;0,('1.Salaries Rates Dates'!$D$30*F32),0)</f>
        <v>0</v>
      </c>
      <c r="J32" s="51">
        <f>IF(F32&gt;0,((E32*F32*'1.Salaries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Dates'!$D$30))))+(E32*F32*'1.Salaries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2" s="128">
        <f>IF($C32="FT",J32*'1.Salaries Rates Dates'!$B$44,
IF($C32="PT",J32*'1.Salaries Rates Dates'!$B$45,
IF($C32="Clinical",J32*'1.Salaries Rates Dates'!$B$44,
IF($C32="ANSFT",J32*'1.Salaries Rates Dates'!$B$46,
IF($C32="ANSPT",J32*'1.Salaries Rates Dates'!$B$47)))))</f>
        <v>0</v>
      </c>
      <c r="L32" s="28">
        <f t="shared" si="9"/>
        <v>0</v>
      </c>
      <c r="M32" s="250"/>
      <c r="N32" s="25">
        <f>E32*(1+'1.Salaries Rates Dates'!$B$49)</f>
        <v>0</v>
      </c>
      <c r="O32" s="47"/>
      <c r="P32" s="336"/>
      <c r="Q32" s="337"/>
      <c r="R32" s="48">
        <f>IF(O32&gt;0,('1.Salaries Rates Dates'!$D$31*O32),0)</f>
        <v>0</v>
      </c>
      <c r="S32" s="51">
        <f>IF(O32&gt;0,((N32*O32*'1.Salaries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Dates'!$D$31))))+(N32*O32*'1.Salaries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2" s="128">
        <f>IF($C32="FT",S32*'1.Salaries Rates Dates'!$B$44,
IF($C32="PT",S32*'1.Salaries Rates Dates'!$B$45,
IF($C32="Clinical",S32*'1.Salaries Rates Dates'!$B$44,
IF($C32="ANSFT",S32*'1.Salaries Rates Dates'!$B$46,
IF($C32="ANSPT",S32*'1.Salaries Rates Dates'!$B$47)))))</f>
        <v>0</v>
      </c>
      <c r="U32" s="28">
        <f t="shared" si="10"/>
        <v>0</v>
      </c>
      <c r="V32" s="252"/>
      <c r="W32" s="25">
        <f>N32*(1+'1.Salaries Rates Dates'!$B$49)</f>
        <v>0</v>
      </c>
      <c r="X32" s="47"/>
      <c r="Y32" s="336"/>
      <c r="Z32" s="337"/>
      <c r="AA32" s="48">
        <f>IF(X32&gt;0,('1.Salaries Rates Dates'!$D$32*X32),0)</f>
        <v>0</v>
      </c>
      <c r="AB32" s="51">
        <f>IF(X32&gt;0,((W32*X32*'1.Salaries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Dates'!$D$32))))+(W32*X32*'1.Salaries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2" s="128">
        <f>IF($C32="FT",AB32*'1.Salaries Rates Dates'!$B$44,
IF($C32="PT",AB32*'1.Salaries Rates Dates'!$B$45,
IF($C32="Clinical",AB32*'1.Salaries Rates Dates'!$B$44,
IF($C32="ANSFT",AB32*'1.Salaries Rates Dates'!$B$46,
IF($C32="ANSPT",AB32*'1.Salaries Rates Dates'!$B$47)))))</f>
        <v>0</v>
      </c>
      <c r="AD32" s="28">
        <f t="shared" si="11"/>
        <v>0</v>
      </c>
      <c r="AE32" s="252"/>
      <c r="AF32" s="25">
        <f>W32*(1+'1.Salaries Rates Dates'!$B$49)</f>
        <v>0</v>
      </c>
      <c r="AG32" s="47"/>
      <c r="AH32" s="336"/>
      <c r="AI32" s="337"/>
      <c r="AJ32" s="48">
        <f>IF(AG32&gt;0,('1.Salaries Rates Dates'!$D$33*AG32),0)</f>
        <v>0</v>
      </c>
      <c r="AK32" s="51">
        <f>IF(AG32&gt;0,((AF32*AG32*'1.Salaries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Dates'!$D$33))))+(AF32*AG32*'1.Salaries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2" s="128">
        <f>IF($C32="FT",AK32*'1.Salaries Rates Dates'!$B$44,
IF($C32="PT",AK32*'1.Salaries Rates Dates'!$B$45,
IF($C32="Clinical",AK32*'1.Salaries Rates Dates'!$B$44,
IF($C32="ANSFT",AK32*'1.Salaries Rates Dates'!$B$46,
IF($C32="ANSPT",AK32*'1.Salaries Rates Dates'!$B$47)))))</f>
        <v>0</v>
      </c>
      <c r="AM32" s="28">
        <f t="shared" si="12"/>
        <v>0</v>
      </c>
      <c r="AN32" s="252"/>
      <c r="AO32" s="25">
        <f>AF32*(1+'1.Salaries Rates Dates'!$B$49)</f>
        <v>0</v>
      </c>
      <c r="AP32" s="47"/>
      <c r="AQ32" s="336"/>
      <c r="AR32" s="337"/>
      <c r="AS32" s="48">
        <f>IF(AP32&gt;0,('1.Salaries Rates Dates'!$D$34*AP32),0)</f>
        <v>0</v>
      </c>
      <c r="AT32" s="51">
        <f>IF(AP32&gt;0,((AO32*AP32*'1.Salaries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Dates'!$D$34))))+(AO32*AP32*'1.Salaries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2" s="128">
        <f>IF($C32="FT",AT32*'1.Salaries Rates Dates'!$B$44,
IF($C32="PT",AT32*'1.Salaries Rates Dates'!$B$45,
IF($C32="Clinical",AT32*'1.Salaries Rates Dates'!$B$44,
IF($C32="ANSFT",AT32*'1.Salaries Rates Dates'!$B$46,
IF($C32="ANSPT",AT32*'1.Salaries Rates Dates'!$B$47)))))</f>
        <v>0</v>
      </c>
      <c r="AV32" s="28">
        <f t="shared" si="13"/>
        <v>0</v>
      </c>
      <c r="AW32" s="252"/>
      <c r="AX32" s="25">
        <f>AO32*(1+'1.Salaries Rates Dates'!$B$49)</f>
        <v>0</v>
      </c>
      <c r="AY32" s="47"/>
      <c r="AZ32" s="336"/>
      <c r="BA32" s="337"/>
      <c r="BB32" s="48">
        <f>IF(AY32&gt;0,('1.Salaries Rates Dates'!$D$35*AY32),0)</f>
        <v>0</v>
      </c>
      <c r="BC32" s="51">
        <f>IF(AY32&gt;0,((AX32*AY32*'1.Salaries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Dates'!$D$35))))+(AX32*AY32*'1.Salaries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2" s="128">
        <f>IF($C32="FT",BC32*'1.Salaries Rates Dates'!$B$44,
IF($C32="PT",BC32*'1.Salaries Rates Dates'!$B$45,
IF($C32="Clinical",BC32*'1.Salaries Rates Dates'!$B$44,
IF($C32="ANSFT",BC32*'1.Salaries Rates Dates'!$B$46,
IF($C32="ANSPT",BC32*'1.Salaries Rates Dates'!$B$47)))))</f>
        <v>0</v>
      </c>
      <c r="BE32" s="28">
        <f t="shared" si="14"/>
        <v>0</v>
      </c>
      <c r="BF32" s="252"/>
      <c r="BG32" s="25">
        <f>AX32*(1+'1.Salaries Rates Dates'!$B$49)</f>
        <v>0</v>
      </c>
      <c r="BH32" s="47"/>
      <c r="BI32" s="336"/>
      <c r="BJ32" s="337"/>
      <c r="BK32" s="48">
        <f>IF(BH32&gt;0,('1.Salaries Rates Dates'!$D$36*BH32),0)</f>
        <v>0</v>
      </c>
      <c r="BL32" s="51">
        <f>IF(BH32&gt;0,((BG32*BH32*'1.Salaries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Dates'!$D$36))))+(BG32*BH32*'1.Salaries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2" s="128">
        <f>IF($C32="FT",BL32*'1.Salaries Rates Dates'!$B$44,
IF($C32="PT",BL32*'1.Salaries Rates Dates'!$B$45,
IF($C32="Clinical",BL32*'1.Salaries Rates Dates'!$B$44,
IF($C32="ANSFT",BL32*'1.Salaries Rates Dates'!$B$46,
IF($C32="ANSPT",BL32*'1.Salaries Rates Dates'!$B$47)))))</f>
        <v>0</v>
      </c>
      <c r="BN32" s="28">
        <f t="shared" si="15"/>
        <v>0</v>
      </c>
      <c r="BO32" s="14">
        <f t="shared" si="16"/>
        <v>0</v>
      </c>
      <c r="BP32" s="14">
        <f t="shared" si="16"/>
        <v>0</v>
      </c>
      <c r="BQ32" s="14">
        <f t="shared" si="16"/>
        <v>0</v>
      </c>
      <c r="BR32" s="82"/>
      <c r="BS32" s="55">
        <f>'1.Salaries Rates Dates'!$D$21</f>
        <v>0</v>
      </c>
      <c r="BT32" s="187">
        <f t="shared" si="17"/>
        <v>0</v>
      </c>
      <c r="BU32" s="187">
        <f t="shared" si="18"/>
        <v>0</v>
      </c>
      <c r="BV32" s="187">
        <f t="shared" si="19"/>
        <v>0</v>
      </c>
      <c r="BW32" s="187">
        <f t="shared" si="20"/>
        <v>0</v>
      </c>
      <c r="BX32" s="187">
        <f t="shared" si="21"/>
        <v>0</v>
      </c>
      <c r="BY32" s="187">
        <f t="shared" si="22"/>
        <v>0</v>
      </c>
      <c r="BZ32" s="187">
        <f t="shared" si="23"/>
        <v>0</v>
      </c>
      <c r="CA32" s="188">
        <f t="shared" si="24"/>
        <v>0</v>
      </c>
    </row>
    <row r="33" spans="1:79" x14ac:dyDescent="0.25">
      <c r="A33" s="15">
        <v>7</v>
      </c>
      <c r="B33" s="16">
        <f>'1.Salaries Rates Dates'!C22</f>
        <v>0</v>
      </c>
      <c r="C33" s="30" t="s">
        <v>31</v>
      </c>
      <c r="D33" s="226"/>
      <c r="E33" s="25">
        <f>'1.Salaries Rates Dates'!Z22</f>
        <v>0</v>
      </c>
      <c r="F33" s="47"/>
      <c r="G33" s="396"/>
      <c r="H33" s="397"/>
      <c r="I33" s="48">
        <f>IF(F33&gt;0,('1.Salaries Rates Dates'!$D$30*F33),0)</f>
        <v>0</v>
      </c>
      <c r="J33" s="51">
        <f>IF(F33&gt;0,((E33*F33*'1.Salaries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Dates'!$D$30))))+(E33*F33*'1.Salaries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3" s="128">
        <f>IF($C33="FT",J33*'1.Salaries Rates Dates'!$B$44,
IF($C33="PT",J33*'1.Salaries Rates Dates'!$B$45,
IF($C33="Clinical",J33*'1.Salaries Rates Dates'!$B$44,
IF($C33="ANSFT",J33*'1.Salaries Rates Dates'!$B$46,
IF($C33="ANSPT",J33*'1.Salaries Rates Dates'!$B$47)))))</f>
        <v>0</v>
      </c>
      <c r="L33" s="28">
        <f t="shared" si="9"/>
        <v>0</v>
      </c>
      <c r="M33" s="250"/>
      <c r="N33" s="25">
        <f>E33*(1+'1.Salaries Rates Dates'!$B$49)</f>
        <v>0</v>
      </c>
      <c r="O33" s="47"/>
      <c r="P33" s="336"/>
      <c r="Q33" s="337"/>
      <c r="R33" s="48">
        <f>IF(O33&gt;0,('1.Salaries Rates Dates'!$D$31*O33),0)</f>
        <v>0</v>
      </c>
      <c r="S33" s="51">
        <f>IF(O33&gt;0,((N33*O33*'1.Salaries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Dates'!$D$31))))+(N33*O33*'1.Salaries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3" s="128">
        <f>IF($C33="FT",S33*'1.Salaries Rates Dates'!$B$44,
IF($C33="PT",S33*'1.Salaries Rates Dates'!$B$45,
IF($C33="Clinical",S33*'1.Salaries Rates Dates'!$B$44,
IF($C33="ANSFT",S33*'1.Salaries Rates Dates'!$B$46,
IF($C33="ANSPT",S33*'1.Salaries Rates Dates'!$B$47)))))</f>
        <v>0</v>
      </c>
      <c r="U33" s="28">
        <f t="shared" si="10"/>
        <v>0</v>
      </c>
      <c r="V33" s="252"/>
      <c r="W33" s="25">
        <f>N33*(1+'1.Salaries Rates Dates'!$B$49)</f>
        <v>0</v>
      </c>
      <c r="X33" s="47"/>
      <c r="Y33" s="336"/>
      <c r="Z33" s="337"/>
      <c r="AA33" s="48">
        <f>IF(X33&gt;0,('1.Salaries Rates Dates'!$D$32*X33),0)</f>
        <v>0</v>
      </c>
      <c r="AB33" s="51">
        <f>IF(X33&gt;0,((W33*X33*'1.Salaries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Dates'!$D$32))))+(W33*X33*'1.Salaries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3" s="128">
        <f>IF($C33="FT",AB33*'1.Salaries Rates Dates'!$B$44,
IF($C33="PT",AB33*'1.Salaries Rates Dates'!$B$45,
IF($C33="Clinical",AB33*'1.Salaries Rates Dates'!$B$44,
IF($C33="ANSFT",AB33*'1.Salaries Rates Dates'!$B$46,
IF($C33="ANSPT",AB33*'1.Salaries Rates Dates'!$B$47)))))</f>
        <v>0</v>
      </c>
      <c r="AD33" s="28">
        <f t="shared" si="11"/>
        <v>0</v>
      </c>
      <c r="AE33" s="252"/>
      <c r="AF33" s="25">
        <f>W33*(1+'1.Salaries Rates Dates'!$B$49)</f>
        <v>0</v>
      </c>
      <c r="AG33" s="47"/>
      <c r="AH33" s="336"/>
      <c r="AI33" s="337"/>
      <c r="AJ33" s="48">
        <f>IF(AG33&gt;0,('1.Salaries Rates Dates'!$D$33*AG33),0)</f>
        <v>0</v>
      </c>
      <c r="AK33" s="51">
        <f>IF(AG33&gt;0,((AF33*AG33*'1.Salaries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Dates'!$D$33))))+(AF33*AG33*'1.Salaries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3" s="128">
        <f>IF($C33="FT",AK33*'1.Salaries Rates Dates'!$B$44,
IF($C33="PT",AK33*'1.Salaries Rates Dates'!$B$45,
IF($C33="Clinical",AK33*'1.Salaries Rates Dates'!$B$44,
IF($C33="ANSFT",AK33*'1.Salaries Rates Dates'!$B$46,
IF($C33="ANSPT",AK33*'1.Salaries Rates Dates'!$B$47)))))</f>
        <v>0</v>
      </c>
      <c r="AM33" s="28">
        <f t="shared" si="12"/>
        <v>0</v>
      </c>
      <c r="AN33" s="252"/>
      <c r="AO33" s="25">
        <f>AF33*(1+'1.Salaries Rates Dates'!$B$49)</f>
        <v>0</v>
      </c>
      <c r="AP33" s="47"/>
      <c r="AQ33" s="336"/>
      <c r="AR33" s="337"/>
      <c r="AS33" s="48">
        <f>IF(AP33&gt;0,('1.Salaries Rates Dates'!$D$34*AP33),0)</f>
        <v>0</v>
      </c>
      <c r="AT33" s="51">
        <f>IF(AP33&gt;0,((AO33*AP33*'1.Salaries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Dates'!$D$34))))+(AO33*AP33*'1.Salaries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3" s="128">
        <f>IF($C33="FT",AT33*'1.Salaries Rates Dates'!$B$44,
IF($C33="PT",AT33*'1.Salaries Rates Dates'!$B$45,
IF($C33="Clinical",AT33*'1.Salaries Rates Dates'!$B$44,
IF($C33="ANSFT",AT33*'1.Salaries Rates Dates'!$B$46,
IF($C33="ANSPT",AT33*'1.Salaries Rates Dates'!$B$47)))))</f>
        <v>0</v>
      </c>
      <c r="AV33" s="28">
        <f t="shared" si="13"/>
        <v>0</v>
      </c>
      <c r="AW33" s="252"/>
      <c r="AX33" s="25">
        <f>AO33*(1+'1.Salaries Rates Dates'!$B$49)</f>
        <v>0</v>
      </c>
      <c r="AY33" s="47"/>
      <c r="AZ33" s="336"/>
      <c r="BA33" s="337"/>
      <c r="BB33" s="48">
        <f>IF(AY33&gt;0,('1.Salaries Rates Dates'!$D$35*AY33),0)</f>
        <v>0</v>
      </c>
      <c r="BC33" s="51">
        <f>IF(AY33&gt;0,((AX33*AY33*'1.Salaries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Dates'!$D$35))))+(AX33*AY33*'1.Salaries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3" s="128">
        <f>IF($C33="FT",BC33*'1.Salaries Rates Dates'!$B$44,
IF($C33="PT",BC33*'1.Salaries Rates Dates'!$B$45,
IF($C33="Clinical",BC33*'1.Salaries Rates Dates'!$B$44,
IF($C33="ANSFT",BC33*'1.Salaries Rates Dates'!$B$46,
IF($C33="ANSPT",BC33*'1.Salaries Rates Dates'!$B$47)))))</f>
        <v>0</v>
      </c>
      <c r="BE33" s="28">
        <f t="shared" si="14"/>
        <v>0</v>
      </c>
      <c r="BF33" s="252"/>
      <c r="BG33" s="25">
        <f>AX33*(1+'1.Salaries Rates Dates'!$B$49)</f>
        <v>0</v>
      </c>
      <c r="BH33" s="47"/>
      <c r="BI33" s="336"/>
      <c r="BJ33" s="337"/>
      <c r="BK33" s="48">
        <f>IF(BH33&gt;0,('1.Salaries Rates Dates'!$D$36*BH33),0)</f>
        <v>0</v>
      </c>
      <c r="BL33" s="51">
        <f>IF(BH33&gt;0,((BG33*BH33*'1.Salaries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Dates'!$D$36))))+(BG33*BH33*'1.Salaries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3" s="128">
        <f>IF($C33="FT",BL33*'1.Salaries Rates Dates'!$B$44,
IF($C33="PT",BL33*'1.Salaries Rates Dates'!$B$45,
IF($C33="Clinical",BL33*'1.Salaries Rates Dates'!$B$44,
IF($C33="ANSFT",BL33*'1.Salaries Rates Dates'!$B$46,
IF($C33="ANSPT",BL33*'1.Salaries Rates Dates'!$B$47)))))</f>
        <v>0</v>
      </c>
      <c r="BN33" s="28">
        <f t="shared" si="15"/>
        <v>0</v>
      </c>
      <c r="BO33" s="14">
        <f t="shared" si="16"/>
        <v>0</v>
      </c>
      <c r="BP33" s="14">
        <f t="shared" si="16"/>
        <v>0</v>
      </c>
      <c r="BQ33" s="14">
        <f t="shared" si="16"/>
        <v>0</v>
      </c>
      <c r="BR33" s="82"/>
      <c r="BS33" s="55">
        <f>'1.Salaries Rates Dates'!$D$22</f>
        <v>0</v>
      </c>
      <c r="BT33" s="187">
        <f t="shared" si="17"/>
        <v>0</v>
      </c>
      <c r="BU33" s="187">
        <f t="shared" si="18"/>
        <v>0</v>
      </c>
      <c r="BV33" s="187">
        <f t="shared" si="19"/>
        <v>0</v>
      </c>
      <c r="BW33" s="187">
        <f t="shared" si="20"/>
        <v>0</v>
      </c>
      <c r="BX33" s="187">
        <f t="shared" si="21"/>
        <v>0</v>
      </c>
      <c r="BY33" s="187">
        <f t="shared" si="22"/>
        <v>0</v>
      </c>
      <c r="BZ33" s="187">
        <f t="shared" si="23"/>
        <v>0</v>
      </c>
      <c r="CA33" s="188">
        <f t="shared" si="24"/>
        <v>0</v>
      </c>
    </row>
    <row r="34" spans="1:79" x14ac:dyDescent="0.25">
      <c r="A34" s="15">
        <v>8</v>
      </c>
      <c r="B34" s="16">
        <f>'1.Salaries Rates Dates'!C23</f>
        <v>0</v>
      </c>
      <c r="C34" s="30" t="s">
        <v>31</v>
      </c>
      <c r="D34" s="226"/>
      <c r="E34" s="25">
        <f>'1.Salaries Rates Dates'!Z23</f>
        <v>0</v>
      </c>
      <c r="F34" s="47"/>
      <c r="G34" s="396"/>
      <c r="H34" s="397"/>
      <c r="I34" s="48">
        <f>IF(F34&gt;0,('1.Salaries Rates Dates'!$D$30*F34),0)</f>
        <v>0</v>
      </c>
      <c r="J34" s="51">
        <f>IF(F34&gt;0,((E34*F34*'1.Salaries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Dates'!$D$30))))+(E34*F34*'1.Salaries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4" s="128">
        <f>IF($C34="FT",J34*'1.Salaries Rates Dates'!$B$44,
IF($C34="PT",J34*'1.Salaries Rates Dates'!$B$45,
IF($C34="Clinical",J34*'1.Salaries Rates Dates'!$B$44,
IF($C34="ANSFT",J34*'1.Salaries Rates Dates'!$B$46,
IF($C34="ANSPT",J34*'1.Salaries Rates Dates'!$B$47)))))</f>
        <v>0</v>
      </c>
      <c r="L34" s="28">
        <f t="shared" si="9"/>
        <v>0</v>
      </c>
      <c r="M34" s="250"/>
      <c r="N34" s="25">
        <f>E34*(1+'1.Salaries Rates Dates'!$B$49)</f>
        <v>0</v>
      </c>
      <c r="O34" s="47"/>
      <c r="P34" s="336"/>
      <c r="Q34" s="337"/>
      <c r="R34" s="48">
        <f>IF(O34&gt;0,('1.Salaries Rates Dates'!$D$31*O34),0)</f>
        <v>0</v>
      </c>
      <c r="S34" s="51">
        <f>IF(O34&gt;0,((N34*O34*'1.Salaries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Dates'!$D$31))))+(N34*O34*'1.Salaries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4" s="128">
        <f>IF($C34="FT",S34*'1.Salaries Rates Dates'!$B$44,
IF($C34="PT",S34*'1.Salaries Rates Dates'!$B$45,
IF($C34="Clinical",S34*'1.Salaries Rates Dates'!$B$44,
IF($C34="ANSFT",S34*'1.Salaries Rates Dates'!$B$46,
IF($C34="ANSPT",S34*'1.Salaries Rates Dates'!$B$47)))))</f>
        <v>0</v>
      </c>
      <c r="U34" s="28">
        <f t="shared" si="10"/>
        <v>0</v>
      </c>
      <c r="V34" s="252"/>
      <c r="W34" s="25">
        <f>N34*(1+'1.Salaries Rates Dates'!$B$49)</f>
        <v>0</v>
      </c>
      <c r="X34" s="47"/>
      <c r="Y34" s="336"/>
      <c r="Z34" s="337"/>
      <c r="AA34" s="48">
        <f>IF(X34&gt;0,('1.Salaries Rates Dates'!$D$32*X34),0)</f>
        <v>0</v>
      </c>
      <c r="AB34" s="51">
        <f>IF(X34&gt;0,((W34*X34*'1.Salaries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Dates'!$D$32))))+(W34*X34*'1.Salaries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4" s="128">
        <f>IF($C34="FT",AB34*'1.Salaries Rates Dates'!$B$44,
IF($C34="PT",AB34*'1.Salaries Rates Dates'!$B$45,
IF($C34="Clinical",AB34*'1.Salaries Rates Dates'!$B$44,
IF($C34="ANSFT",AB34*'1.Salaries Rates Dates'!$B$46,
IF($C34="ANSPT",AB34*'1.Salaries Rates Dates'!$B$47)))))</f>
        <v>0</v>
      </c>
      <c r="AD34" s="28">
        <f t="shared" si="11"/>
        <v>0</v>
      </c>
      <c r="AE34" s="252"/>
      <c r="AF34" s="25">
        <f>W34*(1+'1.Salaries Rates Dates'!$B$49)</f>
        <v>0</v>
      </c>
      <c r="AG34" s="47"/>
      <c r="AH34" s="336"/>
      <c r="AI34" s="337"/>
      <c r="AJ34" s="48">
        <f>IF(AG34&gt;0,('1.Salaries Rates Dates'!$D$33*AG34),0)</f>
        <v>0</v>
      </c>
      <c r="AK34" s="51">
        <f>IF(AG34&gt;0,((AF34*AG34*'1.Salaries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Dates'!$D$33))))+(AF34*AG34*'1.Salaries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4" s="128">
        <f>IF($C34="FT",AK34*'1.Salaries Rates Dates'!$B$44,
IF($C34="PT",AK34*'1.Salaries Rates Dates'!$B$45,
IF($C34="Clinical",AK34*'1.Salaries Rates Dates'!$B$44,
IF($C34="ANSFT",AK34*'1.Salaries Rates Dates'!$B$46,
IF($C34="ANSPT",AK34*'1.Salaries Rates Dates'!$B$47)))))</f>
        <v>0</v>
      </c>
      <c r="AM34" s="28">
        <f t="shared" si="12"/>
        <v>0</v>
      </c>
      <c r="AN34" s="252"/>
      <c r="AO34" s="25">
        <f>AF34*(1+'1.Salaries Rates Dates'!$B$49)</f>
        <v>0</v>
      </c>
      <c r="AP34" s="47"/>
      <c r="AQ34" s="336"/>
      <c r="AR34" s="337"/>
      <c r="AS34" s="48">
        <f>IF(AP34&gt;0,('1.Salaries Rates Dates'!$D$34*AP34),0)</f>
        <v>0</v>
      </c>
      <c r="AT34" s="51">
        <f>IF(AP34&gt;0,((AO34*AP34*'1.Salaries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Dates'!$D$34))))+(AO34*AP34*'1.Salaries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4" s="128">
        <f>IF($C34="FT",AT34*'1.Salaries Rates Dates'!$B$44,
IF($C34="PT",AT34*'1.Salaries Rates Dates'!$B$45,
IF($C34="Clinical",AT34*'1.Salaries Rates Dates'!$B$44,
IF($C34="ANSFT",AT34*'1.Salaries Rates Dates'!$B$46,
IF($C34="ANSPT",AT34*'1.Salaries Rates Dates'!$B$47)))))</f>
        <v>0</v>
      </c>
      <c r="AV34" s="28">
        <f t="shared" si="13"/>
        <v>0</v>
      </c>
      <c r="AW34" s="252"/>
      <c r="AX34" s="25">
        <f>AO34*(1+'1.Salaries Rates Dates'!$B$49)</f>
        <v>0</v>
      </c>
      <c r="AY34" s="47"/>
      <c r="AZ34" s="336"/>
      <c r="BA34" s="337"/>
      <c r="BB34" s="48">
        <f>IF(AY34&gt;0,('1.Salaries Rates Dates'!$D$35*AY34),0)</f>
        <v>0</v>
      </c>
      <c r="BC34" s="51">
        <f>IF(AY34&gt;0,((AX34*AY34*'1.Salaries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Dates'!$D$35))))+(AX34*AY34*'1.Salaries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4" s="128">
        <f>IF($C34="FT",BC34*'1.Salaries Rates Dates'!$B$44,
IF($C34="PT",BC34*'1.Salaries Rates Dates'!$B$45,
IF($C34="Clinical",BC34*'1.Salaries Rates Dates'!$B$44,
IF($C34="ANSFT",BC34*'1.Salaries Rates Dates'!$B$46,
IF($C34="ANSPT",BC34*'1.Salaries Rates Dates'!$B$47)))))</f>
        <v>0</v>
      </c>
      <c r="BE34" s="28">
        <f t="shared" si="14"/>
        <v>0</v>
      </c>
      <c r="BF34" s="252"/>
      <c r="BG34" s="25">
        <f>AX34*(1+'1.Salaries Rates Dates'!$B$49)</f>
        <v>0</v>
      </c>
      <c r="BH34" s="47"/>
      <c r="BI34" s="336"/>
      <c r="BJ34" s="337"/>
      <c r="BK34" s="48">
        <f>IF(BH34&gt;0,('1.Salaries Rates Dates'!$D$36*BH34),0)</f>
        <v>0</v>
      </c>
      <c r="BL34" s="51">
        <f>IF(BH34&gt;0,((BG34*BH34*'1.Salaries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Dates'!$D$36))))+(BG34*BH34*'1.Salaries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4" s="128">
        <f>IF($C34="FT",BL34*'1.Salaries Rates Dates'!$B$44,
IF($C34="PT",BL34*'1.Salaries Rates Dates'!$B$45,
IF($C34="Clinical",BL34*'1.Salaries Rates Dates'!$B$44,
IF($C34="ANSFT",BL34*'1.Salaries Rates Dates'!$B$46,
IF($C34="ANSPT",BL34*'1.Salaries Rates Dates'!$B$47)))))</f>
        <v>0</v>
      </c>
      <c r="BN34" s="28">
        <f t="shared" si="15"/>
        <v>0</v>
      </c>
      <c r="BO34" s="14">
        <f t="shared" si="16"/>
        <v>0</v>
      </c>
      <c r="BP34" s="14">
        <f t="shared" si="16"/>
        <v>0</v>
      </c>
      <c r="BQ34" s="14">
        <f t="shared" si="16"/>
        <v>0</v>
      </c>
      <c r="BR34" s="82"/>
      <c r="BS34" s="55">
        <f>'1.Salaries Rates Dates'!$D$23</f>
        <v>0</v>
      </c>
      <c r="BT34" s="187">
        <f t="shared" si="17"/>
        <v>0</v>
      </c>
      <c r="BU34" s="187">
        <f t="shared" si="18"/>
        <v>0</v>
      </c>
      <c r="BV34" s="187">
        <f t="shared" si="19"/>
        <v>0</v>
      </c>
      <c r="BW34" s="187">
        <f t="shared" si="20"/>
        <v>0</v>
      </c>
      <c r="BX34" s="187">
        <f t="shared" si="21"/>
        <v>0</v>
      </c>
      <c r="BY34" s="187">
        <f t="shared" si="22"/>
        <v>0</v>
      </c>
      <c r="BZ34" s="187">
        <f t="shared" si="23"/>
        <v>0</v>
      </c>
      <c r="CA34" s="188">
        <f t="shared" si="24"/>
        <v>0</v>
      </c>
    </row>
    <row r="35" spans="1:79" x14ac:dyDescent="0.25">
      <c r="A35" s="15">
        <v>9</v>
      </c>
      <c r="B35" s="16">
        <f>'1.Salaries Rates Dates'!C24</f>
        <v>0</v>
      </c>
      <c r="C35" s="30" t="s">
        <v>31</v>
      </c>
      <c r="D35" s="226"/>
      <c r="E35" s="25">
        <f>'1.Salaries Rates Dates'!Z24</f>
        <v>0</v>
      </c>
      <c r="F35" s="47"/>
      <c r="G35" s="396"/>
      <c r="H35" s="397"/>
      <c r="I35" s="48">
        <f>IF(F35&gt;0,('1.Salaries Rates Dates'!$D$30*F35),0)</f>
        <v>0</v>
      </c>
      <c r="J35" s="51">
        <f>IF(F35&gt;0,((E35*F35*'1.Salaries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Dates'!$D$30))))+(E35*F35*'1.Salaries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5" s="128">
        <f>IF($C35="FT",J35*'1.Salaries Rates Dates'!$B$44,
IF($C35="PT",J35*'1.Salaries Rates Dates'!$B$45,
IF($C35="Clinical",J35*'1.Salaries Rates Dates'!$B$44,
IF($C35="ANSFT",J35*'1.Salaries Rates Dates'!$B$46,
IF($C35="ANSPT",J35*'1.Salaries Rates Dates'!$B$47)))))</f>
        <v>0</v>
      </c>
      <c r="L35" s="28">
        <f t="shared" si="9"/>
        <v>0</v>
      </c>
      <c r="M35" s="250"/>
      <c r="N35" s="25">
        <f>E35*(1+'1.Salaries Rates Dates'!$B$49)</f>
        <v>0</v>
      </c>
      <c r="O35" s="47"/>
      <c r="P35" s="336"/>
      <c r="Q35" s="337"/>
      <c r="R35" s="48">
        <f>IF(O35&gt;0,('1.Salaries Rates Dates'!$D$31*O35),0)</f>
        <v>0</v>
      </c>
      <c r="S35" s="51">
        <f>IF(O35&gt;0,((N35*O35*'1.Salaries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Dates'!$D$31))))+(N35*O35*'1.Salaries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5" s="128">
        <f>IF($C35="FT",S35*'1.Salaries Rates Dates'!$B$44,
IF($C35="PT",S35*'1.Salaries Rates Dates'!$B$45,
IF($C35="Clinical",S35*'1.Salaries Rates Dates'!$B$44,
IF($C35="ANSFT",S35*'1.Salaries Rates Dates'!$B$46,
IF($C35="ANSPT",S35*'1.Salaries Rates Dates'!$B$47)))))</f>
        <v>0</v>
      </c>
      <c r="U35" s="28">
        <f t="shared" si="10"/>
        <v>0</v>
      </c>
      <c r="V35" s="252"/>
      <c r="W35" s="25">
        <f>N35*(1+'1.Salaries Rates Dates'!$B$49)</f>
        <v>0</v>
      </c>
      <c r="X35" s="47"/>
      <c r="Y35" s="336"/>
      <c r="Z35" s="337"/>
      <c r="AA35" s="48">
        <f>IF(X35&gt;0,('1.Salaries Rates Dates'!$D$32*X35),0)</f>
        <v>0</v>
      </c>
      <c r="AB35" s="51">
        <f>IF(X35&gt;0,((W35*X35*'1.Salaries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Dates'!$D$32))))+(W35*X35*'1.Salaries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5" s="128">
        <f>IF($C35="FT",AB35*'1.Salaries Rates Dates'!$B$44,
IF($C35="PT",AB35*'1.Salaries Rates Dates'!$B$45,
IF($C35="Clinical",AB35*'1.Salaries Rates Dates'!$B$44,
IF($C35="ANSFT",AB35*'1.Salaries Rates Dates'!$B$46,
IF($C35="ANSPT",AB35*'1.Salaries Rates Dates'!$B$47)))))</f>
        <v>0</v>
      </c>
      <c r="AD35" s="28">
        <f t="shared" si="11"/>
        <v>0</v>
      </c>
      <c r="AE35" s="252"/>
      <c r="AF35" s="25">
        <f>W35*(1+'1.Salaries Rates Dates'!$B$49)</f>
        <v>0</v>
      </c>
      <c r="AG35" s="47"/>
      <c r="AH35" s="336"/>
      <c r="AI35" s="337"/>
      <c r="AJ35" s="48">
        <f>IF(AG35&gt;0,('1.Salaries Rates Dates'!$D$33*AG35),0)</f>
        <v>0</v>
      </c>
      <c r="AK35" s="51">
        <f>IF(AG35&gt;0,((AF35*AG35*'1.Salaries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Dates'!$D$33))))+(AF35*AG35*'1.Salaries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5" s="128">
        <f>IF($C35="FT",AK35*'1.Salaries Rates Dates'!$B$44,
IF($C35="PT",AK35*'1.Salaries Rates Dates'!$B$45,
IF($C35="Clinical",AK35*'1.Salaries Rates Dates'!$B$44,
IF($C35="ANSFT",AK35*'1.Salaries Rates Dates'!$B$46,
IF($C35="ANSPT",AK35*'1.Salaries Rates Dates'!$B$47)))))</f>
        <v>0</v>
      </c>
      <c r="AM35" s="28">
        <f t="shared" si="12"/>
        <v>0</v>
      </c>
      <c r="AN35" s="252"/>
      <c r="AO35" s="25">
        <f>AF35*(1+'1.Salaries Rates Dates'!$B$49)</f>
        <v>0</v>
      </c>
      <c r="AP35" s="47"/>
      <c r="AQ35" s="336"/>
      <c r="AR35" s="337"/>
      <c r="AS35" s="48">
        <f>IF(AP35&gt;0,('1.Salaries Rates Dates'!$D$34*AP35),0)</f>
        <v>0</v>
      </c>
      <c r="AT35" s="51">
        <f>IF(AP35&gt;0,((AO35*AP35*'1.Salaries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Dates'!$D$34))))+(AO35*AP35*'1.Salaries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5" s="128">
        <f>IF($C35="FT",AT35*'1.Salaries Rates Dates'!$B$44,
IF($C35="PT",AT35*'1.Salaries Rates Dates'!$B$45,
IF($C35="Clinical",AT35*'1.Salaries Rates Dates'!$B$44,
IF($C35="ANSFT",AT35*'1.Salaries Rates Dates'!$B$46,
IF($C35="ANSPT",AT35*'1.Salaries Rates Dates'!$B$47)))))</f>
        <v>0</v>
      </c>
      <c r="AV35" s="28">
        <f t="shared" si="13"/>
        <v>0</v>
      </c>
      <c r="AW35" s="252"/>
      <c r="AX35" s="25">
        <f>AO35*(1+'1.Salaries Rates Dates'!$B$49)</f>
        <v>0</v>
      </c>
      <c r="AY35" s="47"/>
      <c r="AZ35" s="336"/>
      <c r="BA35" s="337"/>
      <c r="BB35" s="48">
        <f>IF(AY35&gt;0,('1.Salaries Rates Dates'!$D$35*AY35),0)</f>
        <v>0</v>
      </c>
      <c r="BC35" s="51">
        <f>IF(AY35&gt;0,((AX35*AY35*'1.Salaries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Dates'!$D$35))))+(AX35*AY35*'1.Salaries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5" s="128">
        <f>IF($C35="FT",BC35*'1.Salaries Rates Dates'!$B$44,
IF($C35="PT",BC35*'1.Salaries Rates Dates'!$B$45,
IF($C35="Clinical",BC35*'1.Salaries Rates Dates'!$B$44,
IF($C35="ANSFT",BC35*'1.Salaries Rates Dates'!$B$46,
IF($C35="ANSPT",BC35*'1.Salaries Rates Dates'!$B$47)))))</f>
        <v>0</v>
      </c>
      <c r="BE35" s="28">
        <f t="shared" si="14"/>
        <v>0</v>
      </c>
      <c r="BF35" s="252"/>
      <c r="BG35" s="25">
        <f>AX35*(1+'1.Salaries Rates Dates'!$B$49)</f>
        <v>0</v>
      </c>
      <c r="BH35" s="47"/>
      <c r="BI35" s="336"/>
      <c r="BJ35" s="337"/>
      <c r="BK35" s="48">
        <f>IF(BH35&gt;0,('1.Salaries Rates Dates'!$D$36*BH35),0)</f>
        <v>0</v>
      </c>
      <c r="BL35" s="51">
        <f>IF(BH35&gt;0,((BG35*BH35*'1.Salaries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Dates'!$D$36))))+(BG35*BH35*'1.Salaries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5" s="128">
        <f>IF($C35="FT",BL35*'1.Salaries Rates Dates'!$B$44,
IF($C35="PT",BL35*'1.Salaries Rates Dates'!$B$45,
IF($C35="Clinical",BL35*'1.Salaries Rates Dates'!$B$44,
IF($C35="ANSFT",BL35*'1.Salaries Rates Dates'!$B$46,
IF($C35="ANSPT",BL35*'1.Salaries Rates Dates'!$B$47)))))</f>
        <v>0</v>
      </c>
      <c r="BN35" s="28">
        <f t="shared" si="15"/>
        <v>0</v>
      </c>
      <c r="BO35" s="14">
        <f t="shared" si="16"/>
        <v>0</v>
      </c>
      <c r="BP35" s="14">
        <f>K35+T35+AC35+AL35+AU35+BD35+BM35</f>
        <v>0</v>
      </c>
      <c r="BQ35" s="14">
        <f t="shared" si="16"/>
        <v>0</v>
      </c>
      <c r="BR35" s="82"/>
      <c r="BS35" s="55">
        <f>'1.Salaries Rates Dates'!$D$24</f>
        <v>0</v>
      </c>
      <c r="BT35" s="187">
        <f t="shared" si="17"/>
        <v>0</v>
      </c>
      <c r="BU35" s="187">
        <f t="shared" si="18"/>
        <v>0</v>
      </c>
      <c r="BV35" s="187">
        <f t="shared" si="19"/>
        <v>0</v>
      </c>
      <c r="BW35" s="187">
        <f t="shared" si="20"/>
        <v>0</v>
      </c>
      <c r="BX35" s="187">
        <f t="shared" si="21"/>
        <v>0</v>
      </c>
      <c r="BY35" s="187">
        <f t="shared" si="22"/>
        <v>0</v>
      </c>
      <c r="BZ35" s="187">
        <f t="shared" si="23"/>
        <v>0</v>
      </c>
      <c r="CA35" s="188">
        <f t="shared" si="24"/>
        <v>0</v>
      </c>
    </row>
    <row r="36" spans="1:79" x14ac:dyDescent="0.25">
      <c r="A36" s="15">
        <v>10</v>
      </c>
      <c r="B36" s="16">
        <f>'1.Salaries Rates Dates'!C25</f>
        <v>0</v>
      </c>
      <c r="C36" s="30" t="s">
        <v>31</v>
      </c>
      <c r="D36" s="226"/>
      <c r="E36" s="25">
        <f>'1.Salaries Rates Dates'!Z25</f>
        <v>0</v>
      </c>
      <c r="F36" s="47"/>
      <c r="G36" s="398"/>
      <c r="H36" s="399"/>
      <c r="I36" s="48">
        <f>IF(F36&gt;0,('1.Salaries Rates Dates'!$D$30*F36),0)</f>
        <v>0</v>
      </c>
      <c r="J36" s="51">
        <f>IF(F36&gt;0,((E36*F36*'1.Salaries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Dates'!$D$30))))+(E36*F36*'1.Salaries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6" s="128">
        <f>IF($C36="FT",J36*'1.Salaries Rates Dates'!$B$44,
IF($C36="PT",J36*'1.Salaries Rates Dates'!$B$45,
IF($C36="Clinical",J36*'1.Salaries Rates Dates'!$B$44,
IF($C36="ANSFT",J36*'1.Salaries Rates Dates'!$B$46,
IF($C36="ANSPT",J36*'1.Salaries Rates Dates'!$B$47)))))</f>
        <v>0</v>
      </c>
      <c r="L36" s="28">
        <f t="shared" si="9"/>
        <v>0</v>
      </c>
      <c r="M36" s="250"/>
      <c r="N36" s="25">
        <f>E36*(1+'1.Salaries Rates Dates'!$B$49)</f>
        <v>0</v>
      </c>
      <c r="O36" s="47"/>
      <c r="P36" s="338"/>
      <c r="Q36" s="339"/>
      <c r="R36" s="48">
        <f>IF(O36&gt;0,('1.Salaries Rates Dates'!$D$31*O36),0)</f>
        <v>0</v>
      </c>
      <c r="S36" s="51">
        <f>IF(O36&gt;0,((N36*O36*'1.Salaries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Dates'!$D$31))))+(N36*O36*'1.Salaries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6" s="128">
        <f>IF($C36="FT",S36*'1.Salaries Rates Dates'!$B$44,
IF($C36="PT",S36*'1.Salaries Rates Dates'!$B$45,
IF($C36="Clinical",S36*'1.Salaries Rates Dates'!$B$44,
IF($C36="ANSFT",S36*'1.Salaries Rates Dates'!$B$46,
IF($C36="ANSPT",S36*'1.Salaries Rates Dates'!$B$47)))))</f>
        <v>0</v>
      </c>
      <c r="U36" s="28">
        <f t="shared" si="10"/>
        <v>0</v>
      </c>
      <c r="V36" s="252"/>
      <c r="W36" s="25">
        <f>N36*(1+'1.Salaries Rates Dates'!$B$49)</f>
        <v>0</v>
      </c>
      <c r="X36" s="47"/>
      <c r="Y36" s="338"/>
      <c r="Z36" s="339"/>
      <c r="AA36" s="48">
        <f>IF(X36&gt;0,('1.Salaries Rates Dates'!$D$32*X36),0)</f>
        <v>0</v>
      </c>
      <c r="AB36" s="51">
        <f>IF(X36&gt;0,((W36*X36*'1.Salaries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Dates'!$D$32))))+(W36*X36*'1.Salaries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6" s="128">
        <f>IF($C36="FT",AB36*'1.Salaries Rates Dates'!$B$44,
IF($C36="PT",AB36*'1.Salaries Rates Dates'!$B$45,
IF($C36="Clinical",AB36*'1.Salaries Rates Dates'!$B$44,
IF($C36="ANSFT",AB36*'1.Salaries Rates Dates'!$B$46,
IF($C36="ANSPT",AB36*'1.Salaries Rates Dates'!$B$47)))))</f>
        <v>0</v>
      </c>
      <c r="AD36" s="28">
        <f t="shared" si="11"/>
        <v>0</v>
      </c>
      <c r="AE36" s="252"/>
      <c r="AF36" s="25">
        <f>W36*(1+'1.Salaries Rates Dates'!$B$49)</f>
        <v>0</v>
      </c>
      <c r="AG36" s="47"/>
      <c r="AH36" s="338"/>
      <c r="AI36" s="339"/>
      <c r="AJ36" s="48">
        <f>IF(AG36&gt;0,('1.Salaries Rates Dates'!$D$33*AG36),0)</f>
        <v>0</v>
      </c>
      <c r="AK36" s="51">
        <f>IF(AG36&gt;0,((AF36*AG36*'1.Salaries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Dates'!$D$33))))+(AF36*AG36*'1.Salaries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6" s="128">
        <f>IF($C36="FT",AK36*'1.Salaries Rates Dates'!$B$44,
IF($C36="PT",AK36*'1.Salaries Rates Dates'!$B$45,
IF($C36="Clinical",AK36*'1.Salaries Rates Dates'!$B$44,
IF($C36="ANSFT",AK36*'1.Salaries Rates Dates'!$B$46,
IF($C36="ANSPT",AK36*'1.Salaries Rates Dates'!$B$47)))))</f>
        <v>0</v>
      </c>
      <c r="AM36" s="28">
        <f t="shared" si="12"/>
        <v>0</v>
      </c>
      <c r="AN36" s="252"/>
      <c r="AO36" s="25">
        <f>AF36*(1+'1.Salaries Rates Dates'!$B$49)</f>
        <v>0</v>
      </c>
      <c r="AP36" s="47"/>
      <c r="AQ36" s="338"/>
      <c r="AR36" s="339"/>
      <c r="AS36" s="48">
        <f>IF(AP36&gt;0,('1.Salaries Rates Dates'!$D$34*AP36),0)</f>
        <v>0</v>
      </c>
      <c r="AT36" s="51">
        <f>IF(AP36&gt;0,((AO36*AP36*'1.Salaries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Dates'!$D$34))))+(AO36*AP36*'1.Salaries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6" s="128">
        <f>IF($C36="FT",AT36*'1.Salaries Rates Dates'!$B$44,
IF($C36="PT",AT36*'1.Salaries Rates Dates'!$B$45,
IF($C36="Clinical",AT36*'1.Salaries Rates Dates'!$B$44,
IF($C36="ANSFT",AT36*'1.Salaries Rates Dates'!$B$46,
IF($C36="ANSPT",AT36*'1.Salaries Rates Dates'!$B$47)))))</f>
        <v>0</v>
      </c>
      <c r="AV36" s="28">
        <f t="shared" si="13"/>
        <v>0</v>
      </c>
      <c r="AW36" s="252"/>
      <c r="AX36" s="25">
        <f>AO36*(1+'1.Salaries Rates Dates'!$B$49)</f>
        <v>0</v>
      </c>
      <c r="AY36" s="47"/>
      <c r="AZ36" s="338"/>
      <c r="BA36" s="339"/>
      <c r="BB36" s="48">
        <f>IF(AY36&gt;0,('1.Salaries Rates Dates'!$D$35*AY36),0)</f>
        <v>0</v>
      </c>
      <c r="BC36" s="51">
        <f>IF(AY36&gt;0,((AX36*AY36*'1.Salaries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Dates'!$D$35))))+(AX36*AY36*'1.Salaries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6" s="128">
        <f>IF($C36="FT",BC36*'1.Salaries Rates Dates'!$B$44,
IF($C36="PT",BC36*'1.Salaries Rates Dates'!$B$45,
IF($C36="Clinical",BC36*'1.Salaries Rates Dates'!$B$44,
IF($C36="ANSFT",BC36*'1.Salaries Rates Dates'!$B$46,
IF($C36="ANSPT",BC36*'1.Salaries Rates Dates'!$B$47)))))</f>
        <v>0</v>
      </c>
      <c r="BE36" s="28">
        <f t="shared" si="14"/>
        <v>0</v>
      </c>
      <c r="BF36" s="252"/>
      <c r="BG36" s="25">
        <f>AX36*(1+'1.Salaries Rates Dates'!$B$49)</f>
        <v>0</v>
      </c>
      <c r="BH36" s="47"/>
      <c r="BI36" s="338"/>
      <c r="BJ36" s="339"/>
      <c r="BK36" s="48">
        <f>IF(BH36&gt;0,('1.Salaries Rates Dates'!$D$36*BH36),0)</f>
        <v>0</v>
      </c>
      <c r="BL36" s="51">
        <f>IF(BH36&gt;0,((BG36*BH36*'1.Salaries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Dates'!$D$36))))+(BG36*BH36*'1.Salaries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6" s="128">
        <f>IF($C36="FT",BL36*'1.Salaries Rates Dates'!$B$44,
IF($C36="PT",BL36*'1.Salaries Rates Dates'!$B$45,
IF($C36="Clinical",BL36*'1.Salaries Rates Dates'!$B$44,
IF($C36="ANSFT",BL36*'1.Salaries Rates Dates'!$B$46,
IF($C36="ANSPT",BL36*'1.Salaries Rates Dates'!$B$47)))))</f>
        <v>0</v>
      </c>
      <c r="BN36" s="28">
        <f t="shared" si="15"/>
        <v>0</v>
      </c>
      <c r="BO36" s="14">
        <f t="shared" si="16"/>
        <v>0</v>
      </c>
      <c r="BP36" s="14">
        <f>K36+T36+AC36+AL36+AU36+BD36+BM36</f>
        <v>0</v>
      </c>
      <c r="BQ36" s="14">
        <f t="shared" si="16"/>
        <v>0</v>
      </c>
      <c r="BR36" s="82"/>
      <c r="BS36" s="55">
        <f>'1.Salaries Rates Dates'!$D$25</f>
        <v>0</v>
      </c>
      <c r="BT36" s="187">
        <f t="shared" si="17"/>
        <v>0</v>
      </c>
      <c r="BU36" s="187">
        <f t="shared" si="18"/>
        <v>0</v>
      </c>
      <c r="BV36" s="187">
        <f t="shared" si="19"/>
        <v>0</v>
      </c>
      <c r="BW36" s="187">
        <f t="shared" si="20"/>
        <v>0</v>
      </c>
      <c r="BX36" s="187">
        <f t="shared" si="21"/>
        <v>0</v>
      </c>
      <c r="BY36" s="187">
        <f t="shared" si="22"/>
        <v>0</v>
      </c>
      <c r="BZ36" s="187">
        <f t="shared" si="23"/>
        <v>0</v>
      </c>
      <c r="CA36" s="188">
        <f t="shared" si="24"/>
        <v>0</v>
      </c>
    </row>
    <row r="37" spans="1:79" x14ac:dyDescent="0.25">
      <c r="A37" s="376" t="s">
        <v>77</v>
      </c>
      <c r="B37" s="386"/>
      <c r="C37" s="377"/>
      <c r="D37" s="226"/>
      <c r="E37" s="329"/>
      <c r="F37" s="329"/>
      <c r="G37" s="329"/>
      <c r="H37" s="329"/>
      <c r="I37" s="329"/>
      <c r="J37" s="329"/>
      <c r="K37" s="329"/>
      <c r="L37" s="329"/>
      <c r="M37" s="250"/>
      <c r="N37" s="329"/>
      <c r="O37" s="329"/>
      <c r="P37" s="329"/>
      <c r="Q37" s="329"/>
      <c r="R37" s="329"/>
      <c r="S37" s="329"/>
      <c r="T37" s="329"/>
      <c r="U37" s="329"/>
      <c r="V37" s="252"/>
      <c r="W37" s="329"/>
      <c r="X37" s="329"/>
      <c r="Y37" s="329"/>
      <c r="Z37" s="329"/>
      <c r="AA37" s="329"/>
      <c r="AB37" s="329"/>
      <c r="AC37" s="329"/>
      <c r="AD37" s="329"/>
      <c r="AE37" s="252"/>
      <c r="AF37" s="329"/>
      <c r="AG37" s="329"/>
      <c r="AH37" s="329"/>
      <c r="AI37" s="329"/>
      <c r="AJ37" s="329"/>
      <c r="AK37" s="329"/>
      <c r="AL37" s="329"/>
      <c r="AM37" s="329"/>
      <c r="AN37" s="252"/>
      <c r="AO37" s="329"/>
      <c r="AP37" s="329"/>
      <c r="AQ37" s="329"/>
      <c r="AR37" s="329"/>
      <c r="AS37" s="329"/>
      <c r="AT37" s="329"/>
      <c r="AU37" s="329"/>
      <c r="AV37" s="329"/>
      <c r="AW37" s="252"/>
      <c r="AX37" s="329"/>
      <c r="AY37" s="329"/>
      <c r="AZ37" s="329"/>
      <c r="BA37" s="329"/>
      <c r="BB37" s="329"/>
      <c r="BC37" s="329"/>
      <c r="BD37" s="329"/>
      <c r="BE37" s="329"/>
      <c r="BF37" s="252"/>
      <c r="BG37" s="329"/>
      <c r="BH37" s="329"/>
      <c r="BI37" s="329"/>
      <c r="BJ37" s="329"/>
      <c r="BK37" s="329"/>
      <c r="BL37" s="329"/>
      <c r="BM37" s="329"/>
      <c r="BN37" s="329"/>
      <c r="BO37" s="328"/>
      <c r="BP37" s="329"/>
      <c r="BQ37" s="330"/>
      <c r="BR37" s="83"/>
      <c r="BS37" s="73"/>
      <c r="BT37" s="74"/>
      <c r="BU37" s="74"/>
      <c r="BV37" s="74"/>
      <c r="BW37" s="74"/>
      <c r="BX37" s="74"/>
      <c r="BY37" s="74"/>
      <c r="BZ37" s="74"/>
      <c r="CA37" s="75"/>
    </row>
    <row r="38" spans="1:79" ht="30.75" customHeight="1" x14ac:dyDescent="0.25">
      <c r="A38" s="19" t="s">
        <v>4</v>
      </c>
      <c r="B38" s="64" t="s">
        <v>33</v>
      </c>
      <c r="C38" s="65" t="s">
        <v>85</v>
      </c>
      <c r="D38" s="226"/>
      <c r="E38" s="26" t="s">
        <v>34</v>
      </c>
      <c r="F38" s="20"/>
      <c r="G38" s="20"/>
      <c r="H38" s="20"/>
      <c r="I38" s="20"/>
      <c r="J38" s="20"/>
      <c r="K38" s="20"/>
      <c r="L38" s="20"/>
      <c r="M38" s="250"/>
      <c r="N38" s="26" t="s">
        <v>34</v>
      </c>
      <c r="O38" s="20"/>
      <c r="P38" s="20"/>
      <c r="Q38" s="20"/>
      <c r="R38" s="20"/>
      <c r="S38" s="20"/>
      <c r="T38" s="20"/>
      <c r="U38" s="20"/>
      <c r="V38" s="252"/>
      <c r="W38" s="26" t="s">
        <v>34</v>
      </c>
      <c r="X38" s="20"/>
      <c r="Y38" s="20"/>
      <c r="Z38" s="20"/>
      <c r="AA38" s="20"/>
      <c r="AB38" s="20"/>
      <c r="AC38" s="20"/>
      <c r="AD38" s="20"/>
      <c r="AE38" s="252"/>
      <c r="AF38" s="26" t="s">
        <v>34</v>
      </c>
      <c r="AG38" s="20"/>
      <c r="AH38" s="20"/>
      <c r="AI38" s="20"/>
      <c r="AJ38" s="20"/>
      <c r="AK38" s="20"/>
      <c r="AL38" s="20"/>
      <c r="AM38" s="20"/>
      <c r="AN38" s="252"/>
      <c r="AO38" s="26" t="s">
        <v>34</v>
      </c>
      <c r="AP38" s="20"/>
      <c r="AQ38" s="20"/>
      <c r="AR38" s="20"/>
      <c r="AS38" s="20"/>
      <c r="AT38" s="20"/>
      <c r="AU38" s="20"/>
      <c r="AV38" s="20"/>
      <c r="AW38" s="252"/>
      <c r="AX38" s="26" t="s">
        <v>34</v>
      </c>
      <c r="AY38" s="20"/>
      <c r="AZ38" s="20"/>
      <c r="BA38" s="20"/>
      <c r="BB38" s="20"/>
      <c r="BC38" s="20"/>
      <c r="BD38" s="20"/>
      <c r="BE38" s="20"/>
      <c r="BF38" s="252"/>
      <c r="BG38" s="26" t="s">
        <v>34</v>
      </c>
      <c r="BH38" s="20"/>
      <c r="BI38" s="20"/>
      <c r="BJ38" s="20"/>
      <c r="BK38" s="20"/>
      <c r="BL38" s="20"/>
      <c r="BM38" s="20"/>
      <c r="BN38" s="20"/>
      <c r="BO38" s="328"/>
      <c r="BP38" s="329"/>
      <c r="BQ38" s="330"/>
      <c r="BR38" s="83"/>
      <c r="BS38" s="76"/>
      <c r="BT38" s="77"/>
      <c r="BU38" s="77"/>
      <c r="BV38" s="77"/>
      <c r="BW38" s="77"/>
      <c r="BX38" s="77"/>
      <c r="BY38" s="77"/>
      <c r="BZ38" s="77"/>
      <c r="CA38" s="78"/>
    </row>
    <row r="39" spans="1:79" x14ac:dyDescent="0.25">
      <c r="A39" s="15">
        <v>1</v>
      </c>
      <c r="B39" s="31" t="s">
        <v>35</v>
      </c>
      <c r="C39" s="52"/>
      <c r="D39" s="226"/>
      <c r="E39" s="27"/>
      <c r="F39" s="47"/>
      <c r="G39" s="334"/>
      <c r="H39" s="335"/>
      <c r="I39" s="48">
        <f>IF(F39&gt;0,('1.Salaries Rates Dates'!$D$30*F39),0)</f>
        <v>0</v>
      </c>
      <c r="J39" s="51">
        <f>IF(F39&gt;0,((E39*F39*'1.Salaries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Dates'!$D$30))))+(E39*F39*'1.Salaries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39" s="409"/>
      <c r="L39" s="28">
        <f>J39+K39</f>
        <v>0</v>
      </c>
      <c r="M39" s="250"/>
      <c r="N39" s="25">
        <f>E39*(1+'1.Salaries Rates Dates'!$B$49)</f>
        <v>0</v>
      </c>
      <c r="O39" s="47"/>
      <c r="P39" s="334"/>
      <c r="Q39" s="335"/>
      <c r="R39" s="48">
        <f>IF(O39&gt;0,('1.Salaries Rates Dates'!$D$31*O39),0)</f>
        <v>0</v>
      </c>
      <c r="S39" s="51">
        <f>IF(O39&gt;0,((N39*O39*'1.Salaries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Dates'!$D$31))))+(N39*O39*'1.Salaries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39" s="409"/>
      <c r="U39" s="28">
        <f>S39+T39</f>
        <v>0</v>
      </c>
      <c r="V39" s="252"/>
      <c r="W39" s="25">
        <f>N39*(1+'1.Salaries Rates Dates'!$B$49)</f>
        <v>0</v>
      </c>
      <c r="X39" s="47"/>
      <c r="Y39" s="334"/>
      <c r="Z39" s="335"/>
      <c r="AA39" s="48">
        <f>IF(X39&gt;0,('1.Salaries Rates Dates'!$D$32*X39),0)</f>
        <v>0</v>
      </c>
      <c r="AB39" s="51">
        <f>IF(X39&gt;0,((W39*X39*'1.Salaries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Dates'!$D$32))))+(W39*X39*'1.Salaries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39" s="409"/>
      <c r="AD39" s="28">
        <f>AB39+AC39</f>
        <v>0</v>
      </c>
      <c r="AE39" s="252"/>
      <c r="AF39" s="25">
        <f>W39*(1+'1.Salaries Rates Dates'!$B$49)</f>
        <v>0</v>
      </c>
      <c r="AG39" s="47"/>
      <c r="AH39" s="334"/>
      <c r="AI39" s="335"/>
      <c r="AJ39" s="48">
        <f>IF(AG39&gt;0,('1.Salaries Rates Dates'!$D$33*AG39),0)</f>
        <v>0</v>
      </c>
      <c r="AK39" s="51">
        <f>IF(AG39&gt;0,((AF39*AG39*'1.Salaries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Dates'!$D$33))))+(AF39*AG39*'1.Salaries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39" s="409"/>
      <c r="AM39" s="28">
        <f>AK39+AL39</f>
        <v>0</v>
      </c>
      <c r="AN39" s="252"/>
      <c r="AO39" s="25">
        <f>AF39*(1+'1.Salaries Rates Dates'!$B$49)</f>
        <v>0</v>
      </c>
      <c r="AP39" s="47"/>
      <c r="AQ39" s="334"/>
      <c r="AR39" s="335"/>
      <c r="AS39" s="48">
        <f>IF(AP39&gt;0,('1.Salaries Rates Dates'!$D$34*AP39),0)</f>
        <v>0</v>
      </c>
      <c r="AT39" s="51">
        <f>IF(AP39&gt;0,((AO39*AP39*'1.Salaries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Dates'!$D$34))))+(AO39*AP39*'1.Salaries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39" s="409"/>
      <c r="AV39" s="28">
        <f>AT39+AU39</f>
        <v>0</v>
      </c>
      <c r="AW39" s="252"/>
      <c r="AX39" s="25">
        <f>AO39*(1+'1.Salaries Rates Dates'!$B$49)</f>
        <v>0</v>
      </c>
      <c r="AY39" s="47"/>
      <c r="AZ39" s="334"/>
      <c r="BA39" s="335"/>
      <c r="BB39" s="48">
        <f>IF(AY39&gt;0,('1.Salaries Rates Dates'!$D$35*AY39),0)</f>
        <v>0</v>
      </c>
      <c r="BC39" s="51">
        <f>IF(AY39&gt;0,((AX39*AY39*'1.Salaries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Dates'!$D$35))))+(AX39*AY39*'1.Salaries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39" s="409"/>
      <c r="BE39" s="28">
        <f>BC39+BD39</f>
        <v>0</v>
      </c>
      <c r="BF39" s="252"/>
      <c r="BG39" s="25">
        <f>AX39*(1+'1.Salaries Rates Dates'!$B$49)</f>
        <v>0</v>
      </c>
      <c r="BH39" s="47"/>
      <c r="BI39" s="334"/>
      <c r="BJ39" s="335"/>
      <c r="BK39" s="48">
        <f>IF(BH39&gt;0,('1.Salaries Rates Dates'!$D$36*BH39),0)</f>
        <v>0</v>
      </c>
      <c r="BL39" s="51">
        <f>IF(BH39&gt;0,((BG39*BH39*'1.Salaries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Dates'!$D$36))))+(BG39*BH39*'1.Salaries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39" s="409"/>
      <c r="BN39" s="28">
        <f>BL39+BM39</f>
        <v>0</v>
      </c>
      <c r="BO39" s="14">
        <f>J39+S39+AB39+AK39+AT39+BC39+BL39</f>
        <v>0</v>
      </c>
      <c r="BP39" s="14">
        <f t="shared" ref="BP39:BQ43" si="25">K39+T39+AC39+AL39+AU39+BD39+BM39</f>
        <v>0</v>
      </c>
      <c r="BQ39" s="14">
        <f t="shared" si="25"/>
        <v>0</v>
      </c>
      <c r="BR39" s="82"/>
      <c r="BS39" s="55">
        <f>C39</f>
        <v>0</v>
      </c>
      <c r="BT39" s="72">
        <f>J39</f>
        <v>0</v>
      </c>
      <c r="BU39" s="72">
        <f>S39</f>
        <v>0</v>
      </c>
      <c r="BV39" s="72">
        <f>AB39</f>
        <v>0</v>
      </c>
      <c r="BW39" s="72">
        <f>AK39</f>
        <v>0</v>
      </c>
      <c r="BX39" s="72">
        <f>AT39</f>
        <v>0</v>
      </c>
      <c r="BY39" s="187">
        <f>$BC39</f>
        <v>0</v>
      </c>
      <c r="BZ39" s="187">
        <f>$BL39</f>
        <v>0</v>
      </c>
      <c r="CA39" s="72">
        <f>SUM(BT39:BX39)</f>
        <v>0</v>
      </c>
    </row>
    <row r="40" spans="1:79" x14ac:dyDescent="0.25">
      <c r="A40" s="15">
        <v>2</v>
      </c>
      <c r="B40" s="31"/>
      <c r="C40" s="52"/>
      <c r="D40" s="226"/>
      <c r="E40" s="27"/>
      <c r="F40" s="47"/>
      <c r="G40" s="336"/>
      <c r="H40" s="337"/>
      <c r="I40" s="48">
        <f>IF(F40&gt;0,('1.Salaries Rates Dates'!$D$30*F40),0)</f>
        <v>0</v>
      </c>
      <c r="J40" s="51">
        <f>IF(F40&gt;0,((E40*F40*'1.Salaries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Dates'!$D$30))))+(E40*F40*'1.Salaries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0" s="410"/>
      <c r="L40" s="28">
        <f>J40+K40</f>
        <v>0</v>
      </c>
      <c r="M40" s="250"/>
      <c r="N40" s="25">
        <f>E40*(1+'1.Salaries Rates Dates'!$B$49)</f>
        <v>0</v>
      </c>
      <c r="O40" s="47"/>
      <c r="P40" s="336"/>
      <c r="Q40" s="337"/>
      <c r="R40" s="48">
        <f>IF(O40&gt;0,('1.Salaries Rates Dates'!$D$31*O40),0)</f>
        <v>0</v>
      </c>
      <c r="S40" s="51">
        <f>IF(O40&gt;0,((N40*O40*'1.Salaries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Dates'!$D$31))))+(N40*O40*'1.Salaries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0" s="410"/>
      <c r="U40" s="28">
        <f>S40+T40</f>
        <v>0</v>
      </c>
      <c r="V40" s="252"/>
      <c r="W40" s="25">
        <f>N40*(1+'1.Salaries Rates Dates'!$B$49)</f>
        <v>0</v>
      </c>
      <c r="X40" s="47"/>
      <c r="Y40" s="336"/>
      <c r="Z40" s="337"/>
      <c r="AA40" s="48">
        <f>IF(X40&gt;0,('1.Salaries Rates Dates'!$D$32*X40),0)</f>
        <v>0</v>
      </c>
      <c r="AB40" s="51">
        <f>IF(X40&gt;0,((W40*X40*'1.Salaries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Dates'!$D$32))))+(W40*X40*'1.Salaries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0" s="410"/>
      <c r="AD40" s="28">
        <f>AB40+AC40</f>
        <v>0</v>
      </c>
      <c r="AE40" s="252"/>
      <c r="AF40" s="25">
        <f>W40*(1+'1.Salaries Rates Dates'!$B$49)</f>
        <v>0</v>
      </c>
      <c r="AG40" s="47"/>
      <c r="AH40" s="336"/>
      <c r="AI40" s="337"/>
      <c r="AJ40" s="48">
        <f>IF(AG40&gt;0,('1.Salaries Rates Dates'!$D$33*AG40),0)</f>
        <v>0</v>
      </c>
      <c r="AK40" s="51">
        <f>IF(AG40&gt;0,((AF40*AG40*'1.Salaries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Dates'!$D$33))))+(AF40*AG40*'1.Salaries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0" s="410"/>
      <c r="AM40" s="28">
        <f>AK40+AL40</f>
        <v>0</v>
      </c>
      <c r="AN40" s="252"/>
      <c r="AO40" s="25">
        <f>AF40*(1+'1.Salaries Rates Dates'!$B$49)</f>
        <v>0</v>
      </c>
      <c r="AP40" s="47"/>
      <c r="AQ40" s="336"/>
      <c r="AR40" s="337"/>
      <c r="AS40" s="48">
        <f>IF(AP40&gt;0,('1.Salaries Rates Dates'!$D$34*AP40),0)</f>
        <v>0</v>
      </c>
      <c r="AT40" s="51">
        <f>IF(AP40&gt;0,((AO40*AP40*'1.Salaries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Dates'!$D$34))))+(AO40*AP40*'1.Salaries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0" s="410"/>
      <c r="AV40" s="28">
        <f>AT40+AU40</f>
        <v>0</v>
      </c>
      <c r="AW40" s="252"/>
      <c r="AX40" s="25">
        <f>AO40*(1+'1.Salaries Rates Dates'!$B$49)</f>
        <v>0</v>
      </c>
      <c r="AY40" s="47"/>
      <c r="AZ40" s="336"/>
      <c r="BA40" s="337"/>
      <c r="BB40" s="48">
        <f>IF(AY40&gt;0,('1.Salaries Rates Dates'!$D$35*AY40),0)</f>
        <v>0</v>
      </c>
      <c r="BC40" s="51">
        <f>IF(AY40&gt;0,((AX40*AY40*'1.Salaries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Dates'!$D$35))))+(AX40*AY40*'1.Salaries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0" s="410"/>
      <c r="BE40" s="28">
        <f>BC40+BD40</f>
        <v>0</v>
      </c>
      <c r="BF40" s="252"/>
      <c r="BG40" s="25">
        <f>AX40*(1+'1.Salaries Rates Dates'!$B$49)</f>
        <v>0</v>
      </c>
      <c r="BH40" s="47"/>
      <c r="BI40" s="336"/>
      <c r="BJ40" s="337"/>
      <c r="BK40" s="48">
        <f>IF(BH40&gt;0,('1.Salaries Rates Dates'!$D$36*BH40),0)</f>
        <v>0</v>
      </c>
      <c r="BL40" s="51">
        <f>IF(BH40&gt;0,((BG40*BH40*'1.Salaries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Dates'!$D$36))))+(BG40*BH40*'1.Salaries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0" s="410"/>
      <c r="BN40" s="28">
        <f>BL40+BM40</f>
        <v>0</v>
      </c>
      <c r="BO40" s="14">
        <f t="shared" ref="BO40:BO42" si="26">J40+S40+AB40+AK40+AT40+BC40+BL40</f>
        <v>0</v>
      </c>
      <c r="BP40" s="14">
        <f t="shared" si="25"/>
        <v>0</v>
      </c>
      <c r="BQ40" s="14">
        <f t="shared" si="25"/>
        <v>0</v>
      </c>
      <c r="BR40" s="82"/>
      <c r="BS40" s="55">
        <f>C40</f>
        <v>0</v>
      </c>
      <c r="BT40" s="72">
        <f>J40</f>
        <v>0</v>
      </c>
      <c r="BU40" s="72">
        <f>S40</f>
        <v>0</v>
      </c>
      <c r="BV40" s="72">
        <f>AB40</f>
        <v>0</v>
      </c>
      <c r="BW40" s="72">
        <f>AK40</f>
        <v>0</v>
      </c>
      <c r="BX40" s="72">
        <f>AT40</f>
        <v>0</v>
      </c>
      <c r="BY40" s="187">
        <f t="shared" ref="BY40:BY43" si="27">$BC40</f>
        <v>0</v>
      </c>
      <c r="BZ40" s="187">
        <f t="shared" ref="BZ40:BZ42" si="28">$BL40</f>
        <v>0</v>
      </c>
      <c r="CA40" s="72">
        <f t="shared" ref="CA40:CA43" si="29">SUM(BT40:BX40)</f>
        <v>0</v>
      </c>
    </row>
    <row r="41" spans="1:79" x14ac:dyDescent="0.25">
      <c r="A41" s="15">
        <v>3</v>
      </c>
      <c r="B41" s="31"/>
      <c r="C41" s="52"/>
      <c r="D41" s="226"/>
      <c r="E41" s="27"/>
      <c r="F41" s="47"/>
      <c r="G41" s="336"/>
      <c r="H41" s="337"/>
      <c r="I41" s="48">
        <f>IF(F41&gt;0,('1.Salaries Rates Dates'!$D$30*F41),0)</f>
        <v>0</v>
      </c>
      <c r="J41" s="51">
        <f>IF(F41&gt;0,((E41*F41*'1.Salaries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Dates'!$D$30))))+(E41*F41*'1.Salaries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1" s="410"/>
      <c r="L41" s="28">
        <f>J41+K41</f>
        <v>0</v>
      </c>
      <c r="M41" s="250"/>
      <c r="N41" s="25">
        <f>E41*(1+'1.Salaries Rates Dates'!$B$49)</f>
        <v>0</v>
      </c>
      <c r="O41" s="47"/>
      <c r="P41" s="336"/>
      <c r="Q41" s="337"/>
      <c r="R41" s="48">
        <f>IF(O41&gt;0,('1.Salaries Rates Dates'!$D$31*O41),0)</f>
        <v>0</v>
      </c>
      <c r="S41" s="51">
        <f>IF(O41&gt;0,((N41*O41*'1.Salaries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Dates'!$D$31))))+(N41*O41*'1.Salaries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1" s="410"/>
      <c r="U41" s="28">
        <f>S41+T41</f>
        <v>0</v>
      </c>
      <c r="V41" s="252"/>
      <c r="W41" s="25">
        <f>N41*(1+'1.Salaries Rates Dates'!$B$49)</f>
        <v>0</v>
      </c>
      <c r="X41" s="47"/>
      <c r="Y41" s="336"/>
      <c r="Z41" s="337"/>
      <c r="AA41" s="48">
        <f>IF(X41&gt;0,('1.Salaries Rates Dates'!$D$32*X41),0)</f>
        <v>0</v>
      </c>
      <c r="AB41" s="51">
        <f>IF(X41&gt;0,((W41*X41*'1.Salaries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Dates'!$D$32))))+(W41*X41*'1.Salaries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1" s="410"/>
      <c r="AD41" s="28">
        <f>AB41+AC41</f>
        <v>0</v>
      </c>
      <c r="AE41" s="252"/>
      <c r="AF41" s="25">
        <f>W41*(1+'1.Salaries Rates Dates'!$B$49)</f>
        <v>0</v>
      </c>
      <c r="AG41" s="47"/>
      <c r="AH41" s="336"/>
      <c r="AI41" s="337"/>
      <c r="AJ41" s="48">
        <f>IF(AG41&gt;0,('1.Salaries Rates Dates'!$D$33*AG41),0)</f>
        <v>0</v>
      </c>
      <c r="AK41" s="51">
        <f>IF(AG41&gt;0,((AF41*AG41*'1.Salaries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Dates'!$D$33))))+(AF41*AG41*'1.Salaries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1" s="410"/>
      <c r="AM41" s="28">
        <f>AK41+AL41</f>
        <v>0</v>
      </c>
      <c r="AN41" s="252"/>
      <c r="AO41" s="25">
        <f>AF41*(1+'1.Salaries Rates Dates'!$B$49)</f>
        <v>0</v>
      </c>
      <c r="AP41" s="47"/>
      <c r="AQ41" s="336"/>
      <c r="AR41" s="337"/>
      <c r="AS41" s="48">
        <f>IF(AP41&gt;0,('1.Salaries Rates Dates'!$D$34*AP41),0)</f>
        <v>0</v>
      </c>
      <c r="AT41" s="51">
        <f>IF(AP41&gt;0,((AO41*AP41*'1.Salaries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Dates'!$D$34))))+(AO41*AP41*'1.Salaries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1" s="410"/>
      <c r="AV41" s="28">
        <f>AT41+AU41</f>
        <v>0</v>
      </c>
      <c r="AW41" s="252"/>
      <c r="AX41" s="25">
        <f>AO41*(1+'1.Salaries Rates Dates'!$B$49)</f>
        <v>0</v>
      </c>
      <c r="AY41" s="47"/>
      <c r="AZ41" s="336"/>
      <c r="BA41" s="337"/>
      <c r="BB41" s="48">
        <f>IF(AY41&gt;0,('1.Salaries Rates Dates'!$D$35*AY41),0)</f>
        <v>0</v>
      </c>
      <c r="BC41" s="51">
        <f>IF(AY41&gt;0,((AX41*AY41*'1.Salaries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Dates'!$D$35))))+(AX41*AY41*'1.Salaries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1" s="410"/>
      <c r="BE41" s="28">
        <f>BC41+BD41</f>
        <v>0</v>
      </c>
      <c r="BF41" s="252"/>
      <c r="BG41" s="25">
        <f>AX41*(1+'1.Salaries Rates Dates'!$B$49)</f>
        <v>0</v>
      </c>
      <c r="BH41" s="47"/>
      <c r="BI41" s="336"/>
      <c r="BJ41" s="337"/>
      <c r="BK41" s="48">
        <f>IF(BH41&gt;0,('1.Salaries Rates Dates'!$D$36*BH41),0)</f>
        <v>0</v>
      </c>
      <c r="BL41" s="51">
        <f>IF(BH41&gt;0,((BG41*BH41*'1.Salaries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Dates'!$D$36))))+(BG41*BH41*'1.Salaries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1" s="410"/>
      <c r="BN41" s="28">
        <f>BL41+BM41</f>
        <v>0</v>
      </c>
      <c r="BO41" s="14">
        <f t="shared" si="26"/>
        <v>0</v>
      </c>
      <c r="BP41" s="14">
        <f t="shared" si="25"/>
        <v>0</v>
      </c>
      <c r="BQ41" s="14">
        <f t="shared" si="25"/>
        <v>0</v>
      </c>
      <c r="BR41" s="82"/>
      <c r="BS41" s="55">
        <f>C41</f>
        <v>0</v>
      </c>
      <c r="BT41" s="72">
        <f>J41</f>
        <v>0</v>
      </c>
      <c r="BU41" s="72">
        <f>S41</f>
        <v>0</v>
      </c>
      <c r="BV41" s="72">
        <f>AB41</f>
        <v>0</v>
      </c>
      <c r="BW41" s="72">
        <f>AK41</f>
        <v>0</v>
      </c>
      <c r="BX41" s="72">
        <f>AT41</f>
        <v>0</v>
      </c>
      <c r="BY41" s="187">
        <f t="shared" si="27"/>
        <v>0</v>
      </c>
      <c r="BZ41" s="187">
        <f t="shared" si="28"/>
        <v>0</v>
      </c>
      <c r="CA41" s="72">
        <f t="shared" si="29"/>
        <v>0</v>
      </c>
    </row>
    <row r="42" spans="1:79" x14ac:dyDescent="0.25">
      <c r="A42" s="15">
        <v>4</v>
      </c>
      <c r="B42" s="31"/>
      <c r="C42" s="52"/>
      <c r="D42" s="226"/>
      <c r="E42" s="27"/>
      <c r="F42" s="47"/>
      <c r="G42" s="336"/>
      <c r="H42" s="337"/>
      <c r="I42" s="48">
        <f>IF(F42&gt;0,('1.Salaries Rates Dates'!$D$30*F42),0)</f>
        <v>0</v>
      </c>
      <c r="J42" s="51">
        <f>IF(F42&gt;0,((E42*F42*'1.Salaries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Dates'!$D$30))))+(E42*F42*'1.Salaries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2" s="410"/>
      <c r="L42" s="28">
        <f>J42+K42</f>
        <v>0</v>
      </c>
      <c r="M42" s="250"/>
      <c r="N42" s="25">
        <f>E42*(1+'1.Salaries Rates Dates'!$B$49)</f>
        <v>0</v>
      </c>
      <c r="O42" s="47"/>
      <c r="P42" s="336"/>
      <c r="Q42" s="337"/>
      <c r="R42" s="48">
        <f>IF(O42&gt;0,('1.Salaries Rates Dates'!$D$31*O42),0)</f>
        <v>0</v>
      </c>
      <c r="S42" s="51">
        <f>IF(O42&gt;0,((N42*O42*'1.Salaries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Dates'!$D$31))))+(N42*O42*'1.Salaries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2" s="410"/>
      <c r="U42" s="28">
        <f>S42+T42</f>
        <v>0</v>
      </c>
      <c r="V42" s="252"/>
      <c r="W42" s="25">
        <f>N42*(1+'1.Salaries Rates Dates'!$B$49)</f>
        <v>0</v>
      </c>
      <c r="X42" s="47"/>
      <c r="Y42" s="336"/>
      <c r="Z42" s="337"/>
      <c r="AA42" s="48">
        <f>IF(X42&gt;0,('1.Salaries Rates Dates'!$D$32*X42),0)</f>
        <v>0</v>
      </c>
      <c r="AB42" s="51">
        <f>IF(X42&gt;0,((W42*X42*'1.Salaries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Dates'!$D$32))))+(W42*X42*'1.Salaries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2" s="410"/>
      <c r="AD42" s="28">
        <f>AB42+AC42</f>
        <v>0</v>
      </c>
      <c r="AE42" s="252"/>
      <c r="AF42" s="25">
        <f>W42*(1+'1.Salaries Rates Dates'!$B$49)</f>
        <v>0</v>
      </c>
      <c r="AG42" s="47"/>
      <c r="AH42" s="336"/>
      <c r="AI42" s="337"/>
      <c r="AJ42" s="48">
        <f>IF(AG42&gt;0,('1.Salaries Rates Dates'!$D$33*AG42),0)</f>
        <v>0</v>
      </c>
      <c r="AK42" s="51">
        <f>IF(AG42&gt;0,((AF42*AG42*'1.Salaries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Dates'!$D$33))))+(AF42*AG42*'1.Salaries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2" s="410"/>
      <c r="AM42" s="28">
        <f>AK42+AL42</f>
        <v>0</v>
      </c>
      <c r="AN42" s="252"/>
      <c r="AO42" s="25">
        <f>AF42*(1+'1.Salaries Rates Dates'!$B$49)</f>
        <v>0</v>
      </c>
      <c r="AP42" s="47"/>
      <c r="AQ42" s="336"/>
      <c r="AR42" s="337"/>
      <c r="AS42" s="48">
        <f>IF(AP42&gt;0,('1.Salaries Rates Dates'!$D$34*AP42),0)</f>
        <v>0</v>
      </c>
      <c r="AT42" s="51">
        <f>IF(AP42&gt;0,((AO42*AP42*'1.Salaries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Dates'!$D$34))))+(AO42*AP42*'1.Salaries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2" s="410"/>
      <c r="AV42" s="28">
        <f>AT42+AU42</f>
        <v>0</v>
      </c>
      <c r="AW42" s="252"/>
      <c r="AX42" s="25">
        <f>AO42*(1+'1.Salaries Rates Dates'!$B$49)</f>
        <v>0</v>
      </c>
      <c r="AY42" s="47"/>
      <c r="AZ42" s="336"/>
      <c r="BA42" s="337"/>
      <c r="BB42" s="48">
        <f>IF(AY42&gt;0,('1.Salaries Rates Dates'!$D$35*AY42),0)</f>
        <v>0</v>
      </c>
      <c r="BC42" s="51">
        <f>IF(AY42&gt;0,((AX42*AY42*'1.Salaries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Dates'!$D$35))))+(AX42*AY42*'1.Salaries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2" s="410"/>
      <c r="BE42" s="28">
        <f>BC42+BD42</f>
        <v>0</v>
      </c>
      <c r="BF42" s="252"/>
      <c r="BG42" s="25">
        <f>AX42*(1+'1.Salaries Rates Dates'!$B$49)</f>
        <v>0</v>
      </c>
      <c r="BH42" s="47"/>
      <c r="BI42" s="336"/>
      <c r="BJ42" s="337"/>
      <c r="BK42" s="48">
        <f>IF(BH42&gt;0,('1.Salaries Rates Dates'!$D$36*BH42),0)</f>
        <v>0</v>
      </c>
      <c r="BL42" s="51">
        <f>IF(BH42&gt;0,((BG42*BH42*'1.Salaries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Dates'!$D$36))))+(BG42*BH42*'1.Salaries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2" s="410"/>
      <c r="BN42" s="28">
        <f>BL42+BM42</f>
        <v>0</v>
      </c>
      <c r="BO42" s="14">
        <f t="shared" si="26"/>
        <v>0</v>
      </c>
      <c r="BP42" s="14">
        <f t="shared" si="25"/>
        <v>0</v>
      </c>
      <c r="BQ42" s="14">
        <f t="shared" si="25"/>
        <v>0</v>
      </c>
      <c r="BR42" s="82"/>
      <c r="BS42" s="55">
        <f>C42</f>
        <v>0</v>
      </c>
      <c r="BT42" s="72">
        <f>J42</f>
        <v>0</v>
      </c>
      <c r="BU42" s="72">
        <f>S42</f>
        <v>0</v>
      </c>
      <c r="BV42" s="72">
        <f>AB42</f>
        <v>0</v>
      </c>
      <c r="BW42" s="72">
        <f>AK42</f>
        <v>0</v>
      </c>
      <c r="BX42" s="72">
        <f>AT42</f>
        <v>0</v>
      </c>
      <c r="BY42" s="187">
        <f t="shared" si="27"/>
        <v>0</v>
      </c>
      <c r="BZ42" s="187">
        <f t="shared" si="28"/>
        <v>0</v>
      </c>
      <c r="CA42" s="72">
        <f t="shared" si="29"/>
        <v>0</v>
      </c>
    </row>
    <row r="43" spans="1:79" ht="15.75" thickBot="1" x14ac:dyDescent="0.3">
      <c r="A43" s="15">
        <v>5</v>
      </c>
      <c r="B43" s="31"/>
      <c r="C43" s="52"/>
      <c r="D43" s="226"/>
      <c r="E43" s="27"/>
      <c r="F43" s="47"/>
      <c r="G43" s="338"/>
      <c r="H43" s="339"/>
      <c r="I43" s="48">
        <f>IF(F43&gt;0,('1.Salaries Rates Dates'!$D$30*F43),0)</f>
        <v>0</v>
      </c>
      <c r="J43" s="51">
        <f>IF(F43&gt;0,((E43*F43*'1.Salaries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Dates'!$D$30))))+(E43*F43*'1.Salaries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3" s="411"/>
      <c r="L43" s="33">
        <f>J43+K43</f>
        <v>0</v>
      </c>
      <c r="M43" s="250"/>
      <c r="N43" s="25">
        <f>E43*(1+'1.Salaries Rates Dates'!$B$49)</f>
        <v>0</v>
      </c>
      <c r="O43" s="47"/>
      <c r="P43" s="338"/>
      <c r="Q43" s="339"/>
      <c r="R43" s="48">
        <f>IF(O43&gt;0,('1.Salaries Rates Dates'!$D$31*O43),0)</f>
        <v>0</v>
      </c>
      <c r="S43" s="51">
        <f>IF(O43&gt;0,((N43*O43*'1.Salaries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Dates'!$D$31))))+(N43*O43*'1.Salaries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3" s="411"/>
      <c r="U43" s="33">
        <f>S43+T43</f>
        <v>0</v>
      </c>
      <c r="V43" s="252"/>
      <c r="W43" s="25">
        <f>N43*(1+'1.Salaries Rates Dates'!$B$49)</f>
        <v>0</v>
      </c>
      <c r="X43" s="47"/>
      <c r="Y43" s="338"/>
      <c r="Z43" s="339"/>
      <c r="AA43" s="48">
        <f>IF(X43&gt;0,('1.Salaries Rates Dates'!$D$32*X43),0)</f>
        <v>0</v>
      </c>
      <c r="AB43" s="51">
        <f>IF(X43&gt;0,((W43*X43*'1.Salaries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Dates'!$D$32))))+(W43*X43*'1.Salaries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3" s="411"/>
      <c r="AD43" s="33">
        <f>AB43+AC43</f>
        <v>0</v>
      </c>
      <c r="AE43" s="252"/>
      <c r="AF43" s="25">
        <f>W43*(1+'1.Salaries Rates Dates'!$B$49)</f>
        <v>0</v>
      </c>
      <c r="AG43" s="47"/>
      <c r="AH43" s="338"/>
      <c r="AI43" s="339"/>
      <c r="AJ43" s="48">
        <f>IF(AG43&gt;0,('1.Salaries Rates Dates'!$D$33*AG43),0)</f>
        <v>0</v>
      </c>
      <c r="AK43" s="51">
        <f>IF(AG43&gt;0,((AF43*AG43*'1.Salaries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Dates'!$D$33))))+(AF43*AG43*'1.Salaries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3" s="411"/>
      <c r="AM43" s="33">
        <f>AK43+AL43</f>
        <v>0</v>
      </c>
      <c r="AN43" s="252"/>
      <c r="AO43" s="25">
        <f>AF43*(1+'1.Salaries Rates Dates'!$B$49)</f>
        <v>0</v>
      </c>
      <c r="AP43" s="47"/>
      <c r="AQ43" s="338"/>
      <c r="AR43" s="339"/>
      <c r="AS43" s="48">
        <f>IF(AP43&gt;0,('1.Salaries Rates Dates'!$D$34*AP43),0)</f>
        <v>0</v>
      </c>
      <c r="AT43" s="51">
        <f>IF(AP43&gt;0,((AO43*AP43*'1.Salaries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Dates'!$D$34))))+(AO43*AP43*'1.Salaries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3" s="411"/>
      <c r="AV43" s="33">
        <f>AT43+AU43</f>
        <v>0</v>
      </c>
      <c r="AW43" s="252"/>
      <c r="AX43" s="25">
        <f>AO43*(1+'1.Salaries Rates Dates'!$B$49)</f>
        <v>0</v>
      </c>
      <c r="AY43" s="47"/>
      <c r="AZ43" s="338"/>
      <c r="BA43" s="339"/>
      <c r="BB43" s="48">
        <f>IF(AY43&gt;0,('1.Salaries Rates Dates'!$D$35*AY43),0)</f>
        <v>0</v>
      </c>
      <c r="BC43" s="51">
        <f>IF(AY43&gt;0,((AX43*AY43*'1.Salaries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Dates'!$D$35))))+(AX43*AY43*'1.Salaries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3" s="411"/>
      <c r="BE43" s="33">
        <f>BC43+BD43</f>
        <v>0</v>
      </c>
      <c r="BF43" s="252"/>
      <c r="BG43" s="25">
        <f>AX43*(1+'1.Salaries Rates Dates'!$B$49)</f>
        <v>0</v>
      </c>
      <c r="BH43" s="47"/>
      <c r="BI43" s="338"/>
      <c r="BJ43" s="339"/>
      <c r="BK43" s="48">
        <f>IF(BH43&gt;0,('1.Salaries Rates Dates'!$D$36*BH43),0)</f>
        <v>0</v>
      </c>
      <c r="BL43" s="51">
        <f>IF(BH43&gt;0,((BG43*BH43*'1.Salaries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Dates'!$D$36))))+(BG43*BH43*'1.Salaries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3" s="411"/>
      <c r="BN43" s="33">
        <f>BL43+BM43</f>
        <v>0</v>
      </c>
      <c r="BO43" s="14">
        <f>J43+S43+AB43+AK43+AT43+BC43+BL43</f>
        <v>0</v>
      </c>
      <c r="BP43" s="14">
        <f>K43+T43+AC43+AL43+AU43+BD43+BM43</f>
        <v>0</v>
      </c>
      <c r="BQ43" s="14">
        <f t="shared" si="25"/>
        <v>0</v>
      </c>
      <c r="BR43" s="82"/>
      <c r="BS43" s="55">
        <f>C43</f>
        <v>0</v>
      </c>
      <c r="BT43" s="72">
        <f>J43</f>
        <v>0</v>
      </c>
      <c r="BU43" s="72">
        <f>S43</f>
        <v>0</v>
      </c>
      <c r="BV43" s="72">
        <f>AB43</f>
        <v>0</v>
      </c>
      <c r="BW43" s="72">
        <f>AK43</f>
        <v>0</v>
      </c>
      <c r="BX43" s="72">
        <f>AT43</f>
        <v>0</v>
      </c>
      <c r="BY43" s="187">
        <f t="shared" si="27"/>
        <v>0</v>
      </c>
      <c r="BZ43" s="187">
        <f>$BL43</f>
        <v>0</v>
      </c>
      <c r="CA43" s="72">
        <f t="shared" si="29"/>
        <v>0</v>
      </c>
    </row>
    <row r="44" spans="1:79" ht="16.5" thickTop="1" thickBot="1" x14ac:dyDescent="0.3">
      <c r="A44" s="233" t="s">
        <v>36</v>
      </c>
      <c r="B44" s="234"/>
      <c r="C44" s="244"/>
      <c r="D44" s="226"/>
      <c r="E44" s="265"/>
      <c r="F44" s="265"/>
      <c r="G44" s="265"/>
      <c r="H44" s="265"/>
      <c r="I44" s="56"/>
      <c r="J44" s="34">
        <f>SUM(J15:J43)</f>
        <v>0</v>
      </c>
      <c r="K44" s="34">
        <f>SUM(K15:K36)</f>
        <v>0</v>
      </c>
      <c r="L44" s="35">
        <f>SUM(L15:L43)</f>
        <v>0</v>
      </c>
      <c r="M44" s="250"/>
      <c r="N44" s="265"/>
      <c r="O44" s="265"/>
      <c r="P44" s="265"/>
      <c r="Q44" s="265"/>
      <c r="R44" s="56"/>
      <c r="S44" s="34">
        <f>SUM(S15:S43)</f>
        <v>0</v>
      </c>
      <c r="T44" s="34">
        <f>SUM(T15:T36)</f>
        <v>0</v>
      </c>
      <c r="U44" s="35">
        <f>SUM(U15:U43)</f>
        <v>0</v>
      </c>
      <c r="V44" s="252"/>
      <c r="W44" s="265"/>
      <c r="X44" s="265"/>
      <c r="Y44" s="265"/>
      <c r="Z44" s="265"/>
      <c r="AA44" s="54"/>
      <c r="AB44" s="10">
        <f>SUM(AB15:AB43)</f>
        <v>0</v>
      </c>
      <c r="AC44" s="34">
        <f>SUM(AC15:AC36)</f>
        <v>0</v>
      </c>
      <c r="AD44" s="29">
        <f>SUM(AD15:AD43)</f>
        <v>0</v>
      </c>
      <c r="AE44" s="252"/>
      <c r="AF44" s="265"/>
      <c r="AG44" s="265"/>
      <c r="AH44" s="265"/>
      <c r="AI44" s="265"/>
      <c r="AJ44" s="54"/>
      <c r="AK44" s="10">
        <f>SUM(AK15:AK43)</f>
        <v>0</v>
      </c>
      <c r="AL44" s="34">
        <f>SUM(AL15:AL36)</f>
        <v>0</v>
      </c>
      <c r="AM44" s="29">
        <f>SUM(AM15:AM43)</f>
        <v>0</v>
      </c>
      <c r="AN44" s="252"/>
      <c r="AO44" s="265"/>
      <c r="AP44" s="265"/>
      <c r="AQ44" s="265"/>
      <c r="AR44" s="265"/>
      <c r="AS44" s="54"/>
      <c r="AT44" s="10">
        <f>SUM(AT15:AT43)</f>
        <v>0</v>
      </c>
      <c r="AU44" s="34">
        <f>SUM(AU15:AU36)</f>
        <v>0</v>
      </c>
      <c r="AV44" s="29">
        <f>SUM(AV15:AV43)</f>
        <v>0</v>
      </c>
      <c r="AW44" s="252"/>
      <c r="AX44" s="265"/>
      <c r="AY44" s="265"/>
      <c r="AZ44" s="265"/>
      <c r="BA44" s="265"/>
      <c r="BB44" s="54"/>
      <c r="BC44" s="10">
        <f>SUM(BC15:BC43)</f>
        <v>0</v>
      </c>
      <c r="BD44" s="34">
        <f>SUM(BD15:BD36)</f>
        <v>0</v>
      </c>
      <c r="BE44" s="29">
        <f>SUM(BE15:BE43)</f>
        <v>0</v>
      </c>
      <c r="BF44" s="252"/>
      <c r="BG44" s="265"/>
      <c r="BH44" s="265"/>
      <c r="BI44" s="265"/>
      <c r="BJ44" s="265"/>
      <c r="BK44" s="54"/>
      <c r="BL44" s="10">
        <f>SUM(BL15:BL43)</f>
        <v>0</v>
      </c>
      <c r="BM44" s="34">
        <f>SUM(BM15:BM36)</f>
        <v>0</v>
      </c>
      <c r="BN44" s="29">
        <f>SUM(BN15:BN43)</f>
        <v>0</v>
      </c>
      <c r="BO44" s="84">
        <f>J44+S44+AB44+AK44+AT44+BC44+BL44</f>
        <v>0</v>
      </c>
      <c r="BP44" s="10">
        <f>K44+T44+AC44+AL44+AU44+BD44+BM44</f>
        <v>0</v>
      </c>
      <c r="BQ44" s="85">
        <f t="shared" ref="BQ44" si="30">L44+U44+AD44+AM44+AV44+BE44+BN44</f>
        <v>0</v>
      </c>
      <c r="BR44" s="81"/>
      <c r="BS44" s="55">
        <v>2910</v>
      </c>
      <c r="BT44" s="188">
        <f>SUM(K15:K24,K27:K36)</f>
        <v>0</v>
      </c>
      <c r="BU44" s="188">
        <f>SUM(T15:T24,T27:T36)</f>
        <v>0</v>
      </c>
      <c r="BV44" s="188">
        <f>SUM(AC15:AC24,,AC27:AC36)</f>
        <v>0</v>
      </c>
      <c r="BW44" s="188">
        <f>SUM(AL15:AL24,,AL27:AL36)</f>
        <v>0</v>
      </c>
      <c r="BX44" s="188">
        <f>SUM(AU15:AU24,,AU27:AU36)</f>
        <v>0</v>
      </c>
      <c r="BY44" s="188">
        <f>SUM(BD15:BD24,BD27:BD36)</f>
        <v>0</v>
      </c>
      <c r="BZ44" s="188">
        <f>SUM(BM15:BM24,,BM27:BM36)</f>
        <v>0</v>
      </c>
      <c r="CA44" s="72">
        <f t="shared" ref="CA44" si="31">SUM(BT44:BX44)</f>
        <v>0</v>
      </c>
    </row>
    <row r="45" spans="1:79" ht="3" customHeight="1" thickTop="1" x14ac:dyDescent="0.25">
      <c r="A45" s="242"/>
      <c r="B45" s="243"/>
      <c r="C45" s="243"/>
      <c r="D45" s="226"/>
      <c r="E45" s="236"/>
      <c r="F45" s="236"/>
      <c r="G45" s="236"/>
      <c r="H45" s="236"/>
      <c r="I45" s="236"/>
      <c r="J45" s="236"/>
      <c r="K45" s="236"/>
      <c r="L45" s="236"/>
      <c r="M45" s="250"/>
      <c r="N45" s="236"/>
      <c r="O45" s="236"/>
      <c r="P45" s="236"/>
      <c r="Q45" s="236"/>
      <c r="R45" s="236"/>
      <c r="S45" s="236"/>
      <c r="T45" s="236"/>
      <c r="U45" s="236"/>
      <c r="V45" s="252"/>
      <c r="W45" s="236"/>
      <c r="X45" s="236"/>
      <c r="Y45" s="236"/>
      <c r="Z45" s="236"/>
      <c r="AA45" s="236"/>
      <c r="AB45" s="236"/>
      <c r="AC45" s="236"/>
      <c r="AD45" s="236"/>
      <c r="AE45" s="252"/>
      <c r="AF45" s="236"/>
      <c r="AG45" s="236"/>
      <c r="AH45" s="236"/>
      <c r="AI45" s="236"/>
      <c r="AJ45" s="236"/>
      <c r="AK45" s="236"/>
      <c r="AL45" s="236"/>
      <c r="AM45" s="236"/>
      <c r="AN45" s="252"/>
      <c r="AO45" s="236"/>
      <c r="AP45" s="236"/>
      <c r="AQ45" s="236"/>
      <c r="AR45" s="236"/>
      <c r="AS45" s="236"/>
      <c r="AT45" s="236"/>
      <c r="AU45" s="236"/>
      <c r="AV45" s="236"/>
      <c r="AW45" s="252"/>
      <c r="AX45" s="236"/>
      <c r="AY45" s="236"/>
      <c r="AZ45" s="236"/>
      <c r="BA45" s="236"/>
      <c r="BB45" s="236"/>
      <c r="BC45" s="236"/>
      <c r="BD45" s="236"/>
      <c r="BE45" s="236"/>
      <c r="BF45" s="252"/>
      <c r="BG45" s="236"/>
      <c r="BH45" s="236"/>
      <c r="BI45" s="236"/>
      <c r="BJ45" s="236"/>
      <c r="BK45" s="236"/>
      <c r="BL45" s="236"/>
      <c r="BM45" s="236"/>
      <c r="BN45" s="236"/>
      <c r="BO45" s="383"/>
      <c r="BP45" s="384"/>
      <c r="BQ45" s="385"/>
      <c r="BR45" s="1"/>
      <c r="BS45" s="2"/>
      <c r="BT45" s="2"/>
      <c r="BU45" s="2"/>
      <c r="BV45" s="2"/>
      <c r="BW45" s="2"/>
      <c r="BX45" s="2"/>
      <c r="BY45" s="2"/>
      <c r="BZ45" s="2"/>
      <c r="CA45" s="2"/>
    </row>
    <row r="46" spans="1:79" x14ac:dyDescent="0.25">
      <c r="A46" s="247" t="s">
        <v>37</v>
      </c>
      <c r="B46" s="248"/>
      <c r="C46" s="248"/>
      <c r="D46" s="226"/>
      <c r="E46" s="21"/>
      <c r="F46" s="21"/>
      <c r="G46" s="21"/>
      <c r="H46" s="21"/>
      <c r="I46" s="21"/>
      <c r="J46" s="324" t="s">
        <v>38</v>
      </c>
      <c r="K46" s="324"/>
      <c r="L46" s="245"/>
      <c r="M46" s="250"/>
      <c r="N46" s="263"/>
      <c r="O46" s="263"/>
      <c r="P46" s="263"/>
      <c r="Q46" s="263"/>
      <c r="R46" s="53"/>
      <c r="S46" s="324" t="s">
        <v>38</v>
      </c>
      <c r="T46" s="324"/>
      <c r="U46" s="245"/>
      <c r="V46" s="252"/>
      <c r="W46" s="263"/>
      <c r="X46" s="263"/>
      <c r="Y46" s="263"/>
      <c r="Z46" s="263"/>
      <c r="AA46" s="53"/>
      <c r="AB46" s="324" t="s">
        <v>38</v>
      </c>
      <c r="AC46" s="324"/>
      <c r="AD46" s="245"/>
      <c r="AE46" s="252"/>
      <c r="AF46" s="263"/>
      <c r="AG46" s="263"/>
      <c r="AH46" s="263"/>
      <c r="AI46" s="263"/>
      <c r="AJ46" s="53"/>
      <c r="AK46" s="324" t="s">
        <v>38</v>
      </c>
      <c r="AL46" s="324"/>
      <c r="AM46" s="245"/>
      <c r="AN46" s="252"/>
      <c r="AO46" s="263"/>
      <c r="AP46" s="263"/>
      <c r="AQ46" s="263"/>
      <c r="AR46" s="263"/>
      <c r="AS46" s="53"/>
      <c r="AT46" s="324" t="s">
        <v>38</v>
      </c>
      <c r="AU46" s="324"/>
      <c r="AV46" s="245"/>
      <c r="AW46" s="252"/>
      <c r="AX46" s="263"/>
      <c r="AY46" s="263"/>
      <c r="AZ46" s="263"/>
      <c r="BA46" s="263"/>
      <c r="BB46" s="53"/>
      <c r="BC46" s="324" t="s">
        <v>38</v>
      </c>
      <c r="BD46" s="324"/>
      <c r="BE46" s="245"/>
      <c r="BF46" s="252"/>
      <c r="BG46" s="263"/>
      <c r="BH46" s="263"/>
      <c r="BI46" s="263"/>
      <c r="BJ46" s="263"/>
      <c r="BK46" s="53"/>
      <c r="BL46" s="324" t="s">
        <v>38</v>
      </c>
      <c r="BM46" s="324"/>
      <c r="BN46" s="245"/>
      <c r="BO46" s="268"/>
      <c r="BP46" s="262" t="s">
        <v>38</v>
      </c>
      <c r="BQ46" s="271"/>
      <c r="BR46" s="79"/>
      <c r="BS46" s="2" t="s">
        <v>115</v>
      </c>
      <c r="BT46" s="188">
        <f>SUM(BT15:BT44)</f>
        <v>0</v>
      </c>
      <c r="BU46" s="188">
        <f>SUM(BU15:BU44)</f>
        <v>0</v>
      </c>
      <c r="BV46" s="188">
        <f>SUM(BV15:BV44)</f>
        <v>0</v>
      </c>
      <c r="BW46" s="188">
        <f t="shared" ref="BW46" si="32">SUM(BW15:BW44)</f>
        <v>0</v>
      </c>
      <c r="BX46" s="188">
        <f>SUM(BX15:BX44)</f>
        <v>0</v>
      </c>
      <c r="BY46" s="188">
        <f>SUM(BY15:BY44)</f>
        <v>0</v>
      </c>
      <c r="BZ46" s="188">
        <f>SUM(BZ15:BZ44)</f>
        <v>0</v>
      </c>
      <c r="CA46" s="188">
        <f>SUM(BT46:BZ46)</f>
        <v>0</v>
      </c>
    </row>
    <row r="47" spans="1:79" x14ac:dyDescent="0.25">
      <c r="A47" s="400" t="s">
        <v>96</v>
      </c>
      <c r="B47" s="401"/>
      <c r="C47" s="401"/>
      <c r="D47" s="226"/>
      <c r="E47" s="22"/>
      <c r="F47" s="22"/>
      <c r="G47" s="22"/>
      <c r="H47" s="22"/>
      <c r="I47" s="22"/>
      <c r="J47" s="324"/>
      <c r="K47" s="324"/>
      <c r="L47" s="245"/>
      <c r="M47" s="250"/>
      <c r="N47" s="264"/>
      <c r="O47" s="264"/>
      <c r="P47" s="264"/>
      <c r="Q47" s="264"/>
      <c r="R47" s="54"/>
      <c r="S47" s="324"/>
      <c r="T47" s="324"/>
      <c r="U47" s="245"/>
      <c r="V47" s="252"/>
      <c r="W47" s="264"/>
      <c r="X47" s="264"/>
      <c r="Y47" s="264"/>
      <c r="Z47" s="264"/>
      <c r="AA47" s="54"/>
      <c r="AB47" s="324"/>
      <c r="AC47" s="324"/>
      <c r="AD47" s="245"/>
      <c r="AE47" s="252"/>
      <c r="AF47" s="264"/>
      <c r="AG47" s="264"/>
      <c r="AH47" s="264"/>
      <c r="AI47" s="264"/>
      <c r="AJ47" s="54"/>
      <c r="AK47" s="324"/>
      <c r="AL47" s="324"/>
      <c r="AM47" s="245"/>
      <c r="AN47" s="252"/>
      <c r="AO47" s="264"/>
      <c r="AP47" s="264"/>
      <c r="AQ47" s="264"/>
      <c r="AR47" s="264"/>
      <c r="AS47" s="54"/>
      <c r="AT47" s="324"/>
      <c r="AU47" s="324"/>
      <c r="AV47" s="245"/>
      <c r="AW47" s="252"/>
      <c r="AX47" s="264"/>
      <c r="AY47" s="264"/>
      <c r="AZ47" s="264"/>
      <c r="BA47" s="264"/>
      <c r="BB47" s="54"/>
      <c r="BC47" s="324"/>
      <c r="BD47" s="324"/>
      <c r="BE47" s="245"/>
      <c r="BF47" s="252"/>
      <c r="BG47" s="264"/>
      <c r="BH47" s="264"/>
      <c r="BI47" s="264"/>
      <c r="BJ47" s="264"/>
      <c r="BK47" s="54"/>
      <c r="BL47" s="324"/>
      <c r="BM47" s="324"/>
      <c r="BN47" s="245"/>
      <c r="BO47" s="269"/>
      <c r="BP47" s="354"/>
      <c r="BQ47" s="355"/>
      <c r="BR47" s="79"/>
      <c r="BS47" s="73"/>
      <c r="BT47" s="74"/>
      <c r="BU47" s="74"/>
      <c r="BV47" s="74"/>
      <c r="BW47" s="74"/>
      <c r="BX47" s="74"/>
      <c r="BY47" s="74"/>
      <c r="BZ47" s="74"/>
      <c r="CA47" s="75"/>
    </row>
    <row r="48" spans="1:79" x14ac:dyDescent="0.25">
      <c r="A48" s="3" t="s">
        <v>39</v>
      </c>
      <c r="B48" s="59" t="s">
        <v>40</v>
      </c>
      <c r="C48" s="7" t="s">
        <v>85</v>
      </c>
      <c r="D48" s="226"/>
      <c r="E48" s="22"/>
      <c r="F48" s="22"/>
      <c r="G48" s="22"/>
      <c r="H48" s="22"/>
      <c r="I48" s="22"/>
      <c r="J48" s="324"/>
      <c r="K48" s="324"/>
      <c r="L48" s="245"/>
      <c r="M48" s="250"/>
      <c r="N48" s="264"/>
      <c r="O48" s="264"/>
      <c r="P48" s="264"/>
      <c r="Q48" s="264"/>
      <c r="R48" s="54"/>
      <c r="S48" s="324"/>
      <c r="T48" s="324"/>
      <c r="U48" s="245"/>
      <c r="V48" s="252"/>
      <c r="W48" s="264"/>
      <c r="X48" s="264"/>
      <c r="Y48" s="264"/>
      <c r="Z48" s="264"/>
      <c r="AA48" s="54"/>
      <c r="AB48" s="324"/>
      <c r="AC48" s="324"/>
      <c r="AD48" s="245"/>
      <c r="AE48" s="252"/>
      <c r="AF48" s="264"/>
      <c r="AG48" s="264"/>
      <c r="AH48" s="264"/>
      <c r="AI48" s="264"/>
      <c r="AJ48" s="54"/>
      <c r="AK48" s="324"/>
      <c r="AL48" s="324"/>
      <c r="AM48" s="245"/>
      <c r="AN48" s="252"/>
      <c r="AO48" s="264"/>
      <c r="AP48" s="264"/>
      <c r="AQ48" s="264"/>
      <c r="AR48" s="264"/>
      <c r="AS48" s="54"/>
      <c r="AT48" s="324"/>
      <c r="AU48" s="324"/>
      <c r="AV48" s="245"/>
      <c r="AW48" s="252"/>
      <c r="AX48" s="264"/>
      <c r="AY48" s="264"/>
      <c r="AZ48" s="264"/>
      <c r="BA48" s="264"/>
      <c r="BB48" s="54"/>
      <c r="BC48" s="324"/>
      <c r="BD48" s="324"/>
      <c r="BE48" s="245"/>
      <c r="BF48" s="252"/>
      <c r="BG48" s="264"/>
      <c r="BH48" s="264"/>
      <c r="BI48" s="264"/>
      <c r="BJ48" s="264"/>
      <c r="BK48" s="54"/>
      <c r="BL48" s="324"/>
      <c r="BM48" s="324"/>
      <c r="BN48" s="245"/>
      <c r="BO48" s="269"/>
      <c r="BP48" s="356"/>
      <c r="BQ48" s="357"/>
      <c r="BR48" s="79"/>
      <c r="BS48" s="76"/>
      <c r="BT48" s="77"/>
      <c r="BU48" s="77"/>
      <c r="BV48" s="77"/>
      <c r="BW48" s="77"/>
      <c r="BX48" s="77"/>
      <c r="BY48" s="77"/>
      <c r="BZ48" s="77"/>
      <c r="CA48" s="78"/>
    </row>
    <row r="49" spans="1:79" x14ac:dyDescent="0.25">
      <c r="A49" s="6">
        <v>1</v>
      </c>
      <c r="B49" s="57"/>
      <c r="C49" s="58"/>
      <c r="D49" s="226"/>
      <c r="E49" s="22"/>
      <c r="F49" s="22"/>
      <c r="G49" s="22"/>
      <c r="H49" s="22"/>
      <c r="I49" s="22"/>
      <c r="J49" s="300"/>
      <c r="K49" s="300"/>
      <c r="L49" s="301"/>
      <c r="M49" s="250"/>
      <c r="N49" s="264"/>
      <c r="O49" s="264"/>
      <c r="P49" s="264"/>
      <c r="Q49" s="264"/>
      <c r="R49" s="54"/>
      <c r="S49" s="325"/>
      <c r="T49" s="325"/>
      <c r="U49" s="326"/>
      <c r="V49" s="252"/>
      <c r="W49" s="264"/>
      <c r="X49" s="264"/>
      <c r="Y49" s="264"/>
      <c r="Z49" s="264"/>
      <c r="AA49" s="54"/>
      <c r="AB49" s="325"/>
      <c r="AC49" s="325"/>
      <c r="AD49" s="326"/>
      <c r="AE49" s="252"/>
      <c r="AF49" s="264"/>
      <c r="AG49" s="264"/>
      <c r="AH49" s="264"/>
      <c r="AI49" s="264"/>
      <c r="AJ49" s="54"/>
      <c r="AK49" s="325"/>
      <c r="AL49" s="325"/>
      <c r="AM49" s="326"/>
      <c r="AN49" s="252"/>
      <c r="AO49" s="264"/>
      <c r="AP49" s="264"/>
      <c r="AQ49" s="264"/>
      <c r="AR49" s="264"/>
      <c r="AS49" s="54"/>
      <c r="AT49" s="325"/>
      <c r="AU49" s="325"/>
      <c r="AV49" s="326"/>
      <c r="AW49" s="252"/>
      <c r="AX49" s="264"/>
      <c r="AY49" s="264"/>
      <c r="AZ49" s="264"/>
      <c r="BA49" s="264"/>
      <c r="BB49" s="54"/>
      <c r="BC49" s="325"/>
      <c r="BD49" s="325"/>
      <c r="BE49" s="326"/>
      <c r="BF49" s="252"/>
      <c r="BG49" s="264"/>
      <c r="BH49" s="264"/>
      <c r="BI49" s="264"/>
      <c r="BJ49" s="264"/>
      <c r="BK49" s="54"/>
      <c r="BL49" s="325"/>
      <c r="BM49" s="325"/>
      <c r="BN49" s="326"/>
      <c r="BO49" s="269"/>
      <c r="BP49" s="322">
        <f>J49+S49+AB49+AK49+AT49+BC49+BL49</f>
        <v>0</v>
      </c>
      <c r="BQ49" s="323"/>
      <c r="BR49" s="1"/>
      <c r="BS49" s="2">
        <f>C49</f>
        <v>0</v>
      </c>
      <c r="BT49" s="188">
        <f>J49</f>
        <v>0</v>
      </c>
      <c r="BU49" s="188">
        <f>S49</f>
        <v>0</v>
      </c>
      <c r="BV49" s="188">
        <f>AB49</f>
        <v>0</v>
      </c>
      <c r="BW49" s="188">
        <f>AK49</f>
        <v>0</v>
      </c>
      <c r="BX49" s="188">
        <f>AT49</f>
        <v>0</v>
      </c>
      <c r="BY49" s="188">
        <f>BC49</f>
        <v>0</v>
      </c>
      <c r="BZ49" s="188">
        <f>BL49</f>
        <v>0</v>
      </c>
      <c r="CA49" s="188">
        <f>SUM(BT49:BZ49)</f>
        <v>0</v>
      </c>
    </row>
    <row r="50" spans="1:79" x14ac:dyDescent="0.25">
      <c r="A50" s="6">
        <v>2</v>
      </c>
      <c r="B50" s="57"/>
      <c r="C50" s="58"/>
      <c r="D50" s="226"/>
      <c r="E50" s="22"/>
      <c r="F50" s="22"/>
      <c r="G50" s="22"/>
      <c r="H50" s="22"/>
      <c r="I50" s="22"/>
      <c r="J50" s="300"/>
      <c r="K50" s="300"/>
      <c r="L50" s="301"/>
      <c r="M50" s="250"/>
      <c r="N50" s="264"/>
      <c r="O50" s="264"/>
      <c r="P50" s="264"/>
      <c r="Q50" s="264"/>
      <c r="R50" s="54"/>
      <c r="S50" s="300"/>
      <c r="T50" s="300"/>
      <c r="U50" s="301"/>
      <c r="V50" s="252"/>
      <c r="W50" s="264"/>
      <c r="X50" s="264"/>
      <c r="Y50" s="264"/>
      <c r="Z50" s="264"/>
      <c r="AA50" s="54"/>
      <c r="AB50" s="300"/>
      <c r="AC50" s="300"/>
      <c r="AD50" s="301"/>
      <c r="AE50" s="252"/>
      <c r="AF50" s="264"/>
      <c r="AG50" s="264"/>
      <c r="AH50" s="264"/>
      <c r="AI50" s="264"/>
      <c r="AJ50" s="54"/>
      <c r="AK50" s="300"/>
      <c r="AL50" s="300"/>
      <c r="AM50" s="301"/>
      <c r="AN50" s="252"/>
      <c r="AO50" s="264"/>
      <c r="AP50" s="264"/>
      <c r="AQ50" s="264"/>
      <c r="AR50" s="264"/>
      <c r="AS50" s="54"/>
      <c r="AT50" s="300"/>
      <c r="AU50" s="300"/>
      <c r="AV50" s="301"/>
      <c r="AW50" s="252"/>
      <c r="AX50" s="264"/>
      <c r="AY50" s="264"/>
      <c r="AZ50" s="264"/>
      <c r="BA50" s="264"/>
      <c r="BB50" s="54"/>
      <c r="BC50" s="300"/>
      <c r="BD50" s="300"/>
      <c r="BE50" s="301"/>
      <c r="BF50" s="252"/>
      <c r="BG50" s="264"/>
      <c r="BH50" s="264"/>
      <c r="BI50" s="264"/>
      <c r="BJ50" s="264"/>
      <c r="BK50" s="54"/>
      <c r="BL50" s="300"/>
      <c r="BM50" s="300"/>
      <c r="BN50" s="301"/>
      <c r="BO50" s="269"/>
      <c r="BP50" s="322">
        <f t="shared" ref="BP50:BP51" si="33">J50+S50+AB50+AK50+AT50+BC50+BL50</f>
        <v>0</v>
      </c>
      <c r="BQ50" s="323"/>
      <c r="BR50" s="1"/>
      <c r="BS50" s="2">
        <f>C50</f>
        <v>0</v>
      </c>
      <c r="BT50" s="188">
        <f>J50</f>
        <v>0</v>
      </c>
      <c r="BU50" s="188">
        <f>S50</f>
        <v>0</v>
      </c>
      <c r="BV50" s="188">
        <f>AB50</f>
        <v>0</v>
      </c>
      <c r="BW50" s="188">
        <f>AK50</f>
        <v>0</v>
      </c>
      <c r="BX50" s="188">
        <f>AT50</f>
        <v>0</v>
      </c>
      <c r="BY50" s="188">
        <f>BC50</f>
        <v>0</v>
      </c>
      <c r="BZ50" s="188">
        <f>BL50</f>
        <v>0</v>
      </c>
      <c r="CA50" s="188">
        <f>SUM(BT50:BZ50)</f>
        <v>0</v>
      </c>
    </row>
    <row r="51" spans="1:79" ht="15.75" thickBot="1" x14ac:dyDescent="0.3">
      <c r="A51" s="6">
        <v>3</v>
      </c>
      <c r="B51" s="57"/>
      <c r="C51" s="58"/>
      <c r="D51" s="226"/>
      <c r="E51" s="22"/>
      <c r="F51" s="22"/>
      <c r="G51" s="22"/>
      <c r="H51" s="22"/>
      <c r="I51" s="22"/>
      <c r="J51" s="298"/>
      <c r="K51" s="298"/>
      <c r="L51" s="299"/>
      <c r="M51" s="250"/>
      <c r="N51" s="264"/>
      <c r="O51" s="264"/>
      <c r="P51" s="264"/>
      <c r="Q51" s="264"/>
      <c r="R51" s="54"/>
      <c r="S51" s="298"/>
      <c r="T51" s="298"/>
      <c r="U51" s="299"/>
      <c r="V51" s="252"/>
      <c r="W51" s="264"/>
      <c r="X51" s="264"/>
      <c r="Y51" s="264"/>
      <c r="Z51" s="264"/>
      <c r="AA51" s="54"/>
      <c r="AB51" s="298"/>
      <c r="AC51" s="298"/>
      <c r="AD51" s="299"/>
      <c r="AE51" s="252"/>
      <c r="AF51" s="264"/>
      <c r="AG51" s="264"/>
      <c r="AH51" s="264"/>
      <c r="AI51" s="264"/>
      <c r="AJ51" s="54"/>
      <c r="AK51" s="298"/>
      <c r="AL51" s="298"/>
      <c r="AM51" s="299"/>
      <c r="AN51" s="252"/>
      <c r="AO51" s="264"/>
      <c r="AP51" s="264"/>
      <c r="AQ51" s="264"/>
      <c r="AR51" s="264"/>
      <c r="AS51" s="54"/>
      <c r="AT51" s="298"/>
      <c r="AU51" s="298"/>
      <c r="AV51" s="299"/>
      <c r="AW51" s="252"/>
      <c r="AX51" s="264"/>
      <c r="AY51" s="264"/>
      <c r="AZ51" s="264"/>
      <c r="BA51" s="264"/>
      <c r="BB51" s="54"/>
      <c r="BC51" s="298"/>
      <c r="BD51" s="298"/>
      <c r="BE51" s="299"/>
      <c r="BF51" s="252"/>
      <c r="BG51" s="264"/>
      <c r="BH51" s="264"/>
      <c r="BI51" s="264"/>
      <c r="BJ51" s="264"/>
      <c r="BK51" s="54"/>
      <c r="BL51" s="298"/>
      <c r="BM51" s="298"/>
      <c r="BN51" s="299"/>
      <c r="BO51" s="269"/>
      <c r="BP51" s="322">
        <f t="shared" si="33"/>
        <v>0</v>
      </c>
      <c r="BQ51" s="323"/>
      <c r="BR51" s="1"/>
      <c r="BS51" s="2">
        <f>C51</f>
        <v>0</v>
      </c>
      <c r="BT51" s="188">
        <f>J51</f>
        <v>0</v>
      </c>
      <c r="BU51" s="188">
        <f>S51</f>
        <v>0</v>
      </c>
      <c r="BV51" s="188">
        <f>AB51</f>
        <v>0</v>
      </c>
      <c r="BW51" s="188">
        <f>AK51</f>
        <v>0</v>
      </c>
      <c r="BX51" s="188">
        <f>AT51</f>
        <v>0</v>
      </c>
      <c r="BY51" s="188">
        <f>BC51</f>
        <v>0</v>
      </c>
      <c r="BZ51" s="188">
        <f>BL51</f>
        <v>0</v>
      </c>
      <c r="CA51" s="188">
        <f t="shared" ref="CA51" si="34">SUM(BT51:BZ51)</f>
        <v>0</v>
      </c>
    </row>
    <row r="52" spans="1:79" ht="16.5" thickTop="1" thickBot="1" x14ac:dyDescent="0.3">
      <c r="A52" s="233" t="s">
        <v>41</v>
      </c>
      <c r="B52" s="234"/>
      <c r="C52" s="234"/>
      <c r="D52" s="226"/>
      <c r="E52" s="22"/>
      <c r="F52" s="22"/>
      <c r="G52" s="22"/>
      <c r="H52" s="22"/>
      <c r="I52" s="22"/>
      <c r="J52" s="320">
        <f>SUM(J49:L51)</f>
        <v>0</v>
      </c>
      <c r="K52" s="321"/>
      <c r="L52" s="321"/>
      <c r="M52" s="250"/>
      <c r="N52" s="264"/>
      <c r="O52" s="264"/>
      <c r="P52" s="264"/>
      <c r="Q52" s="264"/>
      <c r="R52" s="54"/>
      <c r="S52" s="320">
        <f>SUM(S49:U51)</f>
        <v>0</v>
      </c>
      <c r="T52" s="321"/>
      <c r="U52" s="321"/>
      <c r="V52" s="252"/>
      <c r="W52" s="264"/>
      <c r="X52" s="264"/>
      <c r="Y52" s="264"/>
      <c r="Z52" s="264"/>
      <c r="AA52" s="54"/>
      <c r="AB52" s="331">
        <f>SUM(AB49:AD51)</f>
        <v>0</v>
      </c>
      <c r="AC52" s="332"/>
      <c r="AD52" s="333"/>
      <c r="AE52" s="252"/>
      <c r="AF52" s="264"/>
      <c r="AG52" s="264"/>
      <c r="AH52" s="264"/>
      <c r="AI52" s="264"/>
      <c r="AJ52" s="54"/>
      <c r="AK52" s="331">
        <f>SUM(AK49:AM51)</f>
        <v>0</v>
      </c>
      <c r="AL52" s="332"/>
      <c r="AM52" s="333"/>
      <c r="AN52" s="252"/>
      <c r="AO52" s="264"/>
      <c r="AP52" s="264"/>
      <c r="AQ52" s="264"/>
      <c r="AR52" s="264"/>
      <c r="AS52" s="54"/>
      <c r="AT52" s="331">
        <f>SUM(AT49:AV51)</f>
        <v>0</v>
      </c>
      <c r="AU52" s="332"/>
      <c r="AV52" s="333"/>
      <c r="AW52" s="252"/>
      <c r="AX52" s="264"/>
      <c r="AY52" s="264"/>
      <c r="AZ52" s="264"/>
      <c r="BA52" s="264"/>
      <c r="BB52" s="54"/>
      <c r="BC52" s="331">
        <f>SUM(BC49:BE51)</f>
        <v>0</v>
      </c>
      <c r="BD52" s="332"/>
      <c r="BE52" s="333"/>
      <c r="BF52" s="252"/>
      <c r="BG52" s="264"/>
      <c r="BH52" s="264"/>
      <c r="BI52" s="264"/>
      <c r="BJ52" s="264"/>
      <c r="BK52" s="54"/>
      <c r="BL52" s="331">
        <f>SUM(BL49:BN51)</f>
        <v>0</v>
      </c>
      <c r="BM52" s="332"/>
      <c r="BN52" s="333"/>
      <c r="BO52" s="269"/>
      <c r="BP52" s="348">
        <f>J52+S52+AB52+AK52+AT52+BC52+BL52</f>
        <v>0</v>
      </c>
      <c r="BQ52" s="349"/>
      <c r="BR52" s="1"/>
      <c r="BS52" s="90"/>
      <c r="BT52" s="91"/>
      <c r="BU52" s="91"/>
      <c r="BV52" s="91"/>
      <c r="BW52" s="91"/>
      <c r="BX52" s="91"/>
      <c r="BY52" s="91"/>
      <c r="BZ52" s="91"/>
      <c r="CA52" s="89"/>
    </row>
    <row r="53" spans="1:79" x14ac:dyDescent="0.25">
      <c r="A53" s="59" t="s">
        <v>42</v>
      </c>
      <c r="B53" s="7"/>
      <c r="C53" s="7" t="s">
        <v>85</v>
      </c>
      <c r="D53" s="226"/>
      <c r="E53" s="22"/>
      <c r="F53" s="22"/>
      <c r="G53" s="22"/>
      <c r="H53" s="22"/>
      <c r="I53" s="22"/>
      <c r="J53" s="310"/>
      <c r="K53" s="310"/>
      <c r="L53" s="311"/>
      <c r="M53" s="250"/>
      <c r="N53" s="264"/>
      <c r="O53" s="264"/>
      <c r="P53" s="264"/>
      <c r="Q53" s="264"/>
      <c r="R53" s="54"/>
      <c r="S53" s="310"/>
      <c r="T53" s="310"/>
      <c r="U53" s="311"/>
      <c r="V53" s="252"/>
      <c r="W53" s="264"/>
      <c r="X53" s="264"/>
      <c r="Y53" s="264"/>
      <c r="Z53" s="264"/>
      <c r="AA53" s="54"/>
      <c r="AB53" s="310"/>
      <c r="AC53" s="310"/>
      <c r="AD53" s="311"/>
      <c r="AE53" s="252"/>
      <c r="AF53" s="264"/>
      <c r="AG53" s="264"/>
      <c r="AH53" s="264"/>
      <c r="AI53" s="264"/>
      <c r="AJ53" s="54"/>
      <c r="AK53" s="310"/>
      <c r="AL53" s="310"/>
      <c r="AM53" s="311"/>
      <c r="AN53" s="252"/>
      <c r="AO53" s="264"/>
      <c r="AP53" s="264"/>
      <c r="AQ53" s="264"/>
      <c r="AR53" s="264"/>
      <c r="AS53" s="54"/>
      <c r="AT53" s="310"/>
      <c r="AU53" s="310"/>
      <c r="AV53" s="311"/>
      <c r="AW53" s="252"/>
      <c r="AX53" s="264"/>
      <c r="AY53" s="264"/>
      <c r="AZ53" s="264"/>
      <c r="BA53" s="264"/>
      <c r="BB53" s="54"/>
      <c r="BC53" s="310"/>
      <c r="BD53" s="310"/>
      <c r="BE53" s="311"/>
      <c r="BF53" s="252"/>
      <c r="BG53" s="264"/>
      <c r="BH53" s="264"/>
      <c r="BI53" s="264"/>
      <c r="BJ53" s="264"/>
      <c r="BK53" s="54"/>
      <c r="BL53" s="310"/>
      <c r="BM53" s="310"/>
      <c r="BN53" s="311"/>
      <c r="BO53" s="269"/>
      <c r="BP53" s="311"/>
      <c r="BQ53" s="358"/>
      <c r="BR53" s="1"/>
      <c r="BS53" s="59"/>
      <c r="BT53" s="116"/>
      <c r="BU53" s="116"/>
      <c r="BV53" s="116"/>
      <c r="BW53" s="116"/>
      <c r="BX53" s="116"/>
      <c r="BY53" s="116"/>
      <c r="BZ53" s="116"/>
      <c r="CA53" s="117"/>
    </row>
    <row r="54" spans="1:79" x14ac:dyDescent="0.25">
      <c r="A54" s="15">
        <v>1</v>
      </c>
      <c r="B54" s="49" t="s">
        <v>43</v>
      </c>
      <c r="C54" s="58"/>
      <c r="D54" s="226"/>
      <c r="E54" s="22"/>
      <c r="F54" s="22"/>
      <c r="G54" s="22"/>
      <c r="H54" s="22"/>
      <c r="I54" s="22"/>
      <c r="J54" s="300"/>
      <c r="K54" s="300"/>
      <c r="L54" s="301"/>
      <c r="M54" s="250"/>
      <c r="N54" s="264"/>
      <c r="O54" s="264"/>
      <c r="P54" s="264"/>
      <c r="Q54" s="264"/>
      <c r="R54" s="54"/>
      <c r="S54" s="300"/>
      <c r="T54" s="300"/>
      <c r="U54" s="301"/>
      <c r="V54" s="252"/>
      <c r="W54" s="264"/>
      <c r="X54" s="264"/>
      <c r="Y54" s="264"/>
      <c r="Z54" s="264"/>
      <c r="AA54" s="54"/>
      <c r="AB54" s="300"/>
      <c r="AC54" s="300"/>
      <c r="AD54" s="301"/>
      <c r="AE54" s="252"/>
      <c r="AF54" s="264"/>
      <c r="AG54" s="264"/>
      <c r="AH54" s="264"/>
      <c r="AI54" s="264"/>
      <c r="AJ54" s="54"/>
      <c r="AK54" s="300"/>
      <c r="AL54" s="300"/>
      <c r="AM54" s="301"/>
      <c r="AN54" s="252"/>
      <c r="AO54" s="264"/>
      <c r="AP54" s="264"/>
      <c r="AQ54" s="264"/>
      <c r="AR54" s="264"/>
      <c r="AS54" s="54"/>
      <c r="AT54" s="300"/>
      <c r="AU54" s="300"/>
      <c r="AV54" s="301"/>
      <c r="AW54" s="252"/>
      <c r="AX54" s="264"/>
      <c r="AY54" s="264"/>
      <c r="AZ54" s="264"/>
      <c r="BA54" s="264"/>
      <c r="BB54" s="54"/>
      <c r="BC54" s="300"/>
      <c r="BD54" s="300"/>
      <c r="BE54" s="301"/>
      <c r="BF54" s="252"/>
      <c r="BG54" s="264"/>
      <c r="BH54" s="264"/>
      <c r="BI54" s="264"/>
      <c r="BJ54" s="264"/>
      <c r="BK54" s="54"/>
      <c r="BL54" s="300"/>
      <c r="BM54" s="300"/>
      <c r="BN54" s="301"/>
      <c r="BO54" s="269"/>
      <c r="BP54" s="322">
        <f t="shared" ref="BP54:BP55" si="35">J54+S54+AB54+AK54+AT54+BC54+BL54</f>
        <v>0</v>
      </c>
      <c r="BQ54" s="323"/>
      <c r="BR54" s="1"/>
      <c r="BS54" s="2">
        <f>C54</f>
        <v>0</v>
      </c>
      <c r="BT54" s="188">
        <f>J54</f>
        <v>0</v>
      </c>
      <c r="BU54" s="188">
        <f>S54</f>
        <v>0</v>
      </c>
      <c r="BV54" s="188">
        <f>AB54</f>
        <v>0</v>
      </c>
      <c r="BW54" s="188">
        <f>AK54</f>
        <v>0</v>
      </c>
      <c r="BX54" s="188">
        <f>AT54</f>
        <v>0</v>
      </c>
      <c r="BY54" s="188">
        <f>BC54</f>
        <v>0</v>
      </c>
      <c r="BZ54" s="188">
        <f>BL54</f>
        <v>0</v>
      </c>
      <c r="CA54" s="188">
        <f t="shared" ref="CA54:CA55" si="36">SUM(BT54:BZ54)</f>
        <v>0</v>
      </c>
    </row>
    <row r="55" spans="1:79" ht="15.75" thickBot="1" x14ac:dyDescent="0.3">
      <c r="A55" s="15">
        <v>2</v>
      </c>
      <c r="B55" s="49" t="s">
        <v>44</v>
      </c>
      <c r="C55" s="58"/>
      <c r="D55" s="226"/>
      <c r="E55" s="22"/>
      <c r="F55" s="22"/>
      <c r="G55" s="22"/>
      <c r="H55" s="22"/>
      <c r="I55" s="22"/>
      <c r="J55" s="298"/>
      <c r="K55" s="298"/>
      <c r="L55" s="299"/>
      <c r="M55" s="250"/>
      <c r="N55" s="264"/>
      <c r="O55" s="264"/>
      <c r="P55" s="264"/>
      <c r="Q55" s="264"/>
      <c r="R55" s="54"/>
      <c r="S55" s="298"/>
      <c r="T55" s="298"/>
      <c r="U55" s="299"/>
      <c r="V55" s="252"/>
      <c r="W55" s="264"/>
      <c r="X55" s="264"/>
      <c r="Y55" s="264"/>
      <c r="Z55" s="264"/>
      <c r="AA55" s="54"/>
      <c r="AB55" s="298"/>
      <c r="AC55" s="298"/>
      <c r="AD55" s="299"/>
      <c r="AE55" s="252"/>
      <c r="AF55" s="264"/>
      <c r="AG55" s="264"/>
      <c r="AH55" s="264"/>
      <c r="AI55" s="264"/>
      <c r="AJ55" s="54"/>
      <c r="AK55" s="298"/>
      <c r="AL55" s="298"/>
      <c r="AM55" s="299"/>
      <c r="AN55" s="252"/>
      <c r="AO55" s="264"/>
      <c r="AP55" s="264"/>
      <c r="AQ55" s="264"/>
      <c r="AR55" s="264"/>
      <c r="AS55" s="54"/>
      <c r="AT55" s="298"/>
      <c r="AU55" s="298"/>
      <c r="AV55" s="299"/>
      <c r="AW55" s="252"/>
      <c r="AX55" s="264"/>
      <c r="AY55" s="264"/>
      <c r="AZ55" s="264"/>
      <c r="BA55" s="264"/>
      <c r="BB55" s="54"/>
      <c r="BC55" s="298"/>
      <c r="BD55" s="298"/>
      <c r="BE55" s="299"/>
      <c r="BF55" s="252"/>
      <c r="BG55" s="264"/>
      <c r="BH55" s="264"/>
      <c r="BI55" s="264"/>
      <c r="BJ55" s="264"/>
      <c r="BK55" s="54"/>
      <c r="BL55" s="298"/>
      <c r="BM55" s="298"/>
      <c r="BN55" s="299"/>
      <c r="BO55" s="269"/>
      <c r="BP55" s="322">
        <f t="shared" si="35"/>
        <v>0</v>
      </c>
      <c r="BQ55" s="323"/>
      <c r="BR55" s="1"/>
      <c r="BS55" s="2">
        <f>C55</f>
        <v>0</v>
      </c>
      <c r="BT55" s="188">
        <f>J55</f>
        <v>0</v>
      </c>
      <c r="BU55" s="188">
        <f>S55</f>
        <v>0</v>
      </c>
      <c r="BV55" s="188">
        <f>AB55</f>
        <v>0</v>
      </c>
      <c r="BW55" s="188">
        <f>AK55</f>
        <v>0</v>
      </c>
      <c r="BX55" s="188">
        <f>AT55</f>
        <v>0</v>
      </c>
      <c r="BY55" s="188">
        <f>BC55</f>
        <v>0</v>
      </c>
      <c r="BZ55" s="188">
        <f>BL55</f>
        <v>0</v>
      </c>
      <c r="CA55" s="188">
        <f t="shared" si="36"/>
        <v>0</v>
      </c>
    </row>
    <row r="56" spans="1:79" ht="16.5" thickTop="1" thickBot="1" x14ac:dyDescent="0.3">
      <c r="A56" s="233" t="s">
        <v>45</v>
      </c>
      <c r="B56" s="234"/>
      <c r="C56" s="234"/>
      <c r="D56" s="226"/>
      <c r="E56" s="22"/>
      <c r="F56" s="22"/>
      <c r="G56" s="22"/>
      <c r="H56" s="22"/>
      <c r="I56" s="22"/>
      <c r="J56" s="320">
        <f>SUM(J54:L55)</f>
        <v>0</v>
      </c>
      <c r="K56" s="321"/>
      <c r="L56" s="321"/>
      <c r="M56" s="250"/>
      <c r="N56" s="264"/>
      <c r="O56" s="264"/>
      <c r="P56" s="264"/>
      <c r="Q56" s="264"/>
      <c r="R56" s="54"/>
      <c r="S56" s="320">
        <f>SUM(S54:U55)</f>
        <v>0</v>
      </c>
      <c r="T56" s="321"/>
      <c r="U56" s="321"/>
      <c r="V56" s="252"/>
      <c r="W56" s="264"/>
      <c r="X56" s="264"/>
      <c r="Y56" s="264"/>
      <c r="Z56" s="264"/>
      <c r="AA56" s="54"/>
      <c r="AB56" s="331">
        <f>SUM(AB54:AD55)</f>
        <v>0</v>
      </c>
      <c r="AC56" s="332"/>
      <c r="AD56" s="333"/>
      <c r="AE56" s="252"/>
      <c r="AF56" s="264"/>
      <c r="AG56" s="264"/>
      <c r="AH56" s="264"/>
      <c r="AI56" s="264"/>
      <c r="AJ56" s="54"/>
      <c r="AK56" s="331">
        <f>SUM(AK54:AM55)</f>
        <v>0</v>
      </c>
      <c r="AL56" s="332"/>
      <c r="AM56" s="333"/>
      <c r="AN56" s="252"/>
      <c r="AO56" s="264"/>
      <c r="AP56" s="264"/>
      <c r="AQ56" s="264"/>
      <c r="AR56" s="264"/>
      <c r="AS56" s="54"/>
      <c r="AT56" s="331">
        <f>SUM(AT54:AV55)</f>
        <v>0</v>
      </c>
      <c r="AU56" s="332"/>
      <c r="AV56" s="333"/>
      <c r="AW56" s="252"/>
      <c r="AX56" s="264"/>
      <c r="AY56" s="264"/>
      <c r="AZ56" s="264"/>
      <c r="BA56" s="264"/>
      <c r="BB56" s="54"/>
      <c r="BC56" s="331">
        <f>SUM(BC54:BE55)</f>
        <v>0</v>
      </c>
      <c r="BD56" s="332"/>
      <c r="BE56" s="333"/>
      <c r="BF56" s="252"/>
      <c r="BG56" s="264"/>
      <c r="BH56" s="264"/>
      <c r="BI56" s="264"/>
      <c r="BJ56" s="264"/>
      <c r="BK56" s="54"/>
      <c r="BL56" s="331">
        <f>SUM(BL54:BN55)</f>
        <v>0</v>
      </c>
      <c r="BM56" s="332"/>
      <c r="BN56" s="333"/>
      <c r="BO56" s="269"/>
      <c r="BP56" s="348">
        <f>J56+S56+AB56+AK56+AT56+BC56+BL56</f>
        <v>0</v>
      </c>
      <c r="BQ56" s="349"/>
      <c r="BR56" s="1"/>
      <c r="BS56" s="90"/>
      <c r="BT56" s="91"/>
      <c r="BU56" s="91"/>
      <c r="BV56" s="91"/>
      <c r="BW56" s="91"/>
      <c r="BX56" s="91"/>
      <c r="BY56" s="91"/>
      <c r="BZ56" s="91"/>
      <c r="CA56" s="89"/>
    </row>
    <row r="57" spans="1:79" ht="15" customHeight="1" x14ac:dyDescent="0.25">
      <c r="A57" s="87" t="s">
        <v>46</v>
      </c>
      <c r="B57" s="63"/>
      <c r="C57" s="88" t="s">
        <v>85</v>
      </c>
      <c r="D57" s="226"/>
      <c r="E57" s="22"/>
      <c r="F57" s="22"/>
      <c r="G57" s="22"/>
      <c r="H57" s="22"/>
      <c r="I57" s="22"/>
      <c r="J57" s="310"/>
      <c r="K57" s="310"/>
      <c r="L57" s="311"/>
      <c r="M57" s="250"/>
      <c r="N57" s="264"/>
      <c r="O57" s="264"/>
      <c r="P57" s="264"/>
      <c r="Q57" s="264"/>
      <c r="R57" s="54"/>
      <c r="S57" s="310"/>
      <c r="T57" s="310"/>
      <c r="U57" s="311"/>
      <c r="V57" s="252"/>
      <c r="W57" s="264"/>
      <c r="X57" s="264"/>
      <c r="Y57" s="264"/>
      <c r="Z57" s="264"/>
      <c r="AA57" s="54"/>
      <c r="AB57" s="310"/>
      <c r="AC57" s="310"/>
      <c r="AD57" s="311"/>
      <c r="AE57" s="252"/>
      <c r="AF57" s="264"/>
      <c r="AG57" s="264"/>
      <c r="AH57" s="264"/>
      <c r="AI57" s="264"/>
      <c r="AJ57" s="54"/>
      <c r="AK57" s="310"/>
      <c r="AL57" s="310"/>
      <c r="AM57" s="311"/>
      <c r="AN57" s="252"/>
      <c r="AO57" s="264"/>
      <c r="AP57" s="264"/>
      <c r="AQ57" s="264"/>
      <c r="AR57" s="264"/>
      <c r="AS57" s="54"/>
      <c r="AT57" s="310"/>
      <c r="AU57" s="310"/>
      <c r="AV57" s="311"/>
      <c r="AW57" s="252"/>
      <c r="AX57" s="264"/>
      <c r="AY57" s="264"/>
      <c r="AZ57" s="264"/>
      <c r="BA57" s="264"/>
      <c r="BB57" s="54"/>
      <c r="BC57" s="310"/>
      <c r="BD57" s="310"/>
      <c r="BE57" s="311"/>
      <c r="BF57" s="252"/>
      <c r="BG57" s="264"/>
      <c r="BH57" s="264"/>
      <c r="BI57" s="264"/>
      <c r="BJ57" s="264"/>
      <c r="BK57" s="54"/>
      <c r="BL57" s="310"/>
      <c r="BM57" s="310"/>
      <c r="BN57" s="311"/>
      <c r="BO57" s="269"/>
      <c r="BP57" s="203"/>
      <c r="BQ57" s="204"/>
      <c r="BR57" s="1"/>
      <c r="BS57" s="59"/>
      <c r="BT57" s="116"/>
      <c r="BU57" s="116"/>
      <c r="BV57" s="116"/>
      <c r="BW57" s="116"/>
      <c r="BX57" s="116"/>
      <c r="BY57" s="116"/>
      <c r="BZ57" s="116"/>
      <c r="CA57" s="117"/>
    </row>
    <row r="58" spans="1:79" ht="15" customHeight="1" x14ac:dyDescent="0.25">
      <c r="A58" s="15">
        <v>1</v>
      </c>
      <c r="B58" s="60" t="s">
        <v>117</v>
      </c>
      <c r="C58" s="58"/>
      <c r="D58" s="226"/>
      <c r="E58" s="22"/>
      <c r="F58" s="22"/>
      <c r="G58" s="22"/>
      <c r="H58" s="22"/>
      <c r="I58" s="22"/>
      <c r="J58" s="300"/>
      <c r="K58" s="300"/>
      <c r="L58" s="301"/>
      <c r="M58" s="250"/>
      <c r="N58" s="264"/>
      <c r="O58" s="264"/>
      <c r="P58" s="264"/>
      <c r="Q58" s="264"/>
      <c r="R58" s="54"/>
      <c r="S58" s="300"/>
      <c r="T58" s="300"/>
      <c r="U58" s="301"/>
      <c r="V58" s="252"/>
      <c r="W58" s="264"/>
      <c r="X58" s="264"/>
      <c r="Y58" s="264"/>
      <c r="Z58" s="264"/>
      <c r="AA58" s="54"/>
      <c r="AB58" s="300"/>
      <c r="AC58" s="300"/>
      <c r="AD58" s="301"/>
      <c r="AE58" s="252"/>
      <c r="AF58" s="264"/>
      <c r="AG58" s="264"/>
      <c r="AH58" s="264"/>
      <c r="AI58" s="264"/>
      <c r="AJ58" s="54"/>
      <c r="AK58" s="300"/>
      <c r="AL58" s="300"/>
      <c r="AM58" s="301"/>
      <c r="AN58" s="252"/>
      <c r="AO58" s="264"/>
      <c r="AP58" s="264"/>
      <c r="AQ58" s="264"/>
      <c r="AR58" s="264"/>
      <c r="AS58" s="54"/>
      <c r="AT58" s="300"/>
      <c r="AU58" s="300"/>
      <c r="AV58" s="301"/>
      <c r="AW58" s="252"/>
      <c r="AX58" s="264"/>
      <c r="AY58" s="264"/>
      <c r="AZ58" s="264"/>
      <c r="BA58" s="264"/>
      <c r="BB58" s="54"/>
      <c r="BC58" s="300"/>
      <c r="BD58" s="300"/>
      <c r="BE58" s="301"/>
      <c r="BF58" s="252"/>
      <c r="BG58" s="264"/>
      <c r="BH58" s="264"/>
      <c r="BI58" s="264"/>
      <c r="BJ58" s="264"/>
      <c r="BK58" s="54"/>
      <c r="BL58" s="300"/>
      <c r="BM58" s="300"/>
      <c r="BN58" s="301"/>
      <c r="BO58" s="269"/>
      <c r="BP58" s="322">
        <f t="shared" ref="BP58:BP63" si="37">J58+S58+AB58+AK58+AT58+BC58+BL58</f>
        <v>0</v>
      </c>
      <c r="BQ58" s="323"/>
      <c r="BR58" s="1"/>
      <c r="BS58" s="2">
        <f t="shared" ref="BS58:BS63" si="38">C58</f>
        <v>0</v>
      </c>
      <c r="BT58" s="188">
        <f t="shared" ref="BT58:BT63" si="39">J58</f>
        <v>0</v>
      </c>
      <c r="BU58" s="188">
        <f t="shared" ref="BU58:BU63" si="40">S58</f>
        <v>0</v>
      </c>
      <c r="BV58" s="188">
        <f t="shared" ref="BV58:BV63" si="41">AB58</f>
        <v>0</v>
      </c>
      <c r="BW58" s="188">
        <f t="shared" ref="BW58:BW63" si="42">AK58</f>
        <v>0</v>
      </c>
      <c r="BX58" s="188">
        <f t="shared" ref="BX58:BX63" si="43">AT58</f>
        <v>0</v>
      </c>
      <c r="BY58" s="188">
        <f t="shared" ref="BY58:BY63" si="44">BC58</f>
        <v>0</v>
      </c>
      <c r="BZ58" s="188">
        <f t="shared" ref="BZ58:BZ63" si="45">BL58</f>
        <v>0</v>
      </c>
      <c r="CA58" s="188">
        <f t="shared" ref="CA58:CA63" si="46">SUM(BT58:BZ58)</f>
        <v>0</v>
      </c>
    </row>
    <row r="59" spans="1:79" ht="15" customHeight="1" x14ac:dyDescent="0.25">
      <c r="A59" s="15">
        <v>2</v>
      </c>
      <c r="B59" s="60" t="s">
        <v>118</v>
      </c>
      <c r="C59" s="58"/>
      <c r="D59" s="226"/>
      <c r="E59" s="22"/>
      <c r="F59" s="22"/>
      <c r="G59" s="22"/>
      <c r="H59" s="22"/>
      <c r="I59" s="22"/>
      <c r="J59" s="300"/>
      <c r="K59" s="300"/>
      <c r="L59" s="301"/>
      <c r="M59" s="250"/>
      <c r="N59" s="264"/>
      <c r="O59" s="264"/>
      <c r="P59" s="264"/>
      <c r="Q59" s="264"/>
      <c r="R59" s="54"/>
      <c r="S59" s="300"/>
      <c r="T59" s="300"/>
      <c r="U59" s="301"/>
      <c r="V59" s="252"/>
      <c r="W59" s="264"/>
      <c r="X59" s="264"/>
      <c r="Y59" s="264"/>
      <c r="Z59" s="264"/>
      <c r="AA59" s="54"/>
      <c r="AB59" s="300"/>
      <c r="AC59" s="300"/>
      <c r="AD59" s="301"/>
      <c r="AE59" s="252"/>
      <c r="AF59" s="264"/>
      <c r="AG59" s="264"/>
      <c r="AH59" s="264"/>
      <c r="AI59" s="264"/>
      <c r="AJ59" s="54"/>
      <c r="AK59" s="300"/>
      <c r="AL59" s="300"/>
      <c r="AM59" s="301"/>
      <c r="AN59" s="252"/>
      <c r="AO59" s="264"/>
      <c r="AP59" s="264"/>
      <c r="AQ59" s="264"/>
      <c r="AR59" s="264"/>
      <c r="AS59" s="54"/>
      <c r="AT59" s="300"/>
      <c r="AU59" s="300"/>
      <c r="AV59" s="301"/>
      <c r="AW59" s="252"/>
      <c r="AX59" s="264"/>
      <c r="AY59" s="264"/>
      <c r="AZ59" s="264"/>
      <c r="BA59" s="264"/>
      <c r="BB59" s="54"/>
      <c r="BC59" s="300"/>
      <c r="BD59" s="300"/>
      <c r="BE59" s="301"/>
      <c r="BF59" s="252"/>
      <c r="BG59" s="264"/>
      <c r="BH59" s="264"/>
      <c r="BI59" s="264"/>
      <c r="BJ59" s="264"/>
      <c r="BK59" s="54"/>
      <c r="BL59" s="300"/>
      <c r="BM59" s="300"/>
      <c r="BN59" s="301"/>
      <c r="BO59" s="269"/>
      <c r="BP59" s="322">
        <f t="shared" si="37"/>
        <v>0</v>
      </c>
      <c r="BQ59" s="323"/>
      <c r="BR59" s="1"/>
      <c r="BS59" s="2">
        <f t="shared" si="38"/>
        <v>0</v>
      </c>
      <c r="BT59" s="188">
        <f t="shared" si="39"/>
        <v>0</v>
      </c>
      <c r="BU59" s="188">
        <f t="shared" si="40"/>
        <v>0</v>
      </c>
      <c r="BV59" s="188">
        <f t="shared" si="41"/>
        <v>0</v>
      </c>
      <c r="BW59" s="188">
        <f t="shared" si="42"/>
        <v>0</v>
      </c>
      <c r="BX59" s="188">
        <f t="shared" si="43"/>
        <v>0</v>
      </c>
      <c r="BY59" s="188">
        <f t="shared" si="44"/>
        <v>0</v>
      </c>
      <c r="BZ59" s="188">
        <f t="shared" si="45"/>
        <v>0</v>
      </c>
      <c r="CA59" s="188">
        <f t="shared" si="46"/>
        <v>0</v>
      </c>
    </row>
    <row r="60" spans="1:79" ht="15" customHeight="1" x14ac:dyDescent="0.25">
      <c r="A60" s="15">
        <v>3</v>
      </c>
      <c r="B60" s="60" t="s">
        <v>119</v>
      </c>
      <c r="C60" s="58"/>
      <c r="D60" s="226"/>
      <c r="E60" s="22"/>
      <c r="F60" s="22"/>
      <c r="G60" s="22"/>
      <c r="H60" s="22"/>
      <c r="I60" s="22"/>
      <c r="J60" s="300"/>
      <c r="K60" s="300"/>
      <c r="L60" s="301"/>
      <c r="M60" s="250"/>
      <c r="N60" s="264"/>
      <c r="O60" s="264"/>
      <c r="P60" s="264"/>
      <c r="Q60" s="264"/>
      <c r="R60" s="54"/>
      <c r="S60" s="300"/>
      <c r="T60" s="300"/>
      <c r="U60" s="301"/>
      <c r="V60" s="252"/>
      <c r="W60" s="264"/>
      <c r="X60" s="264"/>
      <c r="Y60" s="264"/>
      <c r="Z60" s="264"/>
      <c r="AA60" s="54"/>
      <c r="AB60" s="300"/>
      <c r="AC60" s="300"/>
      <c r="AD60" s="301"/>
      <c r="AE60" s="252"/>
      <c r="AF60" s="264"/>
      <c r="AG60" s="264"/>
      <c r="AH60" s="264"/>
      <c r="AI60" s="264"/>
      <c r="AJ60" s="54"/>
      <c r="AK60" s="300"/>
      <c r="AL60" s="300"/>
      <c r="AM60" s="301"/>
      <c r="AN60" s="252"/>
      <c r="AO60" s="264"/>
      <c r="AP60" s="264"/>
      <c r="AQ60" s="264"/>
      <c r="AR60" s="264"/>
      <c r="AS60" s="54"/>
      <c r="AT60" s="300"/>
      <c r="AU60" s="300"/>
      <c r="AV60" s="301"/>
      <c r="AW60" s="252"/>
      <c r="AX60" s="264"/>
      <c r="AY60" s="264"/>
      <c r="AZ60" s="264"/>
      <c r="BA60" s="264"/>
      <c r="BB60" s="54"/>
      <c r="BC60" s="300"/>
      <c r="BD60" s="300"/>
      <c r="BE60" s="301"/>
      <c r="BF60" s="252"/>
      <c r="BG60" s="264"/>
      <c r="BH60" s="264"/>
      <c r="BI60" s="264"/>
      <c r="BJ60" s="264"/>
      <c r="BK60" s="54"/>
      <c r="BL60" s="300"/>
      <c r="BM60" s="300"/>
      <c r="BN60" s="301"/>
      <c r="BO60" s="269"/>
      <c r="BP60" s="322">
        <f t="shared" si="37"/>
        <v>0</v>
      </c>
      <c r="BQ60" s="323"/>
      <c r="BR60" s="1"/>
      <c r="BS60" s="2">
        <f t="shared" si="38"/>
        <v>0</v>
      </c>
      <c r="BT60" s="188">
        <f t="shared" si="39"/>
        <v>0</v>
      </c>
      <c r="BU60" s="188">
        <f t="shared" si="40"/>
        <v>0</v>
      </c>
      <c r="BV60" s="188">
        <f t="shared" si="41"/>
        <v>0</v>
      </c>
      <c r="BW60" s="188">
        <f t="shared" si="42"/>
        <v>0</v>
      </c>
      <c r="BX60" s="188">
        <f t="shared" si="43"/>
        <v>0</v>
      </c>
      <c r="BY60" s="188">
        <f t="shared" si="44"/>
        <v>0</v>
      </c>
      <c r="BZ60" s="188">
        <f t="shared" si="45"/>
        <v>0</v>
      </c>
      <c r="CA60" s="188">
        <f t="shared" si="46"/>
        <v>0</v>
      </c>
    </row>
    <row r="61" spans="1:79" ht="15" customHeight="1" x14ac:dyDescent="0.25">
      <c r="A61" s="15">
        <v>4</v>
      </c>
      <c r="B61" s="60" t="s">
        <v>120</v>
      </c>
      <c r="C61" s="58"/>
      <c r="D61" s="226"/>
      <c r="E61" s="22"/>
      <c r="F61" s="22"/>
      <c r="G61" s="22"/>
      <c r="H61" s="22"/>
      <c r="I61" s="22"/>
      <c r="J61" s="300"/>
      <c r="K61" s="300"/>
      <c r="L61" s="301"/>
      <c r="M61" s="250"/>
      <c r="N61" s="264"/>
      <c r="O61" s="264"/>
      <c r="P61" s="264"/>
      <c r="Q61" s="264"/>
      <c r="R61" s="54"/>
      <c r="S61" s="300"/>
      <c r="T61" s="300"/>
      <c r="U61" s="301"/>
      <c r="V61" s="252"/>
      <c r="W61" s="264"/>
      <c r="X61" s="264"/>
      <c r="Y61" s="264"/>
      <c r="Z61" s="264"/>
      <c r="AA61" s="54"/>
      <c r="AB61" s="300"/>
      <c r="AC61" s="300"/>
      <c r="AD61" s="301"/>
      <c r="AE61" s="252"/>
      <c r="AF61" s="264"/>
      <c r="AG61" s="264"/>
      <c r="AH61" s="264"/>
      <c r="AI61" s="264"/>
      <c r="AJ61" s="54"/>
      <c r="AK61" s="300"/>
      <c r="AL61" s="300"/>
      <c r="AM61" s="301"/>
      <c r="AN61" s="252"/>
      <c r="AO61" s="264"/>
      <c r="AP61" s="264"/>
      <c r="AQ61" s="264"/>
      <c r="AR61" s="264"/>
      <c r="AS61" s="54"/>
      <c r="AT61" s="300"/>
      <c r="AU61" s="300"/>
      <c r="AV61" s="301"/>
      <c r="AW61" s="252"/>
      <c r="AX61" s="264"/>
      <c r="AY61" s="264"/>
      <c r="AZ61" s="264"/>
      <c r="BA61" s="264"/>
      <c r="BB61" s="54"/>
      <c r="BC61" s="300"/>
      <c r="BD61" s="300"/>
      <c r="BE61" s="301"/>
      <c r="BF61" s="252"/>
      <c r="BG61" s="264"/>
      <c r="BH61" s="264"/>
      <c r="BI61" s="264"/>
      <c r="BJ61" s="264"/>
      <c r="BK61" s="54"/>
      <c r="BL61" s="300"/>
      <c r="BM61" s="300"/>
      <c r="BN61" s="301"/>
      <c r="BO61" s="269"/>
      <c r="BP61" s="322">
        <f t="shared" si="37"/>
        <v>0</v>
      </c>
      <c r="BQ61" s="323"/>
      <c r="BR61" s="1"/>
      <c r="BS61" s="2">
        <f t="shared" si="38"/>
        <v>0</v>
      </c>
      <c r="BT61" s="188">
        <f t="shared" si="39"/>
        <v>0</v>
      </c>
      <c r="BU61" s="188">
        <f t="shared" si="40"/>
        <v>0</v>
      </c>
      <c r="BV61" s="188">
        <f t="shared" si="41"/>
        <v>0</v>
      </c>
      <c r="BW61" s="188">
        <f t="shared" si="42"/>
        <v>0</v>
      </c>
      <c r="BX61" s="188">
        <f t="shared" si="43"/>
        <v>0</v>
      </c>
      <c r="BY61" s="188">
        <f t="shared" si="44"/>
        <v>0</v>
      </c>
      <c r="BZ61" s="188">
        <f t="shared" si="45"/>
        <v>0</v>
      </c>
      <c r="CA61" s="188">
        <f t="shared" si="46"/>
        <v>0</v>
      </c>
    </row>
    <row r="62" spans="1:79" ht="15" customHeight="1" x14ac:dyDescent="0.25">
      <c r="A62" s="15">
        <v>5</v>
      </c>
      <c r="B62" s="60" t="s">
        <v>121</v>
      </c>
      <c r="C62" s="58"/>
      <c r="D62" s="226"/>
      <c r="E62" s="22"/>
      <c r="F62" s="22"/>
      <c r="G62" s="22"/>
      <c r="H62" s="22"/>
      <c r="I62" s="22"/>
      <c r="J62" s="298"/>
      <c r="K62" s="298"/>
      <c r="L62" s="299"/>
      <c r="M62" s="250"/>
      <c r="N62" s="264"/>
      <c r="O62" s="264"/>
      <c r="P62" s="264"/>
      <c r="Q62" s="264"/>
      <c r="R62" s="54"/>
      <c r="S62" s="298"/>
      <c r="T62" s="298"/>
      <c r="U62" s="299"/>
      <c r="V62" s="252"/>
      <c r="W62" s="264"/>
      <c r="X62" s="264"/>
      <c r="Y62" s="264"/>
      <c r="Z62" s="264"/>
      <c r="AA62" s="54"/>
      <c r="AB62" s="298"/>
      <c r="AC62" s="298"/>
      <c r="AD62" s="299"/>
      <c r="AE62" s="252"/>
      <c r="AF62" s="264"/>
      <c r="AG62" s="264"/>
      <c r="AH62" s="264"/>
      <c r="AI62" s="264"/>
      <c r="AJ62" s="54"/>
      <c r="AK62" s="298"/>
      <c r="AL62" s="298"/>
      <c r="AM62" s="299"/>
      <c r="AN62" s="252"/>
      <c r="AO62" s="264"/>
      <c r="AP62" s="264"/>
      <c r="AQ62" s="264"/>
      <c r="AR62" s="264"/>
      <c r="AS62" s="54"/>
      <c r="AT62" s="298"/>
      <c r="AU62" s="298"/>
      <c r="AV62" s="299"/>
      <c r="AW62" s="252"/>
      <c r="AX62" s="264"/>
      <c r="AY62" s="264"/>
      <c r="AZ62" s="264"/>
      <c r="BA62" s="264"/>
      <c r="BB62" s="54"/>
      <c r="BC62" s="298"/>
      <c r="BD62" s="298"/>
      <c r="BE62" s="299"/>
      <c r="BF62" s="252"/>
      <c r="BG62" s="264"/>
      <c r="BH62" s="264"/>
      <c r="BI62" s="264"/>
      <c r="BJ62" s="264"/>
      <c r="BK62" s="54"/>
      <c r="BL62" s="298"/>
      <c r="BM62" s="298"/>
      <c r="BN62" s="299"/>
      <c r="BO62" s="269"/>
      <c r="BP62" s="322">
        <f>J62+S62+AB62+AK62+AT62+BC62+BL62</f>
        <v>0</v>
      </c>
      <c r="BQ62" s="323"/>
      <c r="BR62" s="1"/>
      <c r="BS62" s="2">
        <f t="shared" si="38"/>
        <v>0</v>
      </c>
      <c r="BT62" s="188">
        <f t="shared" si="39"/>
        <v>0</v>
      </c>
      <c r="BU62" s="188">
        <f t="shared" si="40"/>
        <v>0</v>
      </c>
      <c r="BV62" s="188">
        <f t="shared" si="41"/>
        <v>0</v>
      </c>
      <c r="BW62" s="188">
        <f t="shared" si="42"/>
        <v>0</v>
      </c>
      <c r="BX62" s="188">
        <f t="shared" si="43"/>
        <v>0</v>
      </c>
      <c r="BY62" s="188">
        <f t="shared" si="44"/>
        <v>0</v>
      </c>
      <c r="BZ62" s="188">
        <f t="shared" si="45"/>
        <v>0</v>
      </c>
      <c r="CA62" s="188">
        <f t="shared" si="46"/>
        <v>0</v>
      </c>
    </row>
    <row r="63" spans="1:79" ht="15" customHeight="1" thickBot="1" x14ac:dyDescent="0.3">
      <c r="A63" s="49">
        <v>6</v>
      </c>
      <c r="B63" s="86" t="s">
        <v>116</v>
      </c>
      <c r="C63" s="58"/>
      <c r="D63" s="226"/>
      <c r="E63" s="22"/>
      <c r="F63" s="22"/>
      <c r="G63" s="22"/>
      <c r="H63" s="22"/>
      <c r="I63" s="22"/>
      <c r="J63" s="298"/>
      <c r="K63" s="298"/>
      <c r="L63" s="299"/>
      <c r="M63" s="250"/>
      <c r="N63" s="264"/>
      <c r="O63" s="264"/>
      <c r="P63" s="264"/>
      <c r="Q63" s="264"/>
      <c r="R63" s="54"/>
      <c r="S63" s="298"/>
      <c r="T63" s="298"/>
      <c r="U63" s="299"/>
      <c r="V63" s="252"/>
      <c r="W63" s="264"/>
      <c r="X63" s="264"/>
      <c r="Y63" s="264"/>
      <c r="Z63" s="264"/>
      <c r="AA63" s="54"/>
      <c r="AB63" s="298"/>
      <c r="AC63" s="298"/>
      <c r="AD63" s="299"/>
      <c r="AE63" s="252"/>
      <c r="AF63" s="264"/>
      <c r="AG63" s="264"/>
      <c r="AH63" s="264"/>
      <c r="AI63" s="264"/>
      <c r="AJ63" s="54"/>
      <c r="AK63" s="298"/>
      <c r="AL63" s="298"/>
      <c r="AM63" s="299"/>
      <c r="AN63" s="252"/>
      <c r="AO63" s="264"/>
      <c r="AP63" s="264"/>
      <c r="AQ63" s="264"/>
      <c r="AR63" s="264"/>
      <c r="AS63" s="54"/>
      <c r="AT63" s="298"/>
      <c r="AU63" s="298"/>
      <c r="AV63" s="299"/>
      <c r="AW63" s="252"/>
      <c r="AX63" s="264"/>
      <c r="AY63" s="264"/>
      <c r="AZ63" s="264"/>
      <c r="BA63" s="264"/>
      <c r="BB63" s="54"/>
      <c r="BC63" s="298"/>
      <c r="BD63" s="298"/>
      <c r="BE63" s="299"/>
      <c r="BF63" s="252"/>
      <c r="BG63" s="264"/>
      <c r="BH63" s="264"/>
      <c r="BI63" s="264"/>
      <c r="BJ63" s="264"/>
      <c r="BK63" s="54"/>
      <c r="BL63" s="298"/>
      <c r="BM63" s="298"/>
      <c r="BN63" s="299"/>
      <c r="BO63" s="269"/>
      <c r="BP63" s="322">
        <f t="shared" si="37"/>
        <v>0</v>
      </c>
      <c r="BQ63" s="323"/>
      <c r="BR63" s="1"/>
      <c r="BS63" s="2">
        <f t="shared" si="38"/>
        <v>0</v>
      </c>
      <c r="BT63" s="188">
        <f t="shared" si="39"/>
        <v>0</v>
      </c>
      <c r="BU63" s="188">
        <f t="shared" si="40"/>
        <v>0</v>
      </c>
      <c r="BV63" s="188">
        <f t="shared" si="41"/>
        <v>0</v>
      </c>
      <c r="BW63" s="188">
        <f t="shared" si="42"/>
        <v>0</v>
      </c>
      <c r="BX63" s="188">
        <f t="shared" si="43"/>
        <v>0</v>
      </c>
      <c r="BY63" s="188">
        <f t="shared" si="44"/>
        <v>0</v>
      </c>
      <c r="BZ63" s="188">
        <f t="shared" si="45"/>
        <v>0</v>
      </c>
      <c r="CA63" s="188">
        <f t="shared" si="46"/>
        <v>0</v>
      </c>
    </row>
    <row r="64" spans="1:79" ht="16.5" customHeight="1" thickTop="1" thickBot="1" x14ac:dyDescent="0.3">
      <c r="A64" s="233" t="s">
        <v>48</v>
      </c>
      <c r="B64" s="234"/>
      <c r="C64" s="234"/>
      <c r="D64" s="226"/>
      <c r="E64" s="22"/>
      <c r="F64" s="22"/>
      <c r="G64" s="22"/>
      <c r="H64" s="22"/>
      <c r="I64" s="22"/>
      <c r="J64" s="320">
        <f>SUM(J58:L63)</f>
        <v>0</v>
      </c>
      <c r="K64" s="321"/>
      <c r="L64" s="321"/>
      <c r="M64" s="250"/>
      <c r="N64" s="264"/>
      <c r="O64" s="264"/>
      <c r="P64" s="264"/>
      <c r="Q64" s="264"/>
      <c r="R64" s="54"/>
      <c r="S64" s="320">
        <f>SUM(S58:U63)</f>
        <v>0</v>
      </c>
      <c r="T64" s="321"/>
      <c r="U64" s="321"/>
      <c r="V64" s="252"/>
      <c r="W64" s="264"/>
      <c r="X64" s="264"/>
      <c r="Y64" s="264"/>
      <c r="Z64" s="264"/>
      <c r="AA64" s="54"/>
      <c r="AB64" s="320">
        <f>SUM(AB58:AD63)</f>
        <v>0</v>
      </c>
      <c r="AC64" s="321"/>
      <c r="AD64" s="321"/>
      <c r="AE64" s="252"/>
      <c r="AF64" s="264"/>
      <c r="AG64" s="264"/>
      <c r="AH64" s="264"/>
      <c r="AI64" s="264"/>
      <c r="AJ64" s="54"/>
      <c r="AK64" s="320">
        <f>SUM(AK58:AM63)</f>
        <v>0</v>
      </c>
      <c r="AL64" s="321"/>
      <c r="AM64" s="321"/>
      <c r="AN64" s="252"/>
      <c r="AO64" s="264"/>
      <c r="AP64" s="264"/>
      <c r="AQ64" s="264"/>
      <c r="AR64" s="264"/>
      <c r="AS64" s="54"/>
      <c r="AT64" s="320">
        <f>SUM(AT58:AV63)</f>
        <v>0</v>
      </c>
      <c r="AU64" s="321"/>
      <c r="AV64" s="321"/>
      <c r="AW64" s="252"/>
      <c r="AX64" s="264"/>
      <c r="AY64" s="264"/>
      <c r="AZ64" s="264"/>
      <c r="BA64" s="264"/>
      <c r="BB64" s="54"/>
      <c r="BC64" s="320">
        <f>SUM(BC58:BE63)</f>
        <v>0</v>
      </c>
      <c r="BD64" s="321"/>
      <c r="BE64" s="321"/>
      <c r="BF64" s="252"/>
      <c r="BG64" s="264"/>
      <c r="BH64" s="264"/>
      <c r="BI64" s="264"/>
      <c r="BJ64" s="264"/>
      <c r="BK64" s="54"/>
      <c r="BL64" s="320">
        <f>SUM(BL58:BN63)</f>
        <v>0</v>
      </c>
      <c r="BM64" s="321"/>
      <c r="BN64" s="321"/>
      <c r="BO64" s="269"/>
      <c r="BP64" s="348">
        <f>J64+S64+AB64+AK64+AT64+BC64+BL64</f>
        <v>0</v>
      </c>
      <c r="BQ64" s="349"/>
      <c r="BR64" s="1"/>
      <c r="BS64" s="92"/>
      <c r="BT64" s="93"/>
      <c r="BU64" s="93"/>
      <c r="BV64" s="93"/>
      <c r="BW64" s="93"/>
      <c r="BX64" s="93"/>
      <c r="BY64" s="93"/>
      <c r="BZ64" s="93"/>
      <c r="CA64" s="94"/>
    </row>
    <row r="65" spans="1:79" x14ac:dyDescent="0.25">
      <c r="A65" s="59" t="s">
        <v>49</v>
      </c>
      <c r="B65" s="7"/>
      <c r="C65" s="7" t="s">
        <v>85</v>
      </c>
      <c r="D65" s="226"/>
      <c r="E65" s="22"/>
      <c r="F65" s="22"/>
      <c r="G65" s="22"/>
      <c r="H65" s="22"/>
      <c r="I65" s="22"/>
      <c r="J65" s="310"/>
      <c r="K65" s="310"/>
      <c r="L65" s="311"/>
      <c r="M65" s="250"/>
      <c r="N65" s="264"/>
      <c r="O65" s="264"/>
      <c r="P65" s="264"/>
      <c r="Q65" s="264"/>
      <c r="R65" s="54"/>
      <c r="S65" s="310"/>
      <c r="T65" s="310"/>
      <c r="U65" s="311"/>
      <c r="V65" s="252"/>
      <c r="W65" s="264"/>
      <c r="X65" s="264"/>
      <c r="Y65" s="264"/>
      <c r="Z65" s="264"/>
      <c r="AA65" s="54"/>
      <c r="AB65" s="310"/>
      <c r="AC65" s="310"/>
      <c r="AD65" s="311"/>
      <c r="AE65" s="252"/>
      <c r="AF65" s="264"/>
      <c r="AG65" s="264"/>
      <c r="AH65" s="264"/>
      <c r="AI65" s="264"/>
      <c r="AJ65" s="54"/>
      <c r="AK65" s="310"/>
      <c r="AL65" s="310"/>
      <c r="AM65" s="311"/>
      <c r="AN65" s="252"/>
      <c r="AO65" s="264"/>
      <c r="AP65" s="264"/>
      <c r="AQ65" s="264"/>
      <c r="AR65" s="264"/>
      <c r="AS65" s="54"/>
      <c r="AT65" s="310"/>
      <c r="AU65" s="310"/>
      <c r="AV65" s="311"/>
      <c r="AW65" s="252"/>
      <c r="AX65" s="264"/>
      <c r="AY65" s="264"/>
      <c r="AZ65" s="264"/>
      <c r="BA65" s="264"/>
      <c r="BB65" s="54"/>
      <c r="BC65" s="310"/>
      <c r="BD65" s="310"/>
      <c r="BE65" s="311"/>
      <c r="BF65" s="252"/>
      <c r="BG65" s="264"/>
      <c r="BH65" s="264"/>
      <c r="BI65" s="264"/>
      <c r="BJ65" s="264"/>
      <c r="BK65" s="54"/>
      <c r="BL65" s="310"/>
      <c r="BM65" s="310"/>
      <c r="BN65" s="311"/>
      <c r="BO65" s="269"/>
      <c r="BP65" s="203"/>
      <c r="BQ65" s="204"/>
      <c r="BR65" s="1"/>
      <c r="BS65" s="76"/>
      <c r="BT65" s="95"/>
      <c r="BU65" s="95"/>
      <c r="BV65" s="95"/>
      <c r="BW65" s="95"/>
      <c r="BX65" s="95"/>
      <c r="BY65" s="95"/>
      <c r="BZ65" s="95"/>
      <c r="CA65" s="78"/>
    </row>
    <row r="66" spans="1:79" x14ac:dyDescent="0.25">
      <c r="A66" s="15">
        <v>1</v>
      </c>
      <c r="B66" s="49" t="s">
        <v>81</v>
      </c>
      <c r="C66" s="58"/>
      <c r="D66" s="226"/>
      <c r="E66" s="22"/>
      <c r="F66" s="22"/>
      <c r="G66" s="22"/>
      <c r="H66" s="22"/>
      <c r="I66" s="22"/>
      <c r="J66" s="300"/>
      <c r="K66" s="300"/>
      <c r="L66" s="301"/>
      <c r="M66" s="250"/>
      <c r="N66" s="264"/>
      <c r="O66" s="264"/>
      <c r="P66" s="264"/>
      <c r="Q66" s="264"/>
      <c r="R66" s="54"/>
      <c r="S66" s="300"/>
      <c r="T66" s="300"/>
      <c r="U66" s="301"/>
      <c r="V66" s="252"/>
      <c r="W66" s="264"/>
      <c r="X66" s="264"/>
      <c r="Y66" s="264"/>
      <c r="Z66" s="264"/>
      <c r="AA66" s="54"/>
      <c r="AB66" s="300"/>
      <c r="AC66" s="300"/>
      <c r="AD66" s="301"/>
      <c r="AE66" s="252"/>
      <c r="AF66" s="264"/>
      <c r="AG66" s="264"/>
      <c r="AH66" s="264"/>
      <c r="AI66" s="264"/>
      <c r="AJ66" s="54"/>
      <c r="AK66" s="300"/>
      <c r="AL66" s="300"/>
      <c r="AM66" s="301"/>
      <c r="AN66" s="252"/>
      <c r="AO66" s="264"/>
      <c r="AP66" s="264"/>
      <c r="AQ66" s="264"/>
      <c r="AR66" s="264"/>
      <c r="AS66" s="54"/>
      <c r="AT66" s="300"/>
      <c r="AU66" s="300"/>
      <c r="AV66" s="301"/>
      <c r="AW66" s="252"/>
      <c r="AX66" s="264"/>
      <c r="AY66" s="264"/>
      <c r="AZ66" s="264"/>
      <c r="BA66" s="264"/>
      <c r="BB66" s="54"/>
      <c r="BC66" s="300"/>
      <c r="BD66" s="300"/>
      <c r="BE66" s="301"/>
      <c r="BF66" s="252"/>
      <c r="BG66" s="264"/>
      <c r="BH66" s="264"/>
      <c r="BI66" s="264"/>
      <c r="BJ66" s="264"/>
      <c r="BK66" s="54"/>
      <c r="BL66" s="300"/>
      <c r="BM66" s="300"/>
      <c r="BN66" s="301"/>
      <c r="BO66" s="269"/>
      <c r="BP66" s="322">
        <f t="shared" ref="BP66:BP85" si="47">J66+S66+AB66+AK66+AT66+BC66+BL66</f>
        <v>0</v>
      </c>
      <c r="BQ66" s="323"/>
      <c r="BR66" s="1"/>
      <c r="BS66" s="2">
        <f t="shared" ref="BS66:BS85" si="48">C66</f>
        <v>0</v>
      </c>
      <c r="BT66" s="188">
        <f t="shared" ref="BT66:BT85" si="49">J66</f>
        <v>0</v>
      </c>
      <c r="BU66" s="188">
        <f t="shared" ref="BU66:BU85" si="50">S66</f>
        <v>0</v>
      </c>
      <c r="BV66" s="188">
        <f t="shared" ref="BV66:BV85" si="51">AB66</f>
        <v>0</v>
      </c>
      <c r="BW66" s="188">
        <f t="shared" ref="BW66:BW85" si="52">AK66</f>
        <v>0</v>
      </c>
      <c r="BX66" s="188">
        <f t="shared" ref="BX66:BX85" si="53">AT66</f>
        <v>0</v>
      </c>
      <c r="BY66" s="188">
        <f t="shared" ref="BY66:BY85" si="54">BC66</f>
        <v>0</v>
      </c>
      <c r="BZ66" s="188">
        <f>BL66</f>
        <v>0</v>
      </c>
      <c r="CA66" s="188">
        <f>SUM(BT66:BZ66)</f>
        <v>0</v>
      </c>
    </row>
    <row r="67" spans="1:79" x14ac:dyDescent="0.25">
      <c r="A67" s="15">
        <v>2</v>
      </c>
      <c r="B67" s="49" t="s">
        <v>50</v>
      </c>
      <c r="C67" s="58"/>
      <c r="D67" s="226"/>
      <c r="E67" s="22"/>
      <c r="F67" s="22"/>
      <c r="G67" s="22"/>
      <c r="H67" s="22"/>
      <c r="I67" s="22"/>
      <c r="J67" s="300"/>
      <c r="K67" s="300"/>
      <c r="L67" s="301"/>
      <c r="M67" s="250"/>
      <c r="N67" s="264"/>
      <c r="O67" s="264"/>
      <c r="P67" s="264"/>
      <c r="Q67" s="264"/>
      <c r="R67" s="54"/>
      <c r="S67" s="300"/>
      <c r="T67" s="300"/>
      <c r="U67" s="301"/>
      <c r="V67" s="252"/>
      <c r="W67" s="264"/>
      <c r="X67" s="264"/>
      <c r="Y67" s="264"/>
      <c r="Z67" s="264"/>
      <c r="AA67" s="54"/>
      <c r="AB67" s="300"/>
      <c r="AC67" s="300"/>
      <c r="AD67" s="301"/>
      <c r="AE67" s="252"/>
      <c r="AF67" s="264"/>
      <c r="AG67" s="264"/>
      <c r="AH67" s="264"/>
      <c r="AI67" s="264"/>
      <c r="AJ67" s="54"/>
      <c r="AK67" s="300"/>
      <c r="AL67" s="300"/>
      <c r="AM67" s="301"/>
      <c r="AN67" s="252"/>
      <c r="AO67" s="264"/>
      <c r="AP67" s="264"/>
      <c r="AQ67" s="264"/>
      <c r="AR67" s="264"/>
      <c r="AS67" s="54"/>
      <c r="AT67" s="300"/>
      <c r="AU67" s="300"/>
      <c r="AV67" s="301"/>
      <c r="AW67" s="252"/>
      <c r="AX67" s="264"/>
      <c r="AY67" s="264"/>
      <c r="AZ67" s="264"/>
      <c r="BA67" s="264"/>
      <c r="BB67" s="54"/>
      <c r="BC67" s="300"/>
      <c r="BD67" s="300"/>
      <c r="BE67" s="301"/>
      <c r="BF67" s="252"/>
      <c r="BG67" s="264"/>
      <c r="BH67" s="264"/>
      <c r="BI67" s="264"/>
      <c r="BJ67" s="264"/>
      <c r="BK67" s="54"/>
      <c r="BL67" s="300"/>
      <c r="BM67" s="300"/>
      <c r="BN67" s="301"/>
      <c r="BO67" s="269"/>
      <c r="BP67" s="322">
        <f t="shared" si="47"/>
        <v>0</v>
      </c>
      <c r="BQ67" s="323"/>
      <c r="BR67" s="1"/>
      <c r="BS67" s="2">
        <f t="shared" si="48"/>
        <v>0</v>
      </c>
      <c r="BT67" s="188">
        <f t="shared" si="49"/>
        <v>0</v>
      </c>
      <c r="BU67" s="188">
        <f t="shared" si="50"/>
        <v>0</v>
      </c>
      <c r="BV67" s="188">
        <f t="shared" si="51"/>
        <v>0</v>
      </c>
      <c r="BW67" s="188">
        <f t="shared" si="52"/>
        <v>0</v>
      </c>
      <c r="BX67" s="188">
        <f t="shared" si="53"/>
        <v>0</v>
      </c>
      <c r="BY67" s="188">
        <f t="shared" si="54"/>
        <v>0</v>
      </c>
      <c r="BZ67" s="188">
        <f t="shared" ref="BZ67:BZ85" si="55">BL67</f>
        <v>0</v>
      </c>
      <c r="CA67" s="188">
        <f t="shared" ref="CA67:CA85" si="56">SUM(BT67:BZ67)</f>
        <v>0</v>
      </c>
    </row>
    <row r="68" spans="1:79" x14ac:dyDescent="0.25">
      <c r="A68" s="15">
        <v>3</v>
      </c>
      <c r="B68" s="49" t="s">
        <v>51</v>
      </c>
      <c r="C68" s="58"/>
      <c r="D68" s="226"/>
      <c r="E68" s="22"/>
      <c r="F68" s="22"/>
      <c r="G68" s="22"/>
      <c r="H68" s="22"/>
      <c r="I68" s="22"/>
      <c r="J68" s="300"/>
      <c r="K68" s="300"/>
      <c r="L68" s="301"/>
      <c r="M68" s="250"/>
      <c r="N68" s="264"/>
      <c r="O68" s="264"/>
      <c r="P68" s="264"/>
      <c r="Q68" s="264"/>
      <c r="R68" s="54"/>
      <c r="S68" s="300"/>
      <c r="T68" s="300"/>
      <c r="U68" s="301"/>
      <c r="V68" s="252"/>
      <c r="W68" s="264"/>
      <c r="X68" s="264"/>
      <c r="Y68" s="264"/>
      <c r="Z68" s="264"/>
      <c r="AA68" s="54"/>
      <c r="AB68" s="300"/>
      <c r="AC68" s="300"/>
      <c r="AD68" s="301"/>
      <c r="AE68" s="252"/>
      <c r="AF68" s="264"/>
      <c r="AG68" s="264"/>
      <c r="AH68" s="264"/>
      <c r="AI68" s="264"/>
      <c r="AJ68" s="54"/>
      <c r="AK68" s="300"/>
      <c r="AL68" s="300"/>
      <c r="AM68" s="301"/>
      <c r="AN68" s="252"/>
      <c r="AO68" s="264"/>
      <c r="AP68" s="264"/>
      <c r="AQ68" s="264"/>
      <c r="AR68" s="264"/>
      <c r="AS68" s="54"/>
      <c r="AT68" s="300"/>
      <c r="AU68" s="300"/>
      <c r="AV68" s="301"/>
      <c r="AW68" s="252"/>
      <c r="AX68" s="264"/>
      <c r="AY68" s="264"/>
      <c r="AZ68" s="264"/>
      <c r="BA68" s="264"/>
      <c r="BB68" s="54"/>
      <c r="BC68" s="300"/>
      <c r="BD68" s="300"/>
      <c r="BE68" s="301"/>
      <c r="BF68" s="252"/>
      <c r="BG68" s="264"/>
      <c r="BH68" s="264"/>
      <c r="BI68" s="264"/>
      <c r="BJ68" s="264"/>
      <c r="BK68" s="54"/>
      <c r="BL68" s="300"/>
      <c r="BM68" s="300"/>
      <c r="BN68" s="301"/>
      <c r="BO68" s="269"/>
      <c r="BP68" s="322">
        <f t="shared" si="47"/>
        <v>0</v>
      </c>
      <c r="BQ68" s="323"/>
      <c r="BR68" s="1"/>
      <c r="BS68" s="2">
        <f t="shared" si="48"/>
        <v>0</v>
      </c>
      <c r="BT68" s="188">
        <f t="shared" si="49"/>
        <v>0</v>
      </c>
      <c r="BU68" s="188">
        <f t="shared" si="50"/>
        <v>0</v>
      </c>
      <c r="BV68" s="188">
        <f t="shared" si="51"/>
        <v>0</v>
      </c>
      <c r="BW68" s="188">
        <f t="shared" si="52"/>
        <v>0</v>
      </c>
      <c r="BX68" s="188">
        <f t="shared" si="53"/>
        <v>0</v>
      </c>
      <c r="BY68" s="188">
        <f t="shared" si="54"/>
        <v>0</v>
      </c>
      <c r="BZ68" s="188">
        <f t="shared" si="55"/>
        <v>0</v>
      </c>
      <c r="CA68" s="188">
        <f t="shared" si="56"/>
        <v>0</v>
      </c>
    </row>
    <row r="69" spans="1:79" x14ac:dyDescent="0.25">
      <c r="A69" s="15">
        <v>4</v>
      </c>
      <c r="B69" s="49" t="s">
        <v>52</v>
      </c>
      <c r="C69" s="58"/>
      <c r="D69" s="226"/>
      <c r="E69" s="22"/>
      <c r="F69" s="22"/>
      <c r="G69" s="22"/>
      <c r="H69" s="22"/>
      <c r="I69" s="22"/>
      <c r="J69" s="300"/>
      <c r="K69" s="300"/>
      <c r="L69" s="301"/>
      <c r="M69" s="250"/>
      <c r="N69" s="264"/>
      <c r="O69" s="264"/>
      <c r="P69" s="264"/>
      <c r="Q69" s="264"/>
      <c r="R69" s="54"/>
      <c r="S69" s="300"/>
      <c r="T69" s="300"/>
      <c r="U69" s="301"/>
      <c r="V69" s="252"/>
      <c r="W69" s="264"/>
      <c r="X69" s="264"/>
      <c r="Y69" s="264"/>
      <c r="Z69" s="264"/>
      <c r="AA69" s="54"/>
      <c r="AB69" s="300"/>
      <c r="AC69" s="300"/>
      <c r="AD69" s="301"/>
      <c r="AE69" s="252"/>
      <c r="AF69" s="264"/>
      <c r="AG69" s="264"/>
      <c r="AH69" s="264"/>
      <c r="AI69" s="264"/>
      <c r="AJ69" s="54"/>
      <c r="AK69" s="300"/>
      <c r="AL69" s="300"/>
      <c r="AM69" s="301"/>
      <c r="AN69" s="252"/>
      <c r="AO69" s="264"/>
      <c r="AP69" s="264"/>
      <c r="AQ69" s="264"/>
      <c r="AR69" s="264"/>
      <c r="AS69" s="54"/>
      <c r="AT69" s="300"/>
      <c r="AU69" s="300"/>
      <c r="AV69" s="301"/>
      <c r="AW69" s="252"/>
      <c r="AX69" s="264"/>
      <c r="AY69" s="264"/>
      <c r="AZ69" s="264"/>
      <c r="BA69" s="264"/>
      <c r="BB69" s="54"/>
      <c r="BC69" s="300"/>
      <c r="BD69" s="300"/>
      <c r="BE69" s="301"/>
      <c r="BF69" s="252"/>
      <c r="BG69" s="264"/>
      <c r="BH69" s="264"/>
      <c r="BI69" s="264"/>
      <c r="BJ69" s="264"/>
      <c r="BK69" s="54"/>
      <c r="BL69" s="300"/>
      <c r="BM69" s="300"/>
      <c r="BN69" s="301"/>
      <c r="BO69" s="269"/>
      <c r="BP69" s="322">
        <f t="shared" si="47"/>
        <v>0</v>
      </c>
      <c r="BQ69" s="323"/>
      <c r="BR69" s="1"/>
      <c r="BS69" s="2">
        <f t="shared" si="48"/>
        <v>0</v>
      </c>
      <c r="BT69" s="188">
        <f t="shared" si="49"/>
        <v>0</v>
      </c>
      <c r="BU69" s="188">
        <f t="shared" si="50"/>
        <v>0</v>
      </c>
      <c r="BV69" s="188">
        <f t="shared" si="51"/>
        <v>0</v>
      </c>
      <c r="BW69" s="188">
        <f t="shared" si="52"/>
        <v>0</v>
      </c>
      <c r="BX69" s="188">
        <f t="shared" si="53"/>
        <v>0</v>
      </c>
      <c r="BY69" s="188">
        <f t="shared" si="54"/>
        <v>0</v>
      </c>
      <c r="BZ69" s="188">
        <f t="shared" si="55"/>
        <v>0</v>
      </c>
      <c r="CA69" s="188">
        <f t="shared" si="56"/>
        <v>0</v>
      </c>
    </row>
    <row r="70" spans="1:79" x14ac:dyDescent="0.25">
      <c r="A70" s="15">
        <v>5</v>
      </c>
      <c r="B70" s="60" t="s">
        <v>165</v>
      </c>
      <c r="C70" s="66">
        <v>7021</v>
      </c>
      <c r="D70" s="226"/>
      <c r="E70" s="8" t="s">
        <v>53</v>
      </c>
      <c r="F70" s="205" t="str">
        <f>'Subaward Information'!C2</f>
        <v>[Enter here]</v>
      </c>
      <c r="G70" s="206"/>
      <c r="H70" s="206"/>
      <c r="I70" s="207"/>
      <c r="J70" s="300"/>
      <c r="K70" s="300"/>
      <c r="L70" s="301"/>
      <c r="M70" s="250"/>
      <c r="N70" s="264"/>
      <c r="O70" s="264"/>
      <c r="P70" s="264"/>
      <c r="Q70" s="264"/>
      <c r="R70" s="54"/>
      <c r="S70" s="300"/>
      <c r="T70" s="300"/>
      <c r="U70" s="301"/>
      <c r="V70" s="252"/>
      <c r="W70" s="264"/>
      <c r="X70" s="264"/>
      <c r="Y70" s="264"/>
      <c r="Z70" s="264"/>
      <c r="AA70" s="54"/>
      <c r="AB70" s="300"/>
      <c r="AC70" s="300"/>
      <c r="AD70" s="301"/>
      <c r="AE70" s="252"/>
      <c r="AF70" s="264"/>
      <c r="AG70" s="264"/>
      <c r="AH70" s="264"/>
      <c r="AI70" s="264"/>
      <c r="AJ70" s="54"/>
      <c r="AK70" s="300"/>
      <c r="AL70" s="300"/>
      <c r="AM70" s="301"/>
      <c r="AN70" s="252"/>
      <c r="AO70" s="264"/>
      <c r="AP70" s="264"/>
      <c r="AQ70" s="264"/>
      <c r="AR70" s="264"/>
      <c r="AS70" s="54"/>
      <c r="AT70" s="300"/>
      <c r="AU70" s="300"/>
      <c r="AV70" s="301"/>
      <c r="AW70" s="252"/>
      <c r="AX70" s="264"/>
      <c r="AY70" s="264"/>
      <c r="AZ70" s="264"/>
      <c r="BA70" s="264"/>
      <c r="BB70" s="54"/>
      <c r="BC70" s="300"/>
      <c r="BD70" s="300"/>
      <c r="BE70" s="301"/>
      <c r="BF70" s="252"/>
      <c r="BG70" s="264"/>
      <c r="BH70" s="264"/>
      <c r="BI70" s="264"/>
      <c r="BJ70" s="264"/>
      <c r="BK70" s="54"/>
      <c r="BL70" s="300"/>
      <c r="BM70" s="300"/>
      <c r="BN70" s="301"/>
      <c r="BO70" s="269"/>
      <c r="BP70" s="322">
        <f t="shared" si="47"/>
        <v>0</v>
      </c>
      <c r="BQ70" s="323"/>
      <c r="BR70" s="1"/>
      <c r="BS70" s="2">
        <f t="shared" si="48"/>
        <v>7021</v>
      </c>
      <c r="BT70" s="188">
        <f t="shared" si="49"/>
        <v>0</v>
      </c>
      <c r="BU70" s="188">
        <f t="shared" si="50"/>
        <v>0</v>
      </c>
      <c r="BV70" s="188">
        <f t="shared" si="51"/>
        <v>0</v>
      </c>
      <c r="BW70" s="188">
        <f t="shared" si="52"/>
        <v>0</v>
      </c>
      <c r="BX70" s="188">
        <f t="shared" si="53"/>
        <v>0</v>
      </c>
      <c r="BY70" s="188">
        <f t="shared" si="54"/>
        <v>0</v>
      </c>
      <c r="BZ70" s="188">
        <f t="shared" si="55"/>
        <v>0</v>
      </c>
      <c r="CA70" s="188">
        <f t="shared" si="56"/>
        <v>0</v>
      </c>
    </row>
    <row r="71" spans="1:79" x14ac:dyDescent="0.25">
      <c r="A71" s="15">
        <v>6</v>
      </c>
      <c r="B71" s="60" t="s">
        <v>166</v>
      </c>
      <c r="C71" s="66">
        <v>7022</v>
      </c>
      <c r="D71" s="226"/>
      <c r="E71" s="8" t="s">
        <v>53</v>
      </c>
      <c r="F71" s="205" t="str">
        <f>'Subaward Information'!C11</f>
        <v>[Enter here]</v>
      </c>
      <c r="G71" s="206"/>
      <c r="H71" s="206"/>
      <c r="I71" s="207"/>
      <c r="J71" s="300"/>
      <c r="K71" s="300"/>
      <c r="L71" s="301"/>
      <c r="M71" s="250"/>
      <c r="N71" s="264"/>
      <c r="O71" s="264"/>
      <c r="P71" s="264"/>
      <c r="Q71" s="264"/>
      <c r="R71" s="54"/>
      <c r="S71" s="300"/>
      <c r="T71" s="300"/>
      <c r="U71" s="301"/>
      <c r="V71" s="252"/>
      <c r="W71" s="264"/>
      <c r="X71" s="264"/>
      <c r="Y71" s="264"/>
      <c r="Z71" s="264"/>
      <c r="AA71" s="54"/>
      <c r="AB71" s="300"/>
      <c r="AC71" s="300"/>
      <c r="AD71" s="301"/>
      <c r="AE71" s="252"/>
      <c r="AF71" s="264"/>
      <c r="AG71" s="264"/>
      <c r="AH71" s="264"/>
      <c r="AI71" s="264"/>
      <c r="AJ71" s="54"/>
      <c r="AK71" s="300"/>
      <c r="AL71" s="300"/>
      <c r="AM71" s="301"/>
      <c r="AN71" s="252"/>
      <c r="AO71" s="264"/>
      <c r="AP71" s="264"/>
      <c r="AQ71" s="264"/>
      <c r="AR71" s="264"/>
      <c r="AS71" s="54"/>
      <c r="AT71" s="300"/>
      <c r="AU71" s="300"/>
      <c r="AV71" s="301"/>
      <c r="AW71" s="252"/>
      <c r="AX71" s="264"/>
      <c r="AY71" s="264"/>
      <c r="AZ71" s="264"/>
      <c r="BA71" s="264"/>
      <c r="BB71" s="54"/>
      <c r="BC71" s="300"/>
      <c r="BD71" s="300"/>
      <c r="BE71" s="301"/>
      <c r="BF71" s="252"/>
      <c r="BG71" s="264"/>
      <c r="BH71" s="264"/>
      <c r="BI71" s="264"/>
      <c r="BJ71" s="264"/>
      <c r="BK71" s="54"/>
      <c r="BL71" s="300"/>
      <c r="BM71" s="300"/>
      <c r="BN71" s="301"/>
      <c r="BO71" s="269"/>
      <c r="BP71" s="322">
        <f t="shared" si="47"/>
        <v>0</v>
      </c>
      <c r="BQ71" s="323"/>
      <c r="BR71" s="1"/>
      <c r="BS71" s="2">
        <f t="shared" si="48"/>
        <v>7022</v>
      </c>
      <c r="BT71" s="188">
        <f t="shared" si="49"/>
        <v>0</v>
      </c>
      <c r="BU71" s="188">
        <f t="shared" si="50"/>
        <v>0</v>
      </c>
      <c r="BV71" s="188">
        <f t="shared" si="51"/>
        <v>0</v>
      </c>
      <c r="BW71" s="188">
        <f t="shared" si="52"/>
        <v>0</v>
      </c>
      <c r="BX71" s="188">
        <f t="shared" si="53"/>
        <v>0</v>
      </c>
      <c r="BY71" s="188">
        <f t="shared" si="54"/>
        <v>0</v>
      </c>
      <c r="BZ71" s="188">
        <f t="shared" si="55"/>
        <v>0</v>
      </c>
      <c r="CA71" s="188">
        <f t="shared" si="56"/>
        <v>0</v>
      </c>
    </row>
    <row r="72" spans="1:79" x14ac:dyDescent="0.25">
      <c r="A72" s="15">
        <v>7</v>
      </c>
      <c r="B72" s="60" t="s">
        <v>167</v>
      </c>
      <c r="C72" s="66">
        <v>7023</v>
      </c>
      <c r="D72" s="226"/>
      <c r="E72" s="8" t="s">
        <v>53</v>
      </c>
      <c r="F72" s="205" t="str">
        <f>'Subaward Information'!C20</f>
        <v>[Enter here]</v>
      </c>
      <c r="G72" s="206"/>
      <c r="H72" s="206"/>
      <c r="I72" s="207"/>
      <c r="J72" s="300"/>
      <c r="K72" s="300"/>
      <c r="L72" s="301"/>
      <c r="M72" s="250"/>
      <c r="N72" s="264"/>
      <c r="O72" s="264"/>
      <c r="P72" s="264"/>
      <c r="Q72" s="264"/>
      <c r="R72" s="54"/>
      <c r="S72" s="300"/>
      <c r="T72" s="300"/>
      <c r="U72" s="301"/>
      <c r="V72" s="252"/>
      <c r="W72" s="264"/>
      <c r="X72" s="264"/>
      <c r="Y72" s="264"/>
      <c r="Z72" s="264"/>
      <c r="AA72" s="54"/>
      <c r="AB72" s="300"/>
      <c r="AC72" s="300"/>
      <c r="AD72" s="301"/>
      <c r="AE72" s="252"/>
      <c r="AF72" s="264"/>
      <c r="AG72" s="264"/>
      <c r="AH72" s="264"/>
      <c r="AI72" s="264"/>
      <c r="AJ72" s="54"/>
      <c r="AK72" s="300"/>
      <c r="AL72" s="300"/>
      <c r="AM72" s="301"/>
      <c r="AN72" s="252"/>
      <c r="AO72" s="264"/>
      <c r="AP72" s="264"/>
      <c r="AQ72" s="264"/>
      <c r="AR72" s="264"/>
      <c r="AS72" s="54"/>
      <c r="AT72" s="300"/>
      <c r="AU72" s="300"/>
      <c r="AV72" s="301"/>
      <c r="AW72" s="252"/>
      <c r="AX72" s="264"/>
      <c r="AY72" s="264"/>
      <c r="AZ72" s="264"/>
      <c r="BA72" s="264"/>
      <c r="BB72" s="54"/>
      <c r="BC72" s="300"/>
      <c r="BD72" s="300"/>
      <c r="BE72" s="301"/>
      <c r="BF72" s="252"/>
      <c r="BG72" s="264"/>
      <c r="BH72" s="264"/>
      <c r="BI72" s="264"/>
      <c r="BJ72" s="264"/>
      <c r="BK72" s="54"/>
      <c r="BL72" s="300"/>
      <c r="BM72" s="300"/>
      <c r="BN72" s="301"/>
      <c r="BO72" s="269"/>
      <c r="BP72" s="322">
        <f t="shared" si="47"/>
        <v>0</v>
      </c>
      <c r="BQ72" s="323"/>
      <c r="BR72" s="1"/>
      <c r="BS72" s="2">
        <f t="shared" si="48"/>
        <v>7023</v>
      </c>
      <c r="BT72" s="188">
        <f t="shared" si="49"/>
        <v>0</v>
      </c>
      <c r="BU72" s="188">
        <f t="shared" si="50"/>
        <v>0</v>
      </c>
      <c r="BV72" s="188">
        <f t="shared" si="51"/>
        <v>0</v>
      </c>
      <c r="BW72" s="188">
        <f t="shared" si="52"/>
        <v>0</v>
      </c>
      <c r="BX72" s="188">
        <f t="shared" si="53"/>
        <v>0</v>
      </c>
      <c r="BY72" s="188">
        <f t="shared" si="54"/>
        <v>0</v>
      </c>
      <c r="BZ72" s="188">
        <f t="shared" si="55"/>
        <v>0</v>
      </c>
      <c r="CA72" s="188">
        <f t="shared" si="56"/>
        <v>0</v>
      </c>
    </row>
    <row r="73" spans="1:79" x14ac:dyDescent="0.25">
      <c r="A73" s="15">
        <v>8</v>
      </c>
      <c r="B73" s="60" t="s">
        <v>168</v>
      </c>
      <c r="C73" s="66">
        <v>7024</v>
      </c>
      <c r="D73" s="226"/>
      <c r="E73" s="8" t="s">
        <v>54</v>
      </c>
      <c r="F73" s="205" t="str">
        <f>'Subaward Information'!C29</f>
        <v>[Enter here]</v>
      </c>
      <c r="G73" s="206"/>
      <c r="H73" s="206"/>
      <c r="I73" s="207"/>
      <c r="J73" s="300"/>
      <c r="K73" s="300"/>
      <c r="L73" s="301"/>
      <c r="M73" s="250"/>
      <c r="N73" s="264"/>
      <c r="O73" s="264"/>
      <c r="P73" s="264"/>
      <c r="Q73" s="264"/>
      <c r="R73" s="54"/>
      <c r="S73" s="300"/>
      <c r="T73" s="300"/>
      <c r="U73" s="301"/>
      <c r="V73" s="252"/>
      <c r="W73" s="264"/>
      <c r="X73" s="264"/>
      <c r="Y73" s="264"/>
      <c r="Z73" s="264"/>
      <c r="AA73" s="54"/>
      <c r="AB73" s="300"/>
      <c r="AC73" s="300"/>
      <c r="AD73" s="301"/>
      <c r="AE73" s="252"/>
      <c r="AF73" s="264"/>
      <c r="AG73" s="264"/>
      <c r="AH73" s="264"/>
      <c r="AI73" s="264"/>
      <c r="AJ73" s="54"/>
      <c r="AK73" s="300"/>
      <c r="AL73" s="300"/>
      <c r="AM73" s="301"/>
      <c r="AN73" s="252"/>
      <c r="AO73" s="264"/>
      <c r="AP73" s="264"/>
      <c r="AQ73" s="264"/>
      <c r="AR73" s="264"/>
      <c r="AS73" s="54"/>
      <c r="AT73" s="300"/>
      <c r="AU73" s="300"/>
      <c r="AV73" s="301"/>
      <c r="AW73" s="252"/>
      <c r="AX73" s="264"/>
      <c r="AY73" s="264"/>
      <c r="AZ73" s="264"/>
      <c r="BA73" s="264"/>
      <c r="BB73" s="54"/>
      <c r="BC73" s="300"/>
      <c r="BD73" s="300"/>
      <c r="BE73" s="301"/>
      <c r="BF73" s="252"/>
      <c r="BG73" s="264"/>
      <c r="BH73" s="264"/>
      <c r="BI73" s="264"/>
      <c r="BJ73" s="264"/>
      <c r="BK73" s="54"/>
      <c r="BL73" s="300"/>
      <c r="BM73" s="300"/>
      <c r="BN73" s="301"/>
      <c r="BO73" s="269"/>
      <c r="BP73" s="322">
        <f t="shared" si="47"/>
        <v>0</v>
      </c>
      <c r="BQ73" s="323"/>
      <c r="BR73" s="1"/>
      <c r="BS73" s="2">
        <f t="shared" si="48"/>
        <v>7024</v>
      </c>
      <c r="BT73" s="188">
        <f t="shared" si="49"/>
        <v>0</v>
      </c>
      <c r="BU73" s="188">
        <f t="shared" si="50"/>
        <v>0</v>
      </c>
      <c r="BV73" s="188">
        <f t="shared" si="51"/>
        <v>0</v>
      </c>
      <c r="BW73" s="188">
        <f t="shared" si="52"/>
        <v>0</v>
      </c>
      <c r="BX73" s="188">
        <f t="shared" si="53"/>
        <v>0</v>
      </c>
      <c r="BY73" s="188">
        <f t="shared" si="54"/>
        <v>0</v>
      </c>
      <c r="BZ73" s="188">
        <f t="shared" si="55"/>
        <v>0</v>
      </c>
      <c r="CA73" s="188">
        <f t="shared" si="56"/>
        <v>0</v>
      </c>
    </row>
    <row r="74" spans="1:79" x14ac:dyDescent="0.25">
      <c r="A74" s="15">
        <v>9</v>
      </c>
      <c r="B74" s="60" t="s">
        <v>169</v>
      </c>
      <c r="C74" s="66">
        <v>7025</v>
      </c>
      <c r="D74" s="226"/>
      <c r="E74" s="8" t="s">
        <v>54</v>
      </c>
      <c r="F74" s="205" t="str">
        <f>'Subaward Information'!C38</f>
        <v>[Enter here]</v>
      </c>
      <c r="G74" s="206"/>
      <c r="H74" s="206"/>
      <c r="I74" s="207"/>
      <c r="J74" s="300"/>
      <c r="K74" s="300"/>
      <c r="L74" s="301"/>
      <c r="M74" s="250"/>
      <c r="N74" s="264"/>
      <c r="O74" s="264"/>
      <c r="P74" s="264"/>
      <c r="Q74" s="264"/>
      <c r="R74" s="54"/>
      <c r="S74" s="300"/>
      <c r="T74" s="300"/>
      <c r="U74" s="301"/>
      <c r="V74" s="252"/>
      <c r="W74" s="264"/>
      <c r="X74" s="264"/>
      <c r="Y74" s="264"/>
      <c r="Z74" s="264"/>
      <c r="AA74" s="54"/>
      <c r="AB74" s="300"/>
      <c r="AC74" s="300"/>
      <c r="AD74" s="301"/>
      <c r="AE74" s="252"/>
      <c r="AF74" s="264"/>
      <c r="AG74" s="264"/>
      <c r="AH74" s="264"/>
      <c r="AI74" s="264"/>
      <c r="AJ74" s="54"/>
      <c r="AK74" s="300"/>
      <c r="AL74" s="300"/>
      <c r="AM74" s="301"/>
      <c r="AN74" s="252"/>
      <c r="AO74" s="264"/>
      <c r="AP74" s="264"/>
      <c r="AQ74" s="264"/>
      <c r="AR74" s="264"/>
      <c r="AS74" s="54"/>
      <c r="AT74" s="300"/>
      <c r="AU74" s="300"/>
      <c r="AV74" s="301"/>
      <c r="AW74" s="252"/>
      <c r="AX74" s="264"/>
      <c r="AY74" s="264"/>
      <c r="AZ74" s="264"/>
      <c r="BA74" s="264"/>
      <c r="BB74" s="54"/>
      <c r="BC74" s="300"/>
      <c r="BD74" s="300"/>
      <c r="BE74" s="301"/>
      <c r="BF74" s="252"/>
      <c r="BG74" s="264"/>
      <c r="BH74" s="264"/>
      <c r="BI74" s="264"/>
      <c r="BJ74" s="264"/>
      <c r="BK74" s="54"/>
      <c r="BL74" s="300"/>
      <c r="BM74" s="300"/>
      <c r="BN74" s="301"/>
      <c r="BO74" s="269"/>
      <c r="BP74" s="322">
        <f t="shared" si="47"/>
        <v>0</v>
      </c>
      <c r="BQ74" s="323"/>
      <c r="BR74" s="1"/>
      <c r="BS74" s="2">
        <f t="shared" si="48"/>
        <v>7025</v>
      </c>
      <c r="BT74" s="188">
        <f t="shared" si="49"/>
        <v>0</v>
      </c>
      <c r="BU74" s="188">
        <f t="shared" si="50"/>
        <v>0</v>
      </c>
      <c r="BV74" s="188">
        <f t="shared" si="51"/>
        <v>0</v>
      </c>
      <c r="BW74" s="188">
        <f t="shared" si="52"/>
        <v>0</v>
      </c>
      <c r="BX74" s="188">
        <f t="shared" si="53"/>
        <v>0</v>
      </c>
      <c r="BY74" s="188">
        <f t="shared" si="54"/>
        <v>0</v>
      </c>
      <c r="BZ74" s="188">
        <f t="shared" si="55"/>
        <v>0</v>
      </c>
      <c r="CA74" s="188">
        <f t="shared" si="56"/>
        <v>0</v>
      </c>
    </row>
    <row r="75" spans="1:79" x14ac:dyDescent="0.25">
      <c r="A75" s="15">
        <v>10</v>
      </c>
      <c r="B75" s="61" t="s">
        <v>55</v>
      </c>
      <c r="C75" s="67"/>
      <c r="D75" s="226"/>
      <c r="E75" s="22"/>
      <c r="F75" s="22"/>
      <c r="G75" s="22"/>
      <c r="H75" s="22"/>
      <c r="I75" s="22"/>
      <c r="J75" s="300"/>
      <c r="K75" s="300"/>
      <c r="L75" s="301"/>
      <c r="M75" s="250"/>
      <c r="N75" s="264"/>
      <c r="O75" s="264"/>
      <c r="P75" s="264"/>
      <c r="Q75" s="264"/>
      <c r="R75" s="54"/>
      <c r="S75" s="300"/>
      <c r="T75" s="300"/>
      <c r="U75" s="301"/>
      <c r="V75" s="252"/>
      <c r="W75" s="264"/>
      <c r="X75" s="264"/>
      <c r="Y75" s="264"/>
      <c r="Z75" s="264"/>
      <c r="AA75" s="54"/>
      <c r="AB75" s="300"/>
      <c r="AC75" s="300"/>
      <c r="AD75" s="301"/>
      <c r="AE75" s="252"/>
      <c r="AF75" s="264"/>
      <c r="AG75" s="264"/>
      <c r="AH75" s="264"/>
      <c r="AI75" s="264"/>
      <c r="AJ75" s="54"/>
      <c r="AK75" s="300"/>
      <c r="AL75" s="300"/>
      <c r="AM75" s="301"/>
      <c r="AN75" s="252"/>
      <c r="AO75" s="264"/>
      <c r="AP75" s="264"/>
      <c r="AQ75" s="264"/>
      <c r="AR75" s="264"/>
      <c r="AS75" s="54"/>
      <c r="AT75" s="300"/>
      <c r="AU75" s="300"/>
      <c r="AV75" s="301"/>
      <c r="AW75" s="252"/>
      <c r="AX75" s="264"/>
      <c r="AY75" s="264"/>
      <c r="AZ75" s="264"/>
      <c r="BA75" s="264"/>
      <c r="BB75" s="54"/>
      <c r="BC75" s="300"/>
      <c r="BD75" s="300"/>
      <c r="BE75" s="301"/>
      <c r="BF75" s="252"/>
      <c r="BG75" s="264"/>
      <c r="BH75" s="264"/>
      <c r="BI75" s="264"/>
      <c r="BJ75" s="264"/>
      <c r="BK75" s="54"/>
      <c r="BL75" s="300"/>
      <c r="BM75" s="300"/>
      <c r="BN75" s="301"/>
      <c r="BO75" s="269"/>
      <c r="BP75" s="322">
        <f t="shared" si="47"/>
        <v>0</v>
      </c>
      <c r="BQ75" s="323"/>
      <c r="BR75" s="1"/>
      <c r="BS75" s="2">
        <f t="shared" si="48"/>
        <v>0</v>
      </c>
      <c r="BT75" s="188">
        <f t="shared" si="49"/>
        <v>0</v>
      </c>
      <c r="BU75" s="188">
        <f t="shared" si="50"/>
        <v>0</v>
      </c>
      <c r="BV75" s="188">
        <f t="shared" si="51"/>
        <v>0</v>
      </c>
      <c r="BW75" s="188">
        <f t="shared" si="52"/>
        <v>0</v>
      </c>
      <c r="BX75" s="188">
        <f t="shared" si="53"/>
        <v>0</v>
      </c>
      <c r="BY75" s="188">
        <f t="shared" si="54"/>
        <v>0</v>
      </c>
      <c r="BZ75" s="188">
        <f t="shared" si="55"/>
        <v>0</v>
      </c>
      <c r="CA75" s="188">
        <f t="shared" si="56"/>
        <v>0</v>
      </c>
    </row>
    <row r="76" spans="1:79" x14ac:dyDescent="0.25">
      <c r="A76" s="15">
        <v>11</v>
      </c>
      <c r="B76" s="62" t="s">
        <v>56</v>
      </c>
      <c r="C76" s="68"/>
      <c r="D76" s="226"/>
      <c r="E76" s="22"/>
      <c r="F76" s="22"/>
      <c r="G76" s="22"/>
      <c r="H76" s="22"/>
      <c r="I76" s="22"/>
      <c r="J76" s="301"/>
      <c r="K76" s="312"/>
      <c r="L76" s="312"/>
      <c r="M76" s="250"/>
      <c r="N76" s="264"/>
      <c r="O76" s="264"/>
      <c r="P76" s="264"/>
      <c r="Q76" s="264"/>
      <c r="R76" s="54"/>
      <c r="S76" s="301"/>
      <c r="T76" s="312"/>
      <c r="U76" s="312"/>
      <c r="V76" s="252"/>
      <c r="W76" s="264"/>
      <c r="X76" s="264"/>
      <c r="Y76" s="264"/>
      <c r="Z76" s="264"/>
      <c r="AA76" s="54"/>
      <c r="AB76" s="301"/>
      <c r="AC76" s="312"/>
      <c r="AD76" s="312"/>
      <c r="AE76" s="252"/>
      <c r="AF76" s="264"/>
      <c r="AG76" s="264"/>
      <c r="AH76" s="264"/>
      <c r="AI76" s="264"/>
      <c r="AJ76" s="54"/>
      <c r="AK76" s="301"/>
      <c r="AL76" s="312"/>
      <c r="AM76" s="312"/>
      <c r="AN76" s="252"/>
      <c r="AO76" s="264"/>
      <c r="AP76" s="264"/>
      <c r="AQ76" s="264"/>
      <c r="AR76" s="264"/>
      <c r="AS76" s="54"/>
      <c r="AT76" s="301"/>
      <c r="AU76" s="312"/>
      <c r="AV76" s="312"/>
      <c r="AW76" s="252"/>
      <c r="AX76" s="264"/>
      <c r="AY76" s="264"/>
      <c r="AZ76" s="264"/>
      <c r="BA76" s="264"/>
      <c r="BB76" s="54"/>
      <c r="BC76" s="301"/>
      <c r="BD76" s="312"/>
      <c r="BE76" s="312"/>
      <c r="BF76" s="252"/>
      <c r="BG76" s="264"/>
      <c r="BH76" s="264"/>
      <c r="BI76" s="264"/>
      <c r="BJ76" s="264"/>
      <c r="BK76" s="54"/>
      <c r="BL76" s="301"/>
      <c r="BM76" s="312"/>
      <c r="BN76" s="312"/>
      <c r="BO76" s="269"/>
      <c r="BP76" s="322">
        <f t="shared" si="47"/>
        <v>0</v>
      </c>
      <c r="BQ76" s="323"/>
      <c r="BR76" s="1"/>
      <c r="BS76" s="2">
        <f t="shared" si="48"/>
        <v>0</v>
      </c>
      <c r="BT76" s="188">
        <f t="shared" si="49"/>
        <v>0</v>
      </c>
      <c r="BU76" s="188">
        <f t="shared" si="50"/>
        <v>0</v>
      </c>
      <c r="BV76" s="188">
        <f t="shared" si="51"/>
        <v>0</v>
      </c>
      <c r="BW76" s="188">
        <f t="shared" si="52"/>
        <v>0</v>
      </c>
      <c r="BX76" s="188">
        <f t="shared" si="53"/>
        <v>0</v>
      </c>
      <c r="BY76" s="188">
        <f t="shared" si="54"/>
        <v>0</v>
      </c>
      <c r="BZ76" s="188">
        <f t="shared" si="55"/>
        <v>0</v>
      </c>
      <c r="CA76" s="188">
        <f t="shared" si="56"/>
        <v>0</v>
      </c>
    </row>
    <row r="77" spans="1:79" x14ac:dyDescent="0.25">
      <c r="A77" s="15">
        <v>12</v>
      </c>
      <c r="B77" s="49" t="s">
        <v>80</v>
      </c>
      <c r="C77" s="58"/>
      <c r="D77" s="226"/>
      <c r="E77" s="22"/>
      <c r="F77" s="22"/>
      <c r="G77" s="22"/>
      <c r="H77" s="22"/>
      <c r="I77" s="22"/>
      <c r="J77" s="301"/>
      <c r="K77" s="312"/>
      <c r="L77" s="313"/>
      <c r="M77" s="250"/>
      <c r="N77" s="264"/>
      <c r="O77" s="264"/>
      <c r="P77" s="264"/>
      <c r="Q77" s="264"/>
      <c r="R77" s="54"/>
      <c r="S77" s="301"/>
      <c r="T77" s="312"/>
      <c r="U77" s="313"/>
      <c r="V77" s="252"/>
      <c r="W77" s="264"/>
      <c r="X77" s="264"/>
      <c r="Y77" s="264"/>
      <c r="Z77" s="264"/>
      <c r="AA77" s="54"/>
      <c r="AB77" s="301"/>
      <c r="AC77" s="312"/>
      <c r="AD77" s="313"/>
      <c r="AE77" s="252"/>
      <c r="AF77" s="264"/>
      <c r="AG77" s="264"/>
      <c r="AH77" s="264"/>
      <c r="AI77" s="264"/>
      <c r="AJ77" s="54"/>
      <c r="AK77" s="301"/>
      <c r="AL77" s="312"/>
      <c r="AM77" s="313"/>
      <c r="AN77" s="252"/>
      <c r="AO77" s="264"/>
      <c r="AP77" s="264"/>
      <c r="AQ77" s="264"/>
      <c r="AR77" s="264"/>
      <c r="AS77" s="54"/>
      <c r="AT77" s="301"/>
      <c r="AU77" s="312"/>
      <c r="AV77" s="313"/>
      <c r="AW77" s="252"/>
      <c r="AX77" s="264"/>
      <c r="AY77" s="264"/>
      <c r="AZ77" s="264"/>
      <c r="BA77" s="264"/>
      <c r="BB77" s="54"/>
      <c r="BC77" s="301"/>
      <c r="BD77" s="312"/>
      <c r="BE77" s="313"/>
      <c r="BF77" s="252"/>
      <c r="BG77" s="264"/>
      <c r="BH77" s="264"/>
      <c r="BI77" s="264"/>
      <c r="BJ77" s="264"/>
      <c r="BK77" s="54"/>
      <c r="BL77" s="301"/>
      <c r="BM77" s="312"/>
      <c r="BN77" s="313"/>
      <c r="BO77" s="269"/>
      <c r="BP77" s="322">
        <f t="shared" si="47"/>
        <v>0</v>
      </c>
      <c r="BQ77" s="323"/>
      <c r="BR77" s="1"/>
      <c r="BS77" s="2">
        <f t="shared" si="48"/>
        <v>0</v>
      </c>
      <c r="BT77" s="188">
        <f t="shared" si="49"/>
        <v>0</v>
      </c>
      <c r="BU77" s="188">
        <f t="shared" si="50"/>
        <v>0</v>
      </c>
      <c r="BV77" s="188">
        <f t="shared" si="51"/>
        <v>0</v>
      </c>
      <c r="BW77" s="188">
        <f t="shared" si="52"/>
        <v>0</v>
      </c>
      <c r="BX77" s="188">
        <f t="shared" si="53"/>
        <v>0</v>
      </c>
      <c r="BY77" s="188">
        <f t="shared" si="54"/>
        <v>0</v>
      </c>
      <c r="BZ77" s="188">
        <f t="shared" si="55"/>
        <v>0</v>
      </c>
      <c r="CA77" s="188">
        <f t="shared" si="56"/>
        <v>0</v>
      </c>
    </row>
    <row r="78" spans="1:79" x14ac:dyDescent="0.25">
      <c r="A78" s="15">
        <v>13</v>
      </c>
      <c r="B78" s="49" t="s">
        <v>80</v>
      </c>
      <c r="C78" s="58"/>
      <c r="D78" s="226"/>
      <c r="E78" s="22"/>
      <c r="F78" s="22"/>
      <c r="G78" s="22"/>
      <c r="H78" s="22"/>
      <c r="I78" s="22"/>
      <c r="J78" s="298"/>
      <c r="K78" s="298"/>
      <c r="L78" s="299"/>
      <c r="M78" s="250"/>
      <c r="N78" s="264"/>
      <c r="O78" s="264"/>
      <c r="P78" s="264"/>
      <c r="Q78" s="264"/>
      <c r="R78" s="54"/>
      <c r="S78" s="298"/>
      <c r="T78" s="298"/>
      <c r="U78" s="299"/>
      <c r="V78" s="252"/>
      <c r="W78" s="264"/>
      <c r="X78" s="264"/>
      <c r="Y78" s="264"/>
      <c r="Z78" s="264"/>
      <c r="AA78" s="54"/>
      <c r="AB78" s="298"/>
      <c r="AC78" s="298"/>
      <c r="AD78" s="299"/>
      <c r="AE78" s="252"/>
      <c r="AF78" s="264"/>
      <c r="AG78" s="264"/>
      <c r="AH78" s="264"/>
      <c r="AI78" s="264"/>
      <c r="AJ78" s="54"/>
      <c r="AK78" s="298"/>
      <c r="AL78" s="298"/>
      <c r="AM78" s="299"/>
      <c r="AN78" s="252"/>
      <c r="AO78" s="264"/>
      <c r="AP78" s="264"/>
      <c r="AQ78" s="264"/>
      <c r="AR78" s="264"/>
      <c r="AS78" s="54"/>
      <c r="AT78" s="298"/>
      <c r="AU78" s="298"/>
      <c r="AV78" s="299"/>
      <c r="AW78" s="252"/>
      <c r="AX78" s="264"/>
      <c r="AY78" s="264"/>
      <c r="AZ78" s="264"/>
      <c r="BA78" s="264"/>
      <c r="BB78" s="54"/>
      <c r="BC78" s="298"/>
      <c r="BD78" s="298"/>
      <c r="BE78" s="299"/>
      <c r="BF78" s="252"/>
      <c r="BG78" s="264"/>
      <c r="BH78" s="264"/>
      <c r="BI78" s="264"/>
      <c r="BJ78" s="264"/>
      <c r="BK78" s="54"/>
      <c r="BL78" s="298"/>
      <c r="BM78" s="298"/>
      <c r="BN78" s="299"/>
      <c r="BO78" s="269"/>
      <c r="BP78" s="322">
        <f t="shared" si="47"/>
        <v>0</v>
      </c>
      <c r="BQ78" s="323"/>
      <c r="BR78" s="1"/>
      <c r="BS78" s="2">
        <f t="shared" si="48"/>
        <v>0</v>
      </c>
      <c r="BT78" s="188">
        <f t="shared" si="49"/>
        <v>0</v>
      </c>
      <c r="BU78" s="188">
        <f t="shared" si="50"/>
        <v>0</v>
      </c>
      <c r="BV78" s="188">
        <f t="shared" si="51"/>
        <v>0</v>
      </c>
      <c r="BW78" s="188">
        <f t="shared" si="52"/>
        <v>0</v>
      </c>
      <c r="BX78" s="188">
        <f t="shared" si="53"/>
        <v>0</v>
      </c>
      <c r="BY78" s="188">
        <f t="shared" si="54"/>
        <v>0</v>
      </c>
      <c r="BZ78" s="188">
        <f t="shared" si="55"/>
        <v>0</v>
      </c>
      <c r="CA78" s="188">
        <f t="shared" si="56"/>
        <v>0</v>
      </c>
    </row>
    <row r="79" spans="1:79" x14ac:dyDescent="0.25">
      <c r="A79" s="15">
        <v>14</v>
      </c>
      <c r="B79" s="49" t="s">
        <v>80</v>
      </c>
      <c r="C79" s="58"/>
      <c r="D79" s="226"/>
      <c r="E79" s="22"/>
      <c r="F79" s="22"/>
      <c r="G79" s="22"/>
      <c r="H79" s="22"/>
      <c r="I79" s="22"/>
      <c r="J79" s="301"/>
      <c r="K79" s="312"/>
      <c r="L79" s="313"/>
      <c r="M79" s="250"/>
      <c r="N79" s="264"/>
      <c r="O79" s="264"/>
      <c r="P79" s="264"/>
      <c r="Q79" s="264"/>
      <c r="R79" s="54"/>
      <c r="S79" s="301"/>
      <c r="T79" s="312"/>
      <c r="U79" s="313"/>
      <c r="V79" s="252"/>
      <c r="W79" s="264"/>
      <c r="X79" s="264"/>
      <c r="Y79" s="264"/>
      <c r="Z79" s="264"/>
      <c r="AA79" s="54"/>
      <c r="AB79" s="301"/>
      <c r="AC79" s="312"/>
      <c r="AD79" s="313"/>
      <c r="AE79" s="252"/>
      <c r="AF79" s="264"/>
      <c r="AG79" s="264"/>
      <c r="AH79" s="264"/>
      <c r="AI79" s="264"/>
      <c r="AJ79" s="54"/>
      <c r="AK79" s="301"/>
      <c r="AL79" s="312"/>
      <c r="AM79" s="313"/>
      <c r="AN79" s="252"/>
      <c r="AO79" s="264"/>
      <c r="AP79" s="264"/>
      <c r="AQ79" s="264"/>
      <c r="AR79" s="264"/>
      <c r="AS79" s="54"/>
      <c r="AT79" s="301"/>
      <c r="AU79" s="312"/>
      <c r="AV79" s="313"/>
      <c r="AW79" s="252"/>
      <c r="AX79" s="264"/>
      <c r="AY79" s="264"/>
      <c r="AZ79" s="264"/>
      <c r="BA79" s="264"/>
      <c r="BB79" s="54"/>
      <c r="BC79" s="301"/>
      <c r="BD79" s="312"/>
      <c r="BE79" s="313"/>
      <c r="BF79" s="252"/>
      <c r="BG79" s="264"/>
      <c r="BH79" s="264"/>
      <c r="BI79" s="264"/>
      <c r="BJ79" s="264"/>
      <c r="BK79" s="54"/>
      <c r="BL79" s="301"/>
      <c r="BM79" s="312"/>
      <c r="BN79" s="313"/>
      <c r="BO79" s="269"/>
      <c r="BP79" s="322">
        <f t="shared" si="47"/>
        <v>0</v>
      </c>
      <c r="BQ79" s="323"/>
      <c r="BR79" s="1"/>
      <c r="BS79" s="2">
        <f t="shared" si="48"/>
        <v>0</v>
      </c>
      <c r="BT79" s="188">
        <f t="shared" si="49"/>
        <v>0</v>
      </c>
      <c r="BU79" s="188">
        <f t="shared" si="50"/>
        <v>0</v>
      </c>
      <c r="BV79" s="188">
        <f t="shared" si="51"/>
        <v>0</v>
      </c>
      <c r="BW79" s="188">
        <f t="shared" si="52"/>
        <v>0</v>
      </c>
      <c r="BX79" s="188">
        <f t="shared" si="53"/>
        <v>0</v>
      </c>
      <c r="BY79" s="188">
        <f t="shared" si="54"/>
        <v>0</v>
      </c>
      <c r="BZ79" s="188">
        <f t="shared" si="55"/>
        <v>0</v>
      </c>
      <c r="CA79" s="188">
        <f t="shared" si="56"/>
        <v>0</v>
      </c>
    </row>
    <row r="80" spans="1:79" x14ac:dyDescent="0.25">
      <c r="A80" s="15">
        <v>15</v>
      </c>
      <c r="B80" s="49" t="s">
        <v>80</v>
      </c>
      <c r="C80" s="58"/>
      <c r="D80" s="226"/>
      <c r="E80" s="22"/>
      <c r="F80" s="22"/>
      <c r="G80" s="22"/>
      <c r="H80" s="22"/>
      <c r="I80" s="22"/>
      <c r="J80" s="298"/>
      <c r="K80" s="298"/>
      <c r="L80" s="299"/>
      <c r="M80" s="250"/>
      <c r="N80" s="264"/>
      <c r="O80" s="264"/>
      <c r="P80" s="264"/>
      <c r="Q80" s="264"/>
      <c r="R80" s="54"/>
      <c r="S80" s="298"/>
      <c r="T80" s="298"/>
      <c r="U80" s="299"/>
      <c r="V80" s="252"/>
      <c r="W80" s="264"/>
      <c r="X80" s="264"/>
      <c r="Y80" s="264"/>
      <c r="Z80" s="264"/>
      <c r="AA80" s="54"/>
      <c r="AB80" s="298"/>
      <c r="AC80" s="298"/>
      <c r="AD80" s="299"/>
      <c r="AE80" s="252"/>
      <c r="AF80" s="264"/>
      <c r="AG80" s="264"/>
      <c r="AH80" s="264"/>
      <c r="AI80" s="264"/>
      <c r="AJ80" s="54"/>
      <c r="AK80" s="298"/>
      <c r="AL80" s="298"/>
      <c r="AM80" s="299"/>
      <c r="AN80" s="252"/>
      <c r="AO80" s="264"/>
      <c r="AP80" s="264"/>
      <c r="AQ80" s="264"/>
      <c r="AR80" s="264"/>
      <c r="AS80" s="54"/>
      <c r="AT80" s="298"/>
      <c r="AU80" s="298"/>
      <c r="AV80" s="299"/>
      <c r="AW80" s="252"/>
      <c r="AX80" s="264"/>
      <c r="AY80" s="264"/>
      <c r="AZ80" s="264"/>
      <c r="BA80" s="264"/>
      <c r="BB80" s="54"/>
      <c r="BC80" s="298"/>
      <c r="BD80" s="298"/>
      <c r="BE80" s="299"/>
      <c r="BF80" s="252"/>
      <c r="BG80" s="264"/>
      <c r="BH80" s="264"/>
      <c r="BI80" s="264"/>
      <c r="BJ80" s="264"/>
      <c r="BK80" s="54"/>
      <c r="BL80" s="298"/>
      <c r="BM80" s="298"/>
      <c r="BN80" s="299"/>
      <c r="BO80" s="269"/>
      <c r="BP80" s="322">
        <f t="shared" si="47"/>
        <v>0</v>
      </c>
      <c r="BQ80" s="323"/>
      <c r="BR80" s="1"/>
      <c r="BS80" s="2">
        <f t="shared" si="48"/>
        <v>0</v>
      </c>
      <c r="BT80" s="188">
        <f t="shared" si="49"/>
        <v>0</v>
      </c>
      <c r="BU80" s="188">
        <f t="shared" si="50"/>
        <v>0</v>
      </c>
      <c r="BV80" s="188">
        <f t="shared" si="51"/>
        <v>0</v>
      </c>
      <c r="BW80" s="188">
        <f t="shared" si="52"/>
        <v>0</v>
      </c>
      <c r="BX80" s="188">
        <f t="shared" si="53"/>
        <v>0</v>
      </c>
      <c r="BY80" s="188">
        <f t="shared" si="54"/>
        <v>0</v>
      </c>
      <c r="BZ80" s="188">
        <f t="shared" si="55"/>
        <v>0</v>
      </c>
      <c r="CA80" s="188">
        <f t="shared" si="56"/>
        <v>0</v>
      </c>
    </row>
    <row r="81" spans="1:79" x14ac:dyDescent="0.25">
      <c r="A81" s="15">
        <v>16</v>
      </c>
      <c r="B81" s="49" t="s">
        <v>80</v>
      </c>
      <c r="C81" s="58"/>
      <c r="D81" s="226"/>
      <c r="E81" s="22"/>
      <c r="F81" s="22"/>
      <c r="G81" s="22"/>
      <c r="H81" s="22"/>
      <c r="I81" s="22"/>
      <c r="J81" s="301"/>
      <c r="K81" s="312"/>
      <c r="L81" s="313"/>
      <c r="M81" s="250"/>
      <c r="N81" s="264"/>
      <c r="O81" s="264"/>
      <c r="P81" s="264"/>
      <c r="Q81" s="264"/>
      <c r="R81" s="54"/>
      <c r="S81" s="301"/>
      <c r="T81" s="312"/>
      <c r="U81" s="313"/>
      <c r="V81" s="252"/>
      <c r="W81" s="264"/>
      <c r="X81" s="264"/>
      <c r="Y81" s="264"/>
      <c r="Z81" s="264"/>
      <c r="AA81" s="54"/>
      <c r="AB81" s="301"/>
      <c r="AC81" s="312"/>
      <c r="AD81" s="313"/>
      <c r="AE81" s="252"/>
      <c r="AF81" s="264"/>
      <c r="AG81" s="264"/>
      <c r="AH81" s="264"/>
      <c r="AI81" s="264"/>
      <c r="AJ81" s="54"/>
      <c r="AK81" s="301"/>
      <c r="AL81" s="312"/>
      <c r="AM81" s="313"/>
      <c r="AN81" s="252"/>
      <c r="AO81" s="264"/>
      <c r="AP81" s="264"/>
      <c r="AQ81" s="264"/>
      <c r="AR81" s="264"/>
      <c r="AS81" s="54"/>
      <c r="AT81" s="301"/>
      <c r="AU81" s="312"/>
      <c r="AV81" s="313"/>
      <c r="AW81" s="252"/>
      <c r="AX81" s="264"/>
      <c r="AY81" s="264"/>
      <c r="AZ81" s="264"/>
      <c r="BA81" s="264"/>
      <c r="BB81" s="54"/>
      <c r="BC81" s="301"/>
      <c r="BD81" s="312"/>
      <c r="BE81" s="313"/>
      <c r="BF81" s="252"/>
      <c r="BG81" s="264"/>
      <c r="BH81" s="264"/>
      <c r="BI81" s="264"/>
      <c r="BJ81" s="264"/>
      <c r="BK81" s="54"/>
      <c r="BL81" s="301"/>
      <c r="BM81" s="312"/>
      <c r="BN81" s="313"/>
      <c r="BO81" s="269"/>
      <c r="BP81" s="322">
        <f t="shared" si="47"/>
        <v>0</v>
      </c>
      <c r="BQ81" s="323"/>
      <c r="BR81" s="1"/>
      <c r="BS81" s="2">
        <f t="shared" si="48"/>
        <v>0</v>
      </c>
      <c r="BT81" s="188">
        <f t="shared" si="49"/>
        <v>0</v>
      </c>
      <c r="BU81" s="188">
        <f t="shared" si="50"/>
        <v>0</v>
      </c>
      <c r="BV81" s="188">
        <f t="shared" si="51"/>
        <v>0</v>
      </c>
      <c r="BW81" s="188">
        <f t="shared" si="52"/>
        <v>0</v>
      </c>
      <c r="BX81" s="188">
        <f t="shared" si="53"/>
        <v>0</v>
      </c>
      <c r="BY81" s="188">
        <f t="shared" si="54"/>
        <v>0</v>
      </c>
      <c r="BZ81" s="188">
        <f t="shared" si="55"/>
        <v>0</v>
      </c>
      <c r="CA81" s="188">
        <f t="shared" si="56"/>
        <v>0</v>
      </c>
    </row>
    <row r="82" spans="1:79" x14ac:dyDescent="0.25">
      <c r="A82" s="15">
        <v>17</v>
      </c>
      <c r="B82" s="49" t="s">
        <v>80</v>
      </c>
      <c r="C82" s="58"/>
      <c r="D82" s="226"/>
      <c r="E82" s="22"/>
      <c r="F82" s="22"/>
      <c r="G82" s="22"/>
      <c r="H82" s="22"/>
      <c r="I82" s="22"/>
      <c r="J82" s="298"/>
      <c r="K82" s="298"/>
      <c r="L82" s="299"/>
      <c r="M82" s="250"/>
      <c r="N82" s="264"/>
      <c r="O82" s="264"/>
      <c r="P82" s="264"/>
      <c r="Q82" s="264"/>
      <c r="R82" s="54"/>
      <c r="S82" s="298"/>
      <c r="T82" s="298"/>
      <c r="U82" s="299"/>
      <c r="V82" s="252"/>
      <c r="W82" s="264"/>
      <c r="X82" s="264"/>
      <c r="Y82" s="264"/>
      <c r="Z82" s="264"/>
      <c r="AA82" s="54"/>
      <c r="AB82" s="298"/>
      <c r="AC82" s="298"/>
      <c r="AD82" s="299"/>
      <c r="AE82" s="252"/>
      <c r="AF82" s="264"/>
      <c r="AG82" s="264"/>
      <c r="AH82" s="264"/>
      <c r="AI82" s="264"/>
      <c r="AJ82" s="54"/>
      <c r="AK82" s="298"/>
      <c r="AL82" s="298"/>
      <c r="AM82" s="299"/>
      <c r="AN82" s="252"/>
      <c r="AO82" s="264"/>
      <c r="AP82" s="264"/>
      <c r="AQ82" s="264"/>
      <c r="AR82" s="264"/>
      <c r="AS82" s="54"/>
      <c r="AT82" s="298"/>
      <c r="AU82" s="298"/>
      <c r="AV82" s="299"/>
      <c r="AW82" s="252"/>
      <c r="AX82" s="264"/>
      <c r="AY82" s="264"/>
      <c r="AZ82" s="264"/>
      <c r="BA82" s="264"/>
      <c r="BB82" s="54"/>
      <c r="BC82" s="298"/>
      <c r="BD82" s="298"/>
      <c r="BE82" s="299"/>
      <c r="BF82" s="252"/>
      <c r="BG82" s="264"/>
      <c r="BH82" s="264"/>
      <c r="BI82" s="264"/>
      <c r="BJ82" s="264"/>
      <c r="BK82" s="54"/>
      <c r="BL82" s="298"/>
      <c r="BM82" s="298"/>
      <c r="BN82" s="299"/>
      <c r="BO82" s="269"/>
      <c r="BP82" s="322">
        <f t="shared" si="47"/>
        <v>0</v>
      </c>
      <c r="BQ82" s="323"/>
      <c r="BR82" s="1"/>
      <c r="BS82" s="2">
        <f t="shared" si="48"/>
        <v>0</v>
      </c>
      <c r="BT82" s="188">
        <f t="shared" si="49"/>
        <v>0</v>
      </c>
      <c r="BU82" s="188">
        <f t="shared" si="50"/>
        <v>0</v>
      </c>
      <c r="BV82" s="188">
        <f t="shared" si="51"/>
        <v>0</v>
      </c>
      <c r="BW82" s="188">
        <f t="shared" si="52"/>
        <v>0</v>
      </c>
      <c r="BX82" s="188">
        <f t="shared" si="53"/>
        <v>0</v>
      </c>
      <c r="BY82" s="188">
        <f t="shared" si="54"/>
        <v>0</v>
      </c>
      <c r="BZ82" s="188">
        <f t="shared" si="55"/>
        <v>0</v>
      </c>
      <c r="CA82" s="188">
        <f t="shared" si="56"/>
        <v>0</v>
      </c>
    </row>
    <row r="83" spans="1:79" x14ac:dyDescent="0.25">
      <c r="A83" s="15">
        <v>18</v>
      </c>
      <c r="B83" s="49" t="s">
        <v>80</v>
      </c>
      <c r="C83" s="58"/>
      <c r="D83" s="226"/>
      <c r="E83" s="22"/>
      <c r="F83" s="22"/>
      <c r="G83" s="22"/>
      <c r="H83" s="22"/>
      <c r="I83" s="22"/>
      <c r="J83" s="298"/>
      <c r="K83" s="298"/>
      <c r="L83" s="299"/>
      <c r="M83" s="250"/>
      <c r="N83" s="264"/>
      <c r="O83" s="264"/>
      <c r="P83" s="264"/>
      <c r="Q83" s="264"/>
      <c r="R83" s="54"/>
      <c r="S83" s="298"/>
      <c r="T83" s="298"/>
      <c r="U83" s="299"/>
      <c r="V83" s="252"/>
      <c r="W83" s="264"/>
      <c r="X83" s="264"/>
      <c r="Y83" s="264"/>
      <c r="Z83" s="264"/>
      <c r="AA83" s="54"/>
      <c r="AB83" s="298"/>
      <c r="AC83" s="298"/>
      <c r="AD83" s="299"/>
      <c r="AE83" s="252"/>
      <c r="AF83" s="264"/>
      <c r="AG83" s="264"/>
      <c r="AH83" s="264"/>
      <c r="AI83" s="264"/>
      <c r="AJ83" s="54"/>
      <c r="AK83" s="298"/>
      <c r="AL83" s="298"/>
      <c r="AM83" s="299"/>
      <c r="AN83" s="252"/>
      <c r="AO83" s="264"/>
      <c r="AP83" s="264"/>
      <c r="AQ83" s="264"/>
      <c r="AR83" s="264"/>
      <c r="AS83" s="54"/>
      <c r="AT83" s="298"/>
      <c r="AU83" s="298"/>
      <c r="AV83" s="299"/>
      <c r="AW83" s="252"/>
      <c r="AX83" s="264"/>
      <c r="AY83" s="264"/>
      <c r="AZ83" s="264"/>
      <c r="BA83" s="264"/>
      <c r="BB83" s="54"/>
      <c r="BC83" s="298"/>
      <c r="BD83" s="298"/>
      <c r="BE83" s="299"/>
      <c r="BF83" s="252"/>
      <c r="BG83" s="264"/>
      <c r="BH83" s="264"/>
      <c r="BI83" s="264"/>
      <c r="BJ83" s="264"/>
      <c r="BK83" s="54"/>
      <c r="BL83" s="298"/>
      <c r="BM83" s="298"/>
      <c r="BN83" s="299"/>
      <c r="BO83" s="269"/>
      <c r="BP83" s="322">
        <f t="shared" si="47"/>
        <v>0</v>
      </c>
      <c r="BQ83" s="323"/>
      <c r="BR83" s="1"/>
      <c r="BS83" s="2">
        <f t="shared" si="48"/>
        <v>0</v>
      </c>
      <c r="BT83" s="188">
        <f t="shared" si="49"/>
        <v>0</v>
      </c>
      <c r="BU83" s="188">
        <f t="shared" si="50"/>
        <v>0</v>
      </c>
      <c r="BV83" s="188">
        <f t="shared" si="51"/>
        <v>0</v>
      </c>
      <c r="BW83" s="188">
        <f t="shared" si="52"/>
        <v>0</v>
      </c>
      <c r="BX83" s="188">
        <f t="shared" si="53"/>
        <v>0</v>
      </c>
      <c r="BY83" s="188">
        <f t="shared" si="54"/>
        <v>0</v>
      </c>
      <c r="BZ83" s="188">
        <f t="shared" si="55"/>
        <v>0</v>
      </c>
      <c r="CA83" s="188">
        <f t="shared" si="56"/>
        <v>0</v>
      </c>
    </row>
    <row r="84" spans="1:79" x14ac:dyDescent="0.25">
      <c r="A84" s="15">
        <v>19</v>
      </c>
      <c r="B84" s="49" t="s">
        <v>80</v>
      </c>
      <c r="C84" s="58"/>
      <c r="D84" s="226"/>
      <c r="E84" s="22"/>
      <c r="F84" s="22"/>
      <c r="G84" s="22"/>
      <c r="H84" s="22"/>
      <c r="I84" s="22"/>
      <c r="J84" s="301"/>
      <c r="K84" s="312"/>
      <c r="L84" s="313"/>
      <c r="M84" s="250"/>
      <c r="N84" s="264"/>
      <c r="O84" s="264"/>
      <c r="P84" s="264"/>
      <c r="Q84" s="264"/>
      <c r="R84" s="54"/>
      <c r="S84" s="301"/>
      <c r="T84" s="312"/>
      <c r="U84" s="313"/>
      <c r="V84" s="252"/>
      <c r="W84" s="264"/>
      <c r="X84" s="264"/>
      <c r="Y84" s="264"/>
      <c r="Z84" s="264"/>
      <c r="AA84" s="54"/>
      <c r="AB84" s="301"/>
      <c r="AC84" s="312"/>
      <c r="AD84" s="313"/>
      <c r="AE84" s="252"/>
      <c r="AF84" s="264"/>
      <c r="AG84" s="264"/>
      <c r="AH84" s="264"/>
      <c r="AI84" s="264"/>
      <c r="AJ84" s="54"/>
      <c r="AK84" s="301"/>
      <c r="AL84" s="312"/>
      <c r="AM84" s="313"/>
      <c r="AN84" s="252"/>
      <c r="AO84" s="264"/>
      <c r="AP84" s="264"/>
      <c r="AQ84" s="264"/>
      <c r="AR84" s="264"/>
      <c r="AS84" s="54"/>
      <c r="AT84" s="301"/>
      <c r="AU84" s="312"/>
      <c r="AV84" s="313"/>
      <c r="AW84" s="252"/>
      <c r="AX84" s="264"/>
      <c r="AY84" s="264"/>
      <c r="AZ84" s="264"/>
      <c r="BA84" s="264"/>
      <c r="BB84" s="54"/>
      <c r="BC84" s="301"/>
      <c r="BD84" s="312"/>
      <c r="BE84" s="313"/>
      <c r="BF84" s="252"/>
      <c r="BG84" s="264"/>
      <c r="BH84" s="264"/>
      <c r="BI84" s="264"/>
      <c r="BJ84" s="264"/>
      <c r="BK84" s="54"/>
      <c r="BL84" s="301"/>
      <c r="BM84" s="312"/>
      <c r="BN84" s="313"/>
      <c r="BO84" s="269"/>
      <c r="BP84" s="322">
        <f t="shared" si="47"/>
        <v>0</v>
      </c>
      <c r="BQ84" s="323"/>
      <c r="BR84" s="1"/>
      <c r="BS84" s="2">
        <f t="shared" si="48"/>
        <v>0</v>
      </c>
      <c r="BT84" s="188">
        <f t="shared" si="49"/>
        <v>0</v>
      </c>
      <c r="BU84" s="188">
        <f t="shared" si="50"/>
        <v>0</v>
      </c>
      <c r="BV84" s="188">
        <f t="shared" si="51"/>
        <v>0</v>
      </c>
      <c r="BW84" s="188">
        <f t="shared" si="52"/>
        <v>0</v>
      </c>
      <c r="BX84" s="188">
        <f t="shared" si="53"/>
        <v>0</v>
      </c>
      <c r="BY84" s="188">
        <f t="shared" si="54"/>
        <v>0</v>
      </c>
      <c r="BZ84" s="188">
        <f t="shared" si="55"/>
        <v>0</v>
      </c>
      <c r="CA84" s="188">
        <f t="shared" si="56"/>
        <v>0</v>
      </c>
    </row>
    <row r="85" spans="1:79" ht="15.75" thickBot="1" x14ac:dyDescent="0.3">
      <c r="A85" s="15">
        <v>20</v>
      </c>
      <c r="B85" s="49" t="s">
        <v>80</v>
      </c>
      <c r="C85" s="58"/>
      <c r="D85" s="226"/>
      <c r="E85" s="22"/>
      <c r="F85" s="22"/>
      <c r="G85" s="22"/>
      <c r="H85" s="22"/>
      <c r="I85" s="22"/>
      <c r="J85" s="298"/>
      <c r="K85" s="298"/>
      <c r="L85" s="299"/>
      <c r="M85" s="250"/>
      <c r="N85" s="264"/>
      <c r="O85" s="264"/>
      <c r="P85" s="264"/>
      <c r="Q85" s="264"/>
      <c r="R85" s="54"/>
      <c r="S85" s="298"/>
      <c r="T85" s="298"/>
      <c r="U85" s="299"/>
      <c r="V85" s="252"/>
      <c r="W85" s="264"/>
      <c r="X85" s="264"/>
      <c r="Y85" s="264"/>
      <c r="Z85" s="264"/>
      <c r="AA85" s="54"/>
      <c r="AB85" s="298"/>
      <c r="AC85" s="298"/>
      <c r="AD85" s="299"/>
      <c r="AE85" s="252"/>
      <c r="AF85" s="264"/>
      <c r="AG85" s="264"/>
      <c r="AH85" s="264"/>
      <c r="AI85" s="264"/>
      <c r="AJ85" s="54"/>
      <c r="AK85" s="298"/>
      <c r="AL85" s="298"/>
      <c r="AM85" s="299"/>
      <c r="AN85" s="252"/>
      <c r="AO85" s="264"/>
      <c r="AP85" s="264"/>
      <c r="AQ85" s="264"/>
      <c r="AR85" s="264"/>
      <c r="AS85" s="54"/>
      <c r="AT85" s="298"/>
      <c r="AU85" s="298"/>
      <c r="AV85" s="299"/>
      <c r="AW85" s="252"/>
      <c r="AX85" s="264"/>
      <c r="AY85" s="264"/>
      <c r="AZ85" s="264"/>
      <c r="BA85" s="264"/>
      <c r="BB85" s="54"/>
      <c r="BC85" s="298"/>
      <c r="BD85" s="298"/>
      <c r="BE85" s="299"/>
      <c r="BF85" s="252"/>
      <c r="BG85" s="264"/>
      <c r="BH85" s="264"/>
      <c r="BI85" s="264"/>
      <c r="BJ85" s="264"/>
      <c r="BK85" s="54"/>
      <c r="BL85" s="298"/>
      <c r="BM85" s="298"/>
      <c r="BN85" s="299"/>
      <c r="BO85" s="269"/>
      <c r="BP85" s="322">
        <f t="shared" si="47"/>
        <v>0</v>
      </c>
      <c r="BQ85" s="323"/>
      <c r="BR85" s="1"/>
      <c r="BS85" s="2">
        <f t="shared" si="48"/>
        <v>0</v>
      </c>
      <c r="BT85" s="188">
        <f t="shared" si="49"/>
        <v>0</v>
      </c>
      <c r="BU85" s="188">
        <f t="shared" si="50"/>
        <v>0</v>
      </c>
      <c r="BV85" s="188">
        <f t="shared" si="51"/>
        <v>0</v>
      </c>
      <c r="BW85" s="188">
        <f t="shared" si="52"/>
        <v>0</v>
      </c>
      <c r="BX85" s="188">
        <f t="shared" si="53"/>
        <v>0</v>
      </c>
      <c r="BY85" s="188">
        <f t="shared" si="54"/>
        <v>0</v>
      </c>
      <c r="BZ85" s="188">
        <f t="shared" si="55"/>
        <v>0</v>
      </c>
      <c r="CA85" s="188">
        <f t="shared" si="56"/>
        <v>0</v>
      </c>
    </row>
    <row r="86" spans="1:79" ht="16.5" thickTop="1" thickBot="1" x14ac:dyDescent="0.3">
      <c r="A86" s="233" t="s">
        <v>57</v>
      </c>
      <c r="B86" s="234"/>
      <c r="C86" s="234"/>
      <c r="D86" s="226"/>
      <c r="E86" s="22"/>
      <c r="F86" s="22"/>
      <c r="G86" s="22"/>
      <c r="H86" s="22"/>
      <c r="I86" s="22"/>
      <c r="J86" s="373">
        <f>SUM(J66:L85)</f>
        <v>0</v>
      </c>
      <c r="K86" s="374"/>
      <c r="L86" s="374"/>
      <c r="M86" s="250"/>
      <c r="N86" s="264"/>
      <c r="O86" s="264"/>
      <c r="P86" s="264"/>
      <c r="Q86" s="264"/>
      <c r="R86" s="54"/>
      <c r="S86" s="373">
        <f>SUM(S66:U85)</f>
        <v>0</v>
      </c>
      <c r="T86" s="374"/>
      <c r="U86" s="374"/>
      <c r="V86" s="252"/>
      <c r="W86" s="264"/>
      <c r="X86" s="264"/>
      <c r="Y86" s="264"/>
      <c r="Z86" s="264"/>
      <c r="AA86" s="54"/>
      <c r="AB86" s="380">
        <f>SUM(AB66:AD85)</f>
        <v>0</v>
      </c>
      <c r="AC86" s="381"/>
      <c r="AD86" s="382"/>
      <c r="AE86" s="252"/>
      <c r="AF86" s="264"/>
      <c r="AG86" s="264"/>
      <c r="AH86" s="264"/>
      <c r="AI86" s="264"/>
      <c r="AJ86" s="54"/>
      <c r="AK86" s="380">
        <f>SUM(AK66:AM85)</f>
        <v>0</v>
      </c>
      <c r="AL86" s="381"/>
      <c r="AM86" s="382"/>
      <c r="AN86" s="252"/>
      <c r="AO86" s="264"/>
      <c r="AP86" s="264"/>
      <c r="AQ86" s="264"/>
      <c r="AR86" s="264"/>
      <c r="AS86" s="54"/>
      <c r="AT86" s="380">
        <f>SUM(AT66:AV85)</f>
        <v>0</v>
      </c>
      <c r="AU86" s="381"/>
      <c r="AV86" s="382"/>
      <c r="AW86" s="252"/>
      <c r="AX86" s="264"/>
      <c r="AY86" s="264"/>
      <c r="AZ86" s="264"/>
      <c r="BA86" s="264"/>
      <c r="BB86" s="54"/>
      <c r="BC86" s="380">
        <f>SUM(BC66:BE85)</f>
        <v>0</v>
      </c>
      <c r="BD86" s="381"/>
      <c r="BE86" s="382"/>
      <c r="BF86" s="252"/>
      <c r="BG86" s="264"/>
      <c r="BH86" s="264"/>
      <c r="BI86" s="264"/>
      <c r="BJ86" s="264"/>
      <c r="BK86" s="54"/>
      <c r="BL86" s="380">
        <f>SUM(BL66:BN85)</f>
        <v>0</v>
      </c>
      <c r="BM86" s="381"/>
      <c r="BN86" s="382"/>
      <c r="BO86" s="270"/>
      <c r="BP86" s="348">
        <f>J86+S86+AB86+AK86+AT86+BC86+BL86</f>
        <v>0</v>
      </c>
      <c r="BQ86" s="349"/>
      <c r="BR86" s="1"/>
      <c r="BS86" s="92"/>
      <c r="BT86" s="93"/>
      <c r="BU86" s="93"/>
      <c r="BV86" s="93"/>
      <c r="BW86" s="93"/>
      <c r="BX86" s="93"/>
      <c r="BY86" s="93"/>
      <c r="BZ86" s="93"/>
      <c r="CA86" s="94"/>
    </row>
    <row r="87" spans="1:79" ht="2.25" customHeight="1" thickTop="1" thickBot="1" x14ac:dyDescent="0.3">
      <c r="A87" s="366"/>
      <c r="B87" s="367"/>
      <c r="C87" s="367"/>
      <c r="D87" s="226"/>
      <c r="E87" s="366"/>
      <c r="F87" s="367"/>
      <c r="G87" s="367"/>
      <c r="H87" s="367"/>
      <c r="I87" s="276"/>
      <c r="J87" s="276"/>
      <c r="K87" s="276"/>
      <c r="L87" s="276"/>
      <c r="M87" s="250"/>
      <c r="N87" s="366"/>
      <c r="O87" s="367"/>
      <c r="P87" s="367"/>
      <c r="Q87" s="367"/>
      <c r="R87" s="367"/>
      <c r="S87" s="367"/>
      <c r="T87" s="367"/>
      <c r="U87" s="302"/>
      <c r="V87" s="252"/>
      <c r="W87" s="366"/>
      <c r="X87" s="367"/>
      <c r="Y87" s="367"/>
      <c r="Z87" s="367"/>
      <c r="AA87" s="367"/>
      <c r="AB87" s="367"/>
      <c r="AC87" s="367"/>
      <c r="AD87" s="302"/>
      <c r="AE87" s="252"/>
      <c r="AF87" s="366"/>
      <c r="AG87" s="367"/>
      <c r="AH87" s="367"/>
      <c r="AI87" s="367"/>
      <c r="AJ87" s="367"/>
      <c r="AK87" s="367"/>
      <c r="AL87" s="367"/>
      <c r="AM87" s="302"/>
      <c r="AN87" s="252"/>
      <c r="AO87" s="366"/>
      <c r="AP87" s="367"/>
      <c r="AQ87" s="367"/>
      <c r="AR87" s="367"/>
      <c r="AS87" s="367"/>
      <c r="AT87" s="367"/>
      <c r="AU87" s="367"/>
      <c r="AV87" s="302"/>
      <c r="AW87" s="252"/>
      <c r="AX87" s="366"/>
      <c r="AY87" s="367"/>
      <c r="AZ87" s="367"/>
      <c r="BA87" s="367"/>
      <c r="BB87" s="367"/>
      <c r="BC87" s="367"/>
      <c r="BD87" s="367"/>
      <c r="BE87" s="302"/>
      <c r="BF87" s="252"/>
      <c r="BG87" s="366"/>
      <c r="BH87" s="367"/>
      <c r="BI87" s="367"/>
      <c r="BJ87" s="367"/>
      <c r="BK87" s="367"/>
      <c r="BL87" s="367"/>
      <c r="BM87" s="367"/>
      <c r="BN87" s="302"/>
      <c r="BO87" s="418"/>
      <c r="BP87" s="276"/>
      <c r="BQ87" s="252"/>
      <c r="BR87" s="1"/>
      <c r="BS87" s="129"/>
      <c r="BT87" s="129"/>
      <c r="BU87" s="129"/>
      <c r="BV87" s="129"/>
      <c r="BW87" s="129"/>
      <c r="BX87" s="129"/>
      <c r="BY87" s="129"/>
      <c r="BZ87" s="129"/>
      <c r="CA87" s="129"/>
    </row>
    <row r="88" spans="1:79" ht="16.5" thickTop="1" thickBot="1" x14ac:dyDescent="0.3">
      <c r="A88" s="280" t="s">
        <v>58</v>
      </c>
      <c r="B88" s="281"/>
      <c r="C88" s="281"/>
      <c r="D88" s="226"/>
      <c r="E88" s="288"/>
      <c r="F88" s="289"/>
      <c r="G88" s="289"/>
      <c r="H88" s="289"/>
      <c r="I88" s="420"/>
      <c r="J88" s="303">
        <f>L44+J52+J56+J64+J86</f>
        <v>0</v>
      </c>
      <c r="K88" s="304"/>
      <c r="L88" s="304"/>
      <c r="M88" s="250"/>
      <c r="N88" s="283"/>
      <c r="O88" s="263"/>
      <c r="P88" s="263"/>
      <c r="Q88" s="263"/>
      <c r="R88" s="368"/>
      <c r="S88" s="303">
        <f>U44+S52+S56+S64+S86</f>
        <v>0</v>
      </c>
      <c r="T88" s="304"/>
      <c r="U88" s="304"/>
      <c r="V88" s="252"/>
      <c r="W88" s="283"/>
      <c r="X88" s="263"/>
      <c r="Y88" s="263"/>
      <c r="Z88" s="263"/>
      <c r="AA88" s="368"/>
      <c r="AB88" s="303">
        <f>AD44+AB52+AB56+AB64+AB86</f>
        <v>0</v>
      </c>
      <c r="AC88" s="304"/>
      <c r="AD88" s="317"/>
      <c r="AE88" s="252"/>
      <c r="AF88" s="283"/>
      <c r="AG88" s="263"/>
      <c r="AH88" s="263"/>
      <c r="AI88" s="263"/>
      <c r="AJ88" s="368"/>
      <c r="AK88" s="303">
        <f>AM44+AK52+AK56+AK64+AK86</f>
        <v>0</v>
      </c>
      <c r="AL88" s="304"/>
      <c r="AM88" s="317"/>
      <c r="AN88" s="252"/>
      <c r="AO88" s="283"/>
      <c r="AP88" s="263"/>
      <c r="AQ88" s="263"/>
      <c r="AR88" s="263"/>
      <c r="AS88" s="368"/>
      <c r="AT88" s="303">
        <f>AV44+AT52+AT56+AT64+AT86</f>
        <v>0</v>
      </c>
      <c r="AU88" s="304"/>
      <c r="AV88" s="317"/>
      <c r="AW88" s="252"/>
      <c r="AX88" s="283"/>
      <c r="AY88" s="263"/>
      <c r="AZ88" s="263"/>
      <c r="BA88" s="263"/>
      <c r="BB88" s="368"/>
      <c r="BC88" s="303">
        <f>BE44+BC52+BC56+BC64+BC86</f>
        <v>0</v>
      </c>
      <c r="BD88" s="304"/>
      <c r="BE88" s="317"/>
      <c r="BF88" s="252"/>
      <c r="BG88" s="283"/>
      <c r="BH88" s="263"/>
      <c r="BI88" s="263"/>
      <c r="BJ88" s="263"/>
      <c r="BK88" s="368"/>
      <c r="BL88" s="303">
        <f>BN44+BL52+BL56+BL64+BL86</f>
        <v>0</v>
      </c>
      <c r="BM88" s="304"/>
      <c r="BN88" s="317"/>
      <c r="BO88" s="350"/>
      <c r="BP88" s="348">
        <f>J88+S88+AB88+AK88+AT88+BC88+BL88</f>
        <v>0</v>
      </c>
      <c r="BQ88" s="349"/>
      <c r="BR88" s="1"/>
      <c r="BS88" s="2" t="s">
        <v>142</v>
      </c>
      <c r="BT88" s="50">
        <f>SUM(BT46:BT85)</f>
        <v>0</v>
      </c>
      <c r="BU88" s="50">
        <f t="shared" ref="BU88:BX88" si="57">SUM(BU46:BU85)</f>
        <v>0</v>
      </c>
      <c r="BV88" s="50">
        <f t="shared" si="57"/>
        <v>0</v>
      </c>
      <c r="BW88" s="50">
        <f t="shared" si="57"/>
        <v>0</v>
      </c>
      <c r="BX88" s="50">
        <f t="shared" si="57"/>
        <v>0</v>
      </c>
      <c r="BY88" s="50">
        <f>SUM(BY46:BY85)</f>
        <v>0</v>
      </c>
      <c r="BZ88" s="50">
        <f>SUM(BZ46:BZ85)</f>
        <v>0</v>
      </c>
      <c r="CA88" s="188">
        <f>SUM(BT88:BZ88)</f>
        <v>0</v>
      </c>
    </row>
    <row r="89" spans="1:79" ht="15" hidden="1" customHeight="1" thickTop="1" x14ac:dyDescent="0.25">
      <c r="A89" s="203" t="s">
        <v>59</v>
      </c>
      <c r="B89" s="327"/>
      <c r="C89" s="204"/>
      <c r="D89" s="226"/>
      <c r="E89" s="37"/>
      <c r="F89" s="37"/>
      <c r="G89" s="37"/>
      <c r="H89" s="37"/>
      <c r="I89" s="37"/>
      <c r="J89" s="359">
        <f>IF(J70&gt;25000,(25000),(J70))</f>
        <v>0</v>
      </c>
      <c r="K89" s="360"/>
      <c r="L89" s="361"/>
      <c r="M89" s="250"/>
      <c r="N89" s="22"/>
      <c r="O89" s="22"/>
      <c r="P89" s="22"/>
      <c r="Q89" s="22"/>
      <c r="R89" s="22"/>
      <c r="S89" s="359">
        <f>IF(J89&gt;25000,0,IF((J70+S70)&lt;25000,S70,(25000-J89)))</f>
        <v>0</v>
      </c>
      <c r="T89" s="360"/>
      <c r="U89" s="361"/>
      <c r="V89" s="252"/>
      <c r="W89" s="22"/>
      <c r="X89" s="22"/>
      <c r="Y89" s="22"/>
      <c r="Z89" s="22"/>
      <c r="AA89" s="22"/>
      <c r="AB89" s="362">
        <f>IF(J89+S89&gt;=25000,0,IF((J70+S70+AB70)&lt;25000,AB70,(25000-J70-S70)))</f>
        <v>0</v>
      </c>
      <c r="AC89" s="360"/>
      <c r="AD89" s="363"/>
      <c r="AE89" s="252"/>
      <c r="AF89" s="22"/>
      <c r="AG89" s="22"/>
      <c r="AH89" s="22"/>
      <c r="AI89" s="22"/>
      <c r="AJ89" s="22"/>
      <c r="AK89" s="359">
        <f>IF(J89+S89+AB89&gt;=25000,0,IF((J70+S70+AB70+AK70)&lt;25000,AK70,(25000-J89-S89-AB89)))</f>
        <v>0</v>
      </c>
      <c r="AL89" s="360"/>
      <c r="AM89" s="361"/>
      <c r="AN89" s="252"/>
      <c r="AO89" s="22"/>
      <c r="AP89" s="22"/>
      <c r="AQ89" s="22"/>
      <c r="AR89" s="22"/>
      <c r="AS89" s="22"/>
      <c r="AT89" s="359">
        <f>IF(J89+S89+AB89+AK89&gt;=25000,0,IF((J70+S70+AB70+AK70+AT70)&lt;25000,AT70,(25000-J89-S89-AB89-AK89)))</f>
        <v>0</v>
      </c>
      <c r="AU89" s="360"/>
      <c r="AV89" s="361"/>
      <c r="AW89" s="252"/>
      <c r="AX89" s="22"/>
      <c r="AY89" s="22"/>
      <c r="AZ89" s="22"/>
      <c r="BA89" s="22"/>
      <c r="BB89" s="22"/>
      <c r="BC89" s="359">
        <f>IF(S89+AB89+AK89+AT89&gt;=25000,0,IF((S70+AB70+AK70+AT70+BC70)&lt;25000,BC70,(25000-S89-AB89-AK89-AT89)))</f>
        <v>0</v>
      </c>
      <c r="BD89" s="360"/>
      <c r="BE89" s="361"/>
      <c r="BF89" s="252"/>
      <c r="BG89" s="22"/>
      <c r="BH89" s="22"/>
      <c r="BI89" s="22"/>
      <c r="BJ89" s="22"/>
      <c r="BK89" s="22"/>
      <c r="BL89" s="359">
        <f>IF(AB89+AK89+AT89+BC89&gt;=25000,0,IF((AB70+AK70+AT70+BC70+BL70)&lt;25000,BL70,(25000-AB89-AK89-AT89-BC89)))</f>
        <v>0</v>
      </c>
      <c r="BM89" s="360"/>
      <c r="BN89" s="361"/>
      <c r="BO89" s="284"/>
      <c r="BP89" s="322">
        <f t="shared" ref="BP89:BP94" si="58">J89+S89+AB89+AK89+AT89</f>
        <v>0</v>
      </c>
      <c r="BQ89" s="341"/>
      <c r="BR89" s="83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15" hidden="1" customHeight="1" thickBot="1" x14ac:dyDescent="0.3">
      <c r="A90" s="203" t="s">
        <v>60</v>
      </c>
      <c r="B90" s="327"/>
      <c r="C90" s="204"/>
      <c r="D90" s="226"/>
      <c r="E90" s="37"/>
      <c r="F90" s="37"/>
      <c r="G90" s="37"/>
      <c r="H90" s="37"/>
      <c r="I90" s="37"/>
      <c r="J90" s="322">
        <f>IF(J71&gt;25000,(25000),(J71))</f>
        <v>0</v>
      </c>
      <c r="K90" s="340"/>
      <c r="L90" s="341"/>
      <c r="M90" s="250"/>
      <c r="N90" s="22"/>
      <c r="O90" s="22"/>
      <c r="P90" s="22"/>
      <c r="Q90" s="22"/>
      <c r="R90" s="22"/>
      <c r="S90" s="322">
        <f>IF(J90&gt;25000,0,IF((J71+S71)&lt;25000,S71,(25000-J90)))</f>
        <v>0</v>
      </c>
      <c r="T90" s="340"/>
      <c r="U90" s="341"/>
      <c r="V90" s="252"/>
      <c r="W90" s="22"/>
      <c r="X90" s="22"/>
      <c r="Y90" s="22"/>
      <c r="Z90" s="22"/>
      <c r="AA90" s="22"/>
      <c r="AB90" s="364">
        <f>IF(J90+S90&gt;=25000,0,IF((J71+S71+AB71)&lt;25000,AB71,(25000-J71-S71)))</f>
        <v>0</v>
      </c>
      <c r="AC90" s="340"/>
      <c r="AD90" s="365"/>
      <c r="AE90" s="252"/>
      <c r="AF90" s="22"/>
      <c r="AG90" s="22"/>
      <c r="AH90" s="22"/>
      <c r="AI90" s="22"/>
      <c r="AJ90" s="22"/>
      <c r="AK90" s="322">
        <f>IF(J90+S90+AB90&gt;=25000,0,IF((J71+S71+AB71+AK71)&lt;25000,AK71,(25000-J90-S90-AB90)))</f>
        <v>0</v>
      </c>
      <c r="AL90" s="340"/>
      <c r="AM90" s="341"/>
      <c r="AN90" s="252"/>
      <c r="AO90" s="22"/>
      <c r="AP90" s="22"/>
      <c r="AQ90" s="22"/>
      <c r="AR90" s="22"/>
      <c r="AS90" s="22"/>
      <c r="AT90" s="322">
        <f>IF(J90+S90+AB90+AK90&gt;=25000,0,IF((J71+S71+AB71+AK71+AT71)&lt;25000,AT71,(25000-J90-S90-AB90-AK90)))</f>
        <v>0</v>
      </c>
      <c r="AU90" s="340"/>
      <c r="AV90" s="341"/>
      <c r="AW90" s="252"/>
      <c r="AX90" s="22"/>
      <c r="AY90" s="22"/>
      <c r="AZ90" s="22"/>
      <c r="BA90" s="22"/>
      <c r="BB90" s="22"/>
      <c r="BC90" s="322">
        <f>IF(S90+AB90+AK90+AT90&gt;=25000,0,IF((S71+AB71+AK71+AT71+BC71)&lt;25000,BC71,(25000-S90-AB90-AK90-AT90)))</f>
        <v>0</v>
      </c>
      <c r="BD90" s="340"/>
      <c r="BE90" s="341"/>
      <c r="BF90" s="252"/>
      <c r="BG90" s="22"/>
      <c r="BH90" s="22"/>
      <c r="BI90" s="22"/>
      <c r="BJ90" s="22"/>
      <c r="BK90" s="22"/>
      <c r="BL90" s="322">
        <f>IF(AB90+AK90+AT90+BC90&gt;=25000,0,IF((AB71+AK71+AT71+BC71+BL71)&lt;25000,BL71,(25000-AB90-AK90-AT90-BC90)))</f>
        <v>0</v>
      </c>
      <c r="BM90" s="340"/>
      <c r="BN90" s="341"/>
      <c r="BO90" s="284"/>
      <c r="BP90" s="322">
        <f t="shared" si="58"/>
        <v>0</v>
      </c>
      <c r="BQ90" s="341"/>
      <c r="BR90" s="83"/>
      <c r="BS90" s="2"/>
      <c r="BT90" s="2"/>
      <c r="BU90" s="2"/>
      <c r="BV90" s="2"/>
      <c r="BW90" s="2"/>
      <c r="BX90" s="2"/>
      <c r="BY90" s="2"/>
      <c r="BZ90" s="2"/>
      <c r="CA90" s="2"/>
    </row>
    <row r="91" spans="1:79" ht="15" hidden="1" customHeight="1" thickBot="1" x14ac:dyDescent="0.3">
      <c r="A91" s="203" t="s">
        <v>61</v>
      </c>
      <c r="B91" s="327"/>
      <c r="C91" s="204"/>
      <c r="D91" s="226"/>
      <c r="E91" s="37"/>
      <c r="F91" s="37"/>
      <c r="G91" s="37"/>
      <c r="H91" s="37"/>
      <c r="I91" s="37"/>
      <c r="J91" s="322">
        <f>IF(J72&gt;25000,(25000),(J72))</f>
        <v>0</v>
      </c>
      <c r="K91" s="340"/>
      <c r="L91" s="341"/>
      <c r="M91" s="250"/>
      <c r="N91" s="22"/>
      <c r="O91" s="22"/>
      <c r="P91" s="22"/>
      <c r="Q91" s="22"/>
      <c r="R91" s="22"/>
      <c r="S91" s="322">
        <f>IF(J91&gt;25000,0,IF((J72+S72)&lt;25000,S72,(25000-J91)))</f>
        <v>0</v>
      </c>
      <c r="T91" s="340"/>
      <c r="U91" s="341"/>
      <c r="V91" s="252"/>
      <c r="W91" s="22"/>
      <c r="X91" s="22"/>
      <c r="Y91" s="22"/>
      <c r="Z91" s="22"/>
      <c r="AA91" s="22"/>
      <c r="AB91" s="364">
        <f>IF(J91+S91&gt;=25000,0,IF((J72+S72+AB72)&lt;25000,AB72,(25000-J72-S72)))</f>
        <v>0</v>
      </c>
      <c r="AC91" s="340"/>
      <c r="AD91" s="365"/>
      <c r="AE91" s="252"/>
      <c r="AF91" s="22"/>
      <c r="AG91" s="22"/>
      <c r="AH91" s="22"/>
      <c r="AI91" s="22"/>
      <c r="AJ91" s="22"/>
      <c r="AK91" s="322">
        <f>IF(J91+S91+AB91&gt;=25000,0,IF((J72+S72+AB72+AK72)&lt;25000,AK72,(25000-J91-S91-AB91)))</f>
        <v>0</v>
      </c>
      <c r="AL91" s="340"/>
      <c r="AM91" s="341"/>
      <c r="AN91" s="252"/>
      <c r="AO91" s="22"/>
      <c r="AP91" s="22"/>
      <c r="AQ91" s="22"/>
      <c r="AR91" s="22"/>
      <c r="AS91" s="22"/>
      <c r="AT91" s="322">
        <f>IF(J91+S91+AB91+AK91&gt;=25000,0,IF((J72+S72+AB72+AK72+AT72)&lt;25000,AT72,(25000-J91-S91-AB91-AK91)))</f>
        <v>0</v>
      </c>
      <c r="AU91" s="340"/>
      <c r="AV91" s="341"/>
      <c r="AW91" s="252"/>
      <c r="AX91" s="22"/>
      <c r="AY91" s="22"/>
      <c r="AZ91" s="22"/>
      <c r="BA91" s="22"/>
      <c r="BB91" s="22"/>
      <c r="BC91" s="322">
        <f>IF(S91+AB91+AK91+AT91&gt;=25000,0,IF((S72+AB72+AK72+AT72+BC72)&lt;25000,BC72,(25000-S91-AB91-AK91-AT91)))</f>
        <v>0</v>
      </c>
      <c r="BD91" s="340"/>
      <c r="BE91" s="341"/>
      <c r="BF91" s="252"/>
      <c r="BG91" s="22"/>
      <c r="BH91" s="22"/>
      <c r="BI91" s="22"/>
      <c r="BJ91" s="22"/>
      <c r="BK91" s="22"/>
      <c r="BL91" s="322">
        <f>IF(AB91+AK91+AT91+BC91&gt;=25000,0,IF((AB72+AK72+AT72+BC72+BL72)&lt;25000,BL72,(25000-AB91-AK91-AT91-BC91)))</f>
        <v>0</v>
      </c>
      <c r="BM91" s="340"/>
      <c r="BN91" s="341"/>
      <c r="BO91" s="284"/>
      <c r="BP91" s="322">
        <f t="shared" si="58"/>
        <v>0</v>
      </c>
      <c r="BQ91" s="341"/>
      <c r="BR91" s="83"/>
      <c r="BS91" s="2"/>
      <c r="BT91" s="2"/>
      <c r="BU91" s="2"/>
      <c r="BV91" s="2"/>
      <c r="BW91" s="2"/>
      <c r="BX91" s="2"/>
      <c r="BY91" s="2"/>
      <c r="BZ91" s="2"/>
      <c r="CA91" s="2"/>
    </row>
    <row r="92" spans="1:79" ht="15" hidden="1" customHeight="1" thickBot="1" x14ac:dyDescent="0.3">
      <c r="A92" s="203" t="s">
        <v>62</v>
      </c>
      <c r="B92" s="327"/>
      <c r="C92" s="204"/>
      <c r="D92" s="226"/>
      <c r="E92" s="37"/>
      <c r="F92" s="37"/>
      <c r="G92" s="37"/>
      <c r="H92" s="37"/>
      <c r="I92" s="37"/>
      <c r="J92" s="322">
        <f>IF(J73&gt;25000,(25000),(J73))</f>
        <v>0</v>
      </c>
      <c r="K92" s="340"/>
      <c r="L92" s="341"/>
      <c r="M92" s="250"/>
      <c r="N92" s="22"/>
      <c r="O92" s="22"/>
      <c r="P92" s="22"/>
      <c r="Q92" s="22"/>
      <c r="R92" s="22"/>
      <c r="S92" s="322">
        <f>IF(J92&gt;25000,0,IF((J73+S73)&lt;25000,S73,(25000-J92)))</f>
        <v>0</v>
      </c>
      <c r="T92" s="340"/>
      <c r="U92" s="341"/>
      <c r="V92" s="252"/>
      <c r="W92" s="22"/>
      <c r="X92" s="22"/>
      <c r="Y92" s="22"/>
      <c r="Z92" s="22"/>
      <c r="AA92" s="22"/>
      <c r="AB92" s="364">
        <f>IF(J92+S92&gt;=25000,0,IF((J73+S73+AB73)&lt;25000,AB73,(25000-J73-S73)))</f>
        <v>0</v>
      </c>
      <c r="AC92" s="340"/>
      <c r="AD92" s="365"/>
      <c r="AE92" s="252"/>
      <c r="AF92" s="22"/>
      <c r="AG92" s="22"/>
      <c r="AH92" s="22"/>
      <c r="AI92" s="22"/>
      <c r="AJ92" s="22"/>
      <c r="AK92" s="322">
        <f>IF(J92+S92+AB92&gt;=25000,0,IF((J73+S73+AB73+AK73)&lt;25000,AK73,(25000-J92-S92-AB92)))</f>
        <v>0</v>
      </c>
      <c r="AL92" s="340"/>
      <c r="AM92" s="341"/>
      <c r="AN92" s="252"/>
      <c r="AO92" s="22"/>
      <c r="AP92" s="22"/>
      <c r="AQ92" s="22"/>
      <c r="AR92" s="22"/>
      <c r="AS92" s="22"/>
      <c r="AT92" s="322">
        <f>IF(J92+S92+AB92+AK92&gt;=25000,0,IF((J73+S73+AB73+AK73+AT73)&lt;25000,AT73,(25000-J92-S92-AB92-AK92)))</f>
        <v>0</v>
      </c>
      <c r="AU92" s="340"/>
      <c r="AV92" s="341"/>
      <c r="AW92" s="252"/>
      <c r="AX92" s="22"/>
      <c r="AY92" s="22"/>
      <c r="AZ92" s="22"/>
      <c r="BA92" s="22"/>
      <c r="BB92" s="22"/>
      <c r="BC92" s="322">
        <f>IF(S92+AB92+AK92+AT92&gt;=25000,0,IF((S73+AB73+AK73+AT73+BC73)&lt;25000,BC73,(25000-S92-AB92-AK92-AT92)))</f>
        <v>0</v>
      </c>
      <c r="BD92" s="340"/>
      <c r="BE92" s="341"/>
      <c r="BF92" s="252"/>
      <c r="BG92" s="22"/>
      <c r="BH92" s="22"/>
      <c r="BI92" s="22"/>
      <c r="BJ92" s="22"/>
      <c r="BK92" s="22"/>
      <c r="BL92" s="322">
        <f>IF(AB92+AK92+AT92+BC92&gt;=25000,0,IF((AB73+AK73+AT73+BC73+BL73)&lt;25000,BL73,(25000-AB92-AK92-AT92-BC92)))</f>
        <v>0</v>
      </c>
      <c r="BM92" s="340"/>
      <c r="BN92" s="341"/>
      <c r="BO92" s="284"/>
      <c r="BP92" s="322">
        <f t="shared" si="58"/>
        <v>0</v>
      </c>
      <c r="BQ92" s="341"/>
      <c r="BR92" s="83"/>
      <c r="BS92" s="2"/>
      <c r="BT92" s="2"/>
      <c r="BU92" s="2"/>
      <c r="BV92" s="2"/>
      <c r="BW92" s="2"/>
      <c r="BX92" s="2"/>
      <c r="BY92" s="2"/>
      <c r="BZ92" s="2"/>
      <c r="CA92" s="2"/>
    </row>
    <row r="93" spans="1:79" ht="15" hidden="1" customHeight="1" thickBot="1" x14ac:dyDescent="0.3">
      <c r="A93" s="203" t="s">
        <v>63</v>
      </c>
      <c r="B93" s="327"/>
      <c r="C93" s="204"/>
      <c r="D93" s="226"/>
      <c r="E93" s="37"/>
      <c r="F93" s="37"/>
      <c r="G93" s="37"/>
      <c r="H93" s="37"/>
      <c r="I93" s="37"/>
      <c r="J93" s="322">
        <f>IF(J74&gt;25000,(25000),(J74))</f>
        <v>0</v>
      </c>
      <c r="K93" s="340"/>
      <c r="L93" s="341"/>
      <c r="M93" s="250"/>
      <c r="N93" s="22"/>
      <c r="O93" s="22"/>
      <c r="P93" s="22"/>
      <c r="Q93" s="22"/>
      <c r="R93" s="22"/>
      <c r="S93" s="322">
        <f>IF(J93&gt;25000,0,IF((J74+S74)&lt;25000,S74,(25000-J93)))</f>
        <v>0</v>
      </c>
      <c r="T93" s="340"/>
      <c r="U93" s="341"/>
      <c r="V93" s="252"/>
      <c r="W93" s="22"/>
      <c r="X93" s="22"/>
      <c r="Y93" s="22"/>
      <c r="Z93" s="22"/>
      <c r="AA93" s="22"/>
      <c r="AB93" s="364">
        <f>IF(J93+S93&gt;=25000,0,IF((J74+S74+AB74)&lt;25000,AB74,(25000-J74-S74)))</f>
        <v>0</v>
      </c>
      <c r="AC93" s="340"/>
      <c r="AD93" s="365"/>
      <c r="AE93" s="252"/>
      <c r="AF93" s="22"/>
      <c r="AG93" s="22"/>
      <c r="AH93" s="22"/>
      <c r="AI93" s="22"/>
      <c r="AJ93" s="22"/>
      <c r="AK93" s="322">
        <f>IF(J93+S93+AB93&gt;=25000,0,IF((J74+S74+AB74+AK74)&lt;25000,AK74,(25000-J93-S93-AB93)))</f>
        <v>0</v>
      </c>
      <c r="AL93" s="340"/>
      <c r="AM93" s="341"/>
      <c r="AN93" s="252"/>
      <c r="AO93" s="22"/>
      <c r="AP93" s="22"/>
      <c r="AQ93" s="22"/>
      <c r="AR93" s="22"/>
      <c r="AS93" s="22"/>
      <c r="AT93" s="322">
        <f>IF(J93+S93+AB93+AK93&gt;=25000,0,IF((J74+S74+AB74+AK74+AT74)&lt;25000,AT74,(25000-J93-S93-AB93-AK93)))</f>
        <v>0</v>
      </c>
      <c r="AU93" s="340"/>
      <c r="AV93" s="341"/>
      <c r="AW93" s="252"/>
      <c r="AX93" s="22"/>
      <c r="AY93" s="22"/>
      <c r="AZ93" s="22"/>
      <c r="BA93" s="22"/>
      <c r="BB93" s="22"/>
      <c r="BC93" s="322">
        <f>IF(S93+AB93+AK93+AT93&gt;=25000,0,IF((S74+AB74+AK74+AT74+BC74)&lt;25000,BC74,(25000-S93-AB93-AK93-AT93)))</f>
        <v>0</v>
      </c>
      <c r="BD93" s="340"/>
      <c r="BE93" s="341"/>
      <c r="BF93" s="252"/>
      <c r="BG93" s="22"/>
      <c r="BH93" s="22"/>
      <c r="BI93" s="22"/>
      <c r="BJ93" s="22"/>
      <c r="BK93" s="22"/>
      <c r="BL93" s="322">
        <f>IF(AB93+AK93+AT93+BC93&gt;=25000,0,IF((AB74+AK74+AT74+BC74+BL74)&lt;25000,BL74,(25000-AB93-AK93-AT93-BC93)))</f>
        <v>0</v>
      </c>
      <c r="BM93" s="340"/>
      <c r="BN93" s="341"/>
      <c r="BO93" s="284"/>
      <c r="BP93" s="322">
        <f t="shared" si="58"/>
        <v>0</v>
      </c>
      <c r="BQ93" s="341"/>
      <c r="BR93" s="83"/>
      <c r="BS93" s="2"/>
      <c r="BT93" s="2"/>
      <c r="BU93" s="2"/>
      <c r="BV93" s="2"/>
      <c r="BW93" s="2"/>
      <c r="BX93" s="2"/>
      <c r="BY93" s="2"/>
      <c r="BZ93" s="2"/>
      <c r="CA93" s="2"/>
    </row>
    <row r="94" spans="1:79" ht="15" hidden="1" customHeight="1" thickBot="1" x14ac:dyDescent="0.3">
      <c r="A94" s="203" t="s">
        <v>64</v>
      </c>
      <c r="B94" s="327"/>
      <c r="C94" s="204"/>
      <c r="D94" s="226"/>
      <c r="E94" s="37"/>
      <c r="F94" s="37"/>
      <c r="G94" s="37"/>
      <c r="H94" s="37"/>
      <c r="I94" s="37"/>
      <c r="J94" s="342">
        <f>SUM(J89:L93)</f>
        <v>0</v>
      </c>
      <c r="K94" s="343"/>
      <c r="L94" s="344"/>
      <c r="M94" s="250"/>
      <c r="N94" s="22"/>
      <c r="O94" s="22"/>
      <c r="P94" s="22"/>
      <c r="Q94" s="22"/>
      <c r="R94" s="22"/>
      <c r="S94" s="342">
        <f>SUM(S89:U93)</f>
        <v>0</v>
      </c>
      <c r="T94" s="343"/>
      <c r="U94" s="344"/>
      <c r="V94" s="252"/>
      <c r="W94" s="22"/>
      <c r="X94" s="22"/>
      <c r="Y94" s="22"/>
      <c r="Z94" s="22"/>
      <c r="AA94" s="22"/>
      <c r="AB94" s="369">
        <f>SUM(AB89:AD93)</f>
        <v>0</v>
      </c>
      <c r="AC94" s="343"/>
      <c r="AD94" s="370"/>
      <c r="AE94" s="252"/>
      <c r="AF94" s="22"/>
      <c r="AG94" s="22"/>
      <c r="AH94" s="22"/>
      <c r="AI94" s="22"/>
      <c r="AJ94" s="22"/>
      <c r="AK94" s="342">
        <f>SUM(AK89:AM93)</f>
        <v>0</v>
      </c>
      <c r="AL94" s="343"/>
      <c r="AM94" s="344"/>
      <c r="AN94" s="252"/>
      <c r="AO94" s="22"/>
      <c r="AP94" s="22"/>
      <c r="AQ94" s="22"/>
      <c r="AR94" s="22"/>
      <c r="AS94" s="22"/>
      <c r="AT94" s="342">
        <f>SUM(AT89:AV93)</f>
        <v>0</v>
      </c>
      <c r="AU94" s="343"/>
      <c r="AV94" s="344"/>
      <c r="AW94" s="252"/>
      <c r="AX94" s="22"/>
      <c r="AY94" s="22"/>
      <c r="AZ94" s="22"/>
      <c r="BA94" s="22"/>
      <c r="BB94" s="22"/>
      <c r="BC94" s="342">
        <f>SUM(BC89:BE93)</f>
        <v>0</v>
      </c>
      <c r="BD94" s="343"/>
      <c r="BE94" s="344"/>
      <c r="BF94" s="252"/>
      <c r="BG94" s="22"/>
      <c r="BH94" s="22"/>
      <c r="BI94" s="22"/>
      <c r="BJ94" s="22"/>
      <c r="BK94" s="22"/>
      <c r="BL94" s="342">
        <f>SUM(BL89:BN93)</f>
        <v>0</v>
      </c>
      <c r="BM94" s="343"/>
      <c r="BN94" s="344"/>
      <c r="BO94" s="284"/>
      <c r="BP94" s="340">
        <f t="shared" si="58"/>
        <v>0</v>
      </c>
      <c r="BQ94" s="341"/>
      <c r="BR94" s="83"/>
      <c r="BS94" s="2"/>
      <c r="BT94" s="2"/>
      <c r="BU94" s="2"/>
      <c r="BV94" s="2"/>
      <c r="BW94" s="2"/>
      <c r="BX94" s="2"/>
      <c r="BY94" s="2"/>
      <c r="BZ94" s="2"/>
      <c r="CA94" s="2"/>
    </row>
    <row r="95" spans="1:79" ht="15.75" thickBot="1" x14ac:dyDescent="0.3">
      <c r="A95" s="280" t="s">
        <v>65</v>
      </c>
      <c r="B95" s="281"/>
      <c r="C95" s="282"/>
      <c r="D95" s="226"/>
      <c r="E95" s="414" cm="1">
        <f t="array" ref="E95">IF(AND(F$10&lt;'1.Salaries Rates Dates'!$B$41,K$10&lt;'1.Salaries Rates Dates'!$B$41),'1.Salaries Rates Dates'!$A$40,
IF(AND(F$10&lt;'1.Salaries Rates Dates'!$B$41,K$10&gt;='1.Salaries Rates Dates'!$B$41),
     ('1.Salaries Rates Dates'!$A$40*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+
     '1.Salaries Rates Dates'!$A$41*(IF(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=1,0,(DATEDIF(_xlfn.IFS(F$10&lt;=DATE(YEAR(F$10),7,1),("7/1/"&amp;YEAR(F$10)),(F$10&gt;DATE(YEAR(F$10),7,1)),("7/1/"&amp;YEAR(F$10)+1))-DAY(_xlfn.IFS(F$10&lt;=DATE(YEAR(F$10),7,1),("7/1/"&amp;YEAR(F$10)),(F$10&gt;DATE(YEAR(F$10),7,1)),("7/1/"&amp;YEAR(F$10)+1)))+1,K$10,"m")-1+(1+EOMONTH(_xlfn.IFS(F$10&lt;=DATE(YEAR(F$10),7,1),("7/1/"&amp;YEAR(F$10)),(F$10&gt;DATE(YEAR(F$10),7,1)),("7/1/"&amp;YEAR(F$10)+1)),0)-_xlfn.IFS(F$10&lt;=DATE(YEAR(F$10),7,1),("7/1/"&amp;YEAR(F$10)),(F$10&gt;DATE(YEAR(F$10),7,1)),("7/1/"&amp;YEAR(F$10)+1)))/DAY(DATE(YEAR(_xlfn.IFS(F$10&lt;=DATE(YEAR(F$10),7,1),("7/1/"&amp;YEAR(F$10)),(F$10&gt;DATE(YEAR(F$10),7,1)),("7/1/"&amp;YEAR(F$10)+1))),MONTH(_xlfn.IFS(F$10&lt;=DATE(YEAR(F$10),7,1),("7/1/"&amp;YEAR(F$10)),(F$10&gt;DATE(YEAR(F$10),7,1)),("7/1/"&amp;YEAR(F$10)+1)))+1,))+(K$10-EOMONTH(K$10,-1))/DAY(DATE(YEAR(K$10),MONTH(K$10)+1,)))/(DATEDIF(F$10-DAY(F$10)+1,K$10,"m")-1+(1+EOMONTH(F$10,0)-F$10)/DAY(DATE(YEAR(F$10),MONTH(F$10)+1,))+(K$10-EOMONTH(K$10,-1))/DAY(DATE(YEAR(K$10),MONTH(K$10)+1,)))))),
IF(F$10&gt;='1.Salaries Rates Dates'!$B$41,'1.Salaries Rates Dates'!$A$41)))</f>
        <v>0.52</v>
      </c>
      <c r="F95" s="415"/>
      <c r="G95" s="415"/>
      <c r="H95" s="415"/>
      <c r="I95" s="416"/>
      <c r="J95" s="305"/>
      <c r="K95" s="306"/>
      <c r="L95" s="307"/>
      <c r="M95" s="250"/>
      <c r="N95" s="414" cm="1">
        <f t="array" ref="N95">IF(AND(O$10&lt;'1.Salaries Rates Dates'!$B$41,T$10&lt;'1.Salaries Rates Dates'!$B$41),'1.Salaries Rates Dates'!$A$40,
IF(AND(O$10&lt;'1.Salaries Rates Dates'!$B$41,T$10&gt;='1.Salaries Rates Dates'!$B$41),
     ('1.Salaries Rates Dates'!$A$40*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+
     '1.Salaries Rates Dates'!$A$41*(IF(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=1,0,(DATEDIF(_xlfn.IFS(O$10&lt;=DATE(YEAR(O$10),7,1),("7/1/"&amp;YEAR(O$10)),(O$10&gt;DATE(YEAR(O$10),7,1)),("7/1/"&amp;YEAR(O$10)+1))-DAY(_xlfn.IFS(O$10&lt;=DATE(YEAR(O$10),7,1),("7/1/"&amp;YEAR(O$10)),(O$10&gt;DATE(YEAR(O$10),7,1)),("7/1/"&amp;YEAR(O$10)+1)))+1,T$10,"m")-1+(1+EOMONTH(_xlfn.IFS(O$10&lt;=DATE(YEAR(O$10),7,1),("7/1/"&amp;YEAR(O$10)),(O$10&gt;DATE(YEAR(O$10),7,1)),("7/1/"&amp;YEAR(O$10)+1)),0)-_xlfn.IFS(O$10&lt;=DATE(YEAR(O$10),7,1),("7/1/"&amp;YEAR(O$10)),(O$10&gt;DATE(YEAR(O$10),7,1)),("7/1/"&amp;YEAR(O$10)+1)))/DAY(DATE(YEAR(_xlfn.IFS(O$10&lt;=DATE(YEAR(O$10),7,1),("7/1/"&amp;YEAR(O$10)),(O$10&gt;DATE(YEAR(O$10),7,1)),("7/1/"&amp;YEAR(O$10)+1))),MONTH(_xlfn.IFS(O$10&lt;=DATE(YEAR(O$10),7,1),("7/1/"&amp;YEAR(O$10)),(O$10&gt;DATE(YEAR(O$10),7,1)),("7/1/"&amp;YEAR(O$10)+1)))+1,))+(T$10-EOMONTH(T$10,-1))/DAY(DATE(YEAR(T$10),MONTH(T$10)+1,)))/(DATEDIF(O$10-DAY(O$10)+1,T$10,"m")-1+(1+EOMONTH(O$10,0)-O$10)/DAY(DATE(YEAR(O$10),MONTH(O$10)+1,))+(T$10-EOMONTH(T$10,-1))/DAY(DATE(YEAR(T$10),MONTH(T$10)+1,)))))),
IF(O$10&gt;='1.Salaries Rates Dates'!$B$41,'1.Salaries Rates Dates'!$A$41)))</f>
        <v>0.52500000000000002</v>
      </c>
      <c r="O95" s="415"/>
      <c r="P95" s="415"/>
      <c r="Q95" s="415"/>
      <c r="R95" s="416"/>
      <c r="S95" s="305"/>
      <c r="T95" s="306"/>
      <c r="U95" s="307"/>
      <c r="V95" s="252"/>
      <c r="W95" s="414" cm="1">
        <f t="array" ref="W95">IF(AND(X$10&lt;'1.Salaries Rates Dates'!$B$41,AC$10&lt;'1.Salaries Rates Dates'!$B$41),'1.Salaries Rates Dates'!$A$40,
IF(AND(X$10&lt;'1.Salaries Rates Dates'!$B$41,AC$10&gt;='1.Salaries Rates Dates'!$B$41),
     ('1.Salaries Rates Dates'!$A$40*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+
     '1.Salaries Rates Dates'!$A$41*(IF(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=1,0,(DATEDIF(_xlfn.IFS(X$10&lt;=DATE(YEAR(X$10),7,1),("7/1/"&amp;YEAR(X$10)),(X$10&gt;DATE(YEAR(X$10),7,1)),("7/1/"&amp;YEAR(X$10)+1))-DAY(_xlfn.IFS(X$10&lt;=DATE(YEAR(X$10),7,1),("7/1/"&amp;YEAR(X$10)),(X$10&gt;DATE(YEAR(X$10),7,1)),("7/1/"&amp;YEAR(X$10)+1)))+1,AC$10,"m")-1+(1+EOMONTH(_xlfn.IFS(X$10&lt;=DATE(YEAR(X$10),7,1),("7/1/"&amp;YEAR(X$10)),(X$10&gt;DATE(YEAR(X$10),7,1)),("7/1/"&amp;YEAR(X$10)+1)),0)-_xlfn.IFS(X$10&lt;=DATE(YEAR(X$10),7,1),("7/1/"&amp;YEAR(X$10)),(X$10&gt;DATE(YEAR(X$10),7,1)),("7/1/"&amp;YEAR(X$10)+1)))/DAY(DATE(YEAR(_xlfn.IFS(X$10&lt;=DATE(YEAR(X$10),7,1),("7/1/"&amp;YEAR(X$10)),(X$10&gt;DATE(YEAR(X$10),7,1)),("7/1/"&amp;YEAR(X$10)+1))),MONTH(_xlfn.IFS(X$10&lt;=DATE(YEAR(X$10),7,1),("7/1/"&amp;YEAR(X$10)),(X$10&gt;DATE(YEAR(X$10),7,1)),("7/1/"&amp;YEAR(X$10)+1)))+1,))+(AC$10-EOMONTH(AC$10,-1))/DAY(DATE(YEAR(AC$10),MONTH(AC$10)+1,)))/(DATEDIF(X$10-DAY(X$10)+1,AC$10,"m")-1+(1+EOMONTH(X$10,0)-X$10)/DAY(DATE(YEAR(X$10),MONTH(X$10)+1,))+(AC$10-EOMONTH(AC$10,-1))/DAY(DATE(YEAR(AC$10),MONTH(AC$10)+1,)))))),
IF(X$10&gt;='1.Salaries Rates Dates'!$B$41,'1.Salaries Rates Dates'!$A$41)))</f>
        <v>0.52500000000000002</v>
      </c>
      <c r="X95" s="415"/>
      <c r="Y95" s="415"/>
      <c r="Z95" s="415"/>
      <c r="AA95" s="416"/>
      <c r="AB95" s="305"/>
      <c r="AC95" s="306"/>
      <c r="AD95" s="307"/>
      <c r="AE95" s="252"/>
      <c r="AF95" s="414" cm="1">
        <f t="array" ref="AF95">IF(AND(AG$10&lt;'1.Salaries Rates Dates'!$B$41,AL$10&lt;'1.Salaries Rates Dates'!$B$41),'1.Salaries Rates Dates'!$A$40,
IF(AND(AG$10&lt;'1.Salaries Rates Dates'!$B$41,AL$10&gt;='1.Salaries Rates Dates'!$B$41),
     ('1.Salaries Rates Dates'!$A$40*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+
     '1.Salaries Rates Dates'!$A$41*(IF(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=1,0,(DATEDIF(_xlfn.IFS(AG$10&lt;=DATE(YEAR(AG$10),7,1),("7/1/"&amp;YEAR(AG$10)),(AG$10&gt;DATE(YEAR(AG$10),7,1)),("7/1/"&amp;YEAR(AG$10)+1))-DAY(_xlfn.IFS(AG$10&lt;=DATE(YEAR(AG$10),7,1),("7/1/"&amp;YEAR(AG$10)),(AG$10&gt;DATE(YEAR(AG$10),7,1)),("7/1/"&amp;YEAR(AG$10)+1)))+1,AL$10,"m")-1+(1+EOMONTH(_xlfn.IFS(AG$10&lt;=DATE(YEAR(AG$10),7,1),("7/1/"&amp;YEAR(AG$10)),(AG$10&gt;DATE(YEAR(AG$10),7,1)),("7/1/"&amp;YEAR(AG$10)+1)),0)-_xlfn.IFS(AG$10&lt;=DATE(YEAR(AG$10),7,1),("7/1/"&amp;YEAR(AG$10)),(AG$10&gt;DATE(YEAR(AG$10),7,1)),("7/1/"&amp;YEAR(AG$10)+1)))/DAY(DATE(YEAR(_xlfn.IFS(AG$10&lt;=DATE(YEAR(AG$10),7,1),("7/1/"&amp;YEAR(AG$10)),(AG$10&gt;DATE(YEAR(AG$10),7,1)),("7/1/"&amp;YEAR(AG$10)+1))),MONTH(_xlfn.IFS(AG$10&lt;=DATE(YEAR(AG$10),7,1),("7/1/"&amp;YEAR(AG$10)),(AG$10&gt;DATE(YEAR(AG$10),7,1)),("7/1/"&amp;YEAR(AG$10)+1)))+1,))+(AL$10-EOMONTH(AL$10,-1))/DAY(DATE(YEAR(AL$10),MONTH(AL$10)+1,)))/(DATEDIF(AG$10-DAY(AG$10)+1,AL$10,"m")-1+(1+EOMONTH(AG$10,0)-AG$10)/DAY(DATE(YEAR(AG$10),MONTH(AG$10)+1,))+(AL$10-EOMONTH(AL$10,-1))/DAY(DATE(YEAR(AL$10),MONTH(AL$10)+1,)))))),
IF(AG$10&gt;='1.Salaries Rates Dates'!$B$41,'1.Salaries Rates Dates'!$A$41)))</f>
        <v>0.52500000000000002</v>
      </c>
      <c r="AG95" s="415"/>
      <c r="AH95" s="415"/>
      <c r="AI95" s="415"/>
      <c r="AJ95" s="416"/>
      <c r="AK95" s="305"/>
      <c r="AL95" s="306"/>
      <c r="AM95" s="307"/>
      <c r="AN95" s="252"/>
      <c r="AO95" s="414" cm="1">
        <f t="array" ref="AO95">IF(AND(AP$10&lt;'1.Salaries Rates Dates'!$B$41,AU$10&lt;'1.Salaries Rates Dates'!$B$41),'1.Salaries Rates Dates'!$A$40,
IF(AND(AP$10&lt;'1.Salaries Rates Dates'!$B$41,AU$10&gt;='1.Salaries Rates Dates'!$B$41),
     ('1.Salaries Rates Dates'!$A$40*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+
     '1.Salaries Rates Dates'!$A$41*(IF(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=1,0,(DATEDIF(_xlfn.IFS(AP$10&lt;=DATE(YEAR(AP$10),7,1),("7/1/"&amp;YEAR(AP$10)),(AP$10&gt;DATE(YEAR(AP$10),7,1)),("7/1/"&amp;YEAR(AP$10)+1))-DAY(_xlfn.IFS(AP$10&lt;=DATE(YEAR(AP$10),7,1),("7/1/"&amp;YEAR(AP$10)),(AP$10&gt;DATE(YEAR(AP$10),7,1)),("7/1/"&amp;YEAR(AP$10)+1)))+1,AU$10,"m")-1+(1+EOMONTH(_xlfn.IFS(AP$10&lt;=DATE(YEAR(AP$10),7,1),("7/1/"&amp;YEAR(AP$10)),(AP$10&gt;DATE(YEAR(AP$10),7,1)),("7/1/"&amp;YEAR(AP$10)+1)),0)-_xlfn.IFS(AP$10&lt;=DATE(YEAR(AP$10),7,1),("7/1/"&amp;YEAR(AP$10)),(AP$10&gt;DATE(YEAR(AP$10),7,1)),("7/1/"&amp;YEAR(AP$10)+1)))/DAY(DATE(YEAR(_xlfn.IFS(AP$10&lt;=DATE(YEAR(AP$10),7,1),("7/1/"&amp;YEAR(AP$10)),(AP$10&gt;DATE(YEAR(AP$10),7,1)),("7/1/"&amp;YEAR(AP$10)+1))),MONTH(_xlfn.IFS(AP$10&lt;=DATE(YEAR(AP$10),7,1),("7/1/"&amp;YEAR(AP$10)),(AP$10&gt;DATE(YEAR(AP$10),7,1)),("7/1/"&amp;YEAR(AP$10)+1)))+1,))+(AU$10-EOMONTH(AU$10,-1))/DAY(DATE(YEAR(AU$10),MONTH(AU$10)+1,)))/(DATEDIF(AP$10-DAY(AP$10)+1,AU$10,"m")-1+(1+EOMONTH(AP$10,0)-AP$10)/DAY(DATE(YEAR(AP$10),MONTH(AP$10)+1,))+(AU$10-EOMONTH(AU$10,-1))/DAY(DATE(YEAR(AU$10),MONTH(AU$10)+1,)))))),
IF(AP$10&gt;='1.Salaries Rates Dates'!$B$41,'1.Salaries Rates Dates'!$A$41)))</f>
        <v>0.52500000000000002</v>
      </c>
      <c r="AP95" s="415"/>
      <c r="AQ95" s="415"/>
      <c r="AR95" s="415"/>
      <c r="AS95" s="416"/>
      <c r="AT95" s="305"/>
      <c r="AU95" s="306"/>
      <c r="AV95" s="307"/>
      <c r="AW95" s="252"/>
      <c r="AX95" s="414" cm="1">
        <f t="array" ref="AX95">IF(AND(AY$10&lt;'1.Salaries Rates Dates'!$B$41,BD$10&lt;'1.Salaries Rates Dates'!$B$41),'1.Salaries Rates Dates'!$A$40,
IF(AND(AY$10&lt;'1.Salaries Rates Dates'!$B$41,BD$10&gt;='1.Salaries Rates Dates'!$B$41),
     ('1.Salaries Rates Dates'!$A$40*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+
     '1.Salaries Rates Dates'!$A$41*(IF(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=1,0,(DATEDIF(_xlfn.IFS(AY$10&lt;=DATE(YEAR(AY$10),7,1),("7/1/"&amp;YEAR(AY$10)),(AY$10&gt;DATE(YEAR(AY$10),7,1)),("7/1/"&amp;YEAR(AY$10)+1))-DAY(_xlfn.IFS(AY$10&lt;=DATE(YEAR(AY$10),7,1),("7/1/"&amp;YEAR(AY$10)),(AY$10&gt;DATE(YEAR(AY$10),7,1)),("7/1/"&amp;YEAR(AY$10)+1)))+1,BD$10,"m")-1+(1+EOMONTH(_xlfn.IFS(AY$10&lt;=DATE(YEAR(AY$10),7,1),("7/1/"&amp;YEAR(AY$10)),(AY$10&gt;DATE(YEAR(AY$10),7,1)),("7/1/"&amp;YEAR(AY$10)+1)),0)-_xlfn.IFS(AY$10&lt;=DATE(YEAR(AY$10),7,1),("7/1/"&amp;YEAR(AY$10)),(AY$10&gt;DATE(YEAR(AY$10),7,1)),("7/1/"&amp;YEAR(AY$10)+1)))/DAY(DATE(YEAR(_xlfn.IFS(AY$10&lt;=DATE(YEAR(AY$10),7,1),("7/1/"&amp;YEAR(AY$10)),(AY$10&gt;DATE(YEAR(AY$10),7,1)),("7/1/"&amp;YEAR(AY$10)+1))),MONTH(_xlfn.IFS(AY$10&lt;=DATE(YEAR(AY$10),7,1),("7/1/"&amp;YEAR(AY$10)),(AY$10&gt;DATE(YEAR(AY$10),7,1)),("7/1/"&amp;YEAR(AY$10)+1)))+1,))+(BD$10-EOMONTH(BD$10,-1))/DAY(DATE(YEAR(BD$10),MONTH(BD$10)+1,)))/(DATEDIF(AY$10-DAY(AY$10)+1,BD$10,"m")-1+(1+EOMONTH(AY$10,0)-AY$10)/DAY(DATE(YEAR(AY$10),MONTH(AY$10)+1,))+(BD$10-EOMONTH(BD$10,-1))/DAY(DATE(YEAR(BD$10),MONTH(BD$10)+1,)))))),
IF(AY$10&gt;='1.Salaries Rates Dates'!$B$41,'1.Salaries Rates Dates'!$A$41)))</f>
        <v>0.52500000000000002</v>
      </c>
      <c r="AY95" s="415"/>
      <c r="AZ95" s="415"/>
      <c r="BA95" s="415"/>
      <c r="BB95" s="416"/>
      <c r="BC95" s="305"/>
      <c r="BD95" s="306"/>
      <c r="BE95" s="307"/>
      <c r="BF95" s="252"/>
      <c r="BG95" s="414" cm="1">
        <f t="array" ref="BG95">IF(AND(BH$10&lt;'1.Salaries Rates Dates'!$B$41,BM$10&lt;'1.Salaries Rates Dates'!$B$41),'1.Salaries Rates Dates'!$A$40,
IF(AND(BH$10&lt;'1.Salaries Rates Dates'!$B$41,BM$10&gt;='1.Salaries Rates Dates'!$B$41),
     ('1.Salaries Rates Dates'!$A$40*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+
     '1.Salaries Rates Dates'!$A$41*(IF(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=1,0,(DATEDIF(_xlfn.IFS(BH$10&lt;=DATE(YEAR(BH$10),7,1),("7/1/"&amp;YEAR(BH$10)),(BH$10&gt;DATE(YEAR(BH$10),7,1)),("7/1/"&amp;YEAR(BH$10)+1))-DAY(_xlfn.IFS(BH$10&lt;=DATE(YEAR(BH$10),7,1),("7/1/"&amp;YEAR(BH$10)),(BH$10&gt;DATE(YEAR(BH$10),7,1)),("7/1/"&amp;YEAR(BH$10)+1)))+1,BM$10,"m")-1+(1+EOMONTH(_xlfn.IFS(BH$10&lt;=DATE(YEAR(BH$10),7,1),("7/1/"&amp;YEAR(BH$10)),(BH$10&gt;DATE(YEAR(BH$10),7,1)),("7/1/"&amp;YEAR(BH$10)+1)),0)-_xlfn.IFS(BH$10&lt;=DATE(YEAR(BH$10),7,1),("7/1/"&amp;YEAR(BH$10)),(BH$10&gt;DATE(YEAR(BH$10),7,1)),("7/1/"&amp;YEAR(BH$10)+1)))/DAY(DATE(YEAR(_xlfn.IFS(BH$10&lt;=DATE(YEAR(BH$10),7,1),("7/1/"&amp;YEAR(BH$10)),(BH$10&gt;DATE(YEAR(BH$10),7,1)),("7/1/"&amp;YEAR(BH$10)+1))),MONTH(_xlfn.IFS(BH$10&lt;=DATE(YEAR(BH$10),7,1),("7/1/"&amp;YEAR(BH$10)),(BH$10&gt;DATE(YEAR(BH$10),7,1)),("7/1/"&amp;YEAR(BH$10)+1)))+1,))+(BM$10-EOMONTH(BM$10,-1))/DAY(DATE(YEAR(BM$10),MONTH(BM$10)+1,)))/(DATEDIF(BH$10-DAY(BH$10)+1,BM$10,"m")-1+(1+EOMONTH(BH$10,0)-BH$10)/DAY(DATE(YEAR(BH$10),MONTH(BH$10)+1,))+(BM$10-EOMONTH(BM$10,-1))/DAY(DATE(YEAR(BM$10),MONTH(BM$10)+1,)))))),
IF(BH$10&gt;='1.Salaries Rates Dates'!$B$41,'1.Salaries Rates Dates'!$A$41)))</f>
        <v>0.52500000000000002</v>
      </c>
      <c r="BH95" s="415"/>
      <c r="BI95" s="415"/>
      <c r="BJ95" s="415"/>
      <c r="BK95" s="416"/>
      <c r="BL95" s="305"/>
      <c r="BM95" s="306"/>
      <c r="BN95" s="307"/>
      <c r="BO95" s="284"/>
      <c r="BP95" s="265"/>
      <c r="BQ95" s="353"/>
      <c r="BR95" s="1"/>
      <c r="BS95" s="92"/>
      <c r="BT95" s="93"/>
      <c r="BU95" s="93"/>
      <c r="BV95" s="93"/>
      <c r="BW95" s="93"/>
      <c r="BX95" s="93"/>
      <c r="BY95" s="93"/>
      <c r="BZ95" s="93"/>
      <c r="CA95" s="94"/>
    </row>
    <row r="96" spans="1:79" ht="15.75" customHeight="1" thickTop="1" thickBot="1" x14ac:dyDescent="0.3">
      <c r="A96" s="280" t="s">
        <v>66</v>
      </c>
      <c r="B96" s="281"/>
      <c r="C96" s="281"/>
      <c r="D96" s="226"/>
      <c r="E96" s="290" t="s">
        <v>67</v>
      </c>
      <c r="F96" s="291"/>
      <c r="G96" s="291"/>
      <c r="H96" s="291"/>
      <c r="I96" s="419"/>
      <c r="J96" s="274">
        <f>SUM(L44,J56,J63,J66:L69,J75,J77:L85,J94)</f>
        <v>0</v>
      </c>
      <c r="K96" s="308"/>
      <c r="L96" s="309"/>
      <c r="M96" s="250"/>
      <c r="N96" s="284"/>
      <c r="O96" s="264"/>
      <c r="P96" s="264"/>
      <c r="Q96" s="264"/>
      <c r="R96" s="417"/>
      <c r="S96" s="274">
        <f>SUM(U44,S56,S63,S66:U69,S75,S77:U85,S94)</f>
        <v>0</v>
      </c>
      <c r="T96" s="308"/>
      <c r="U96" s="309"/>
      <c r="V96" s="252"/>
      <c r="W96" s="284"/>
      <c r="X96" s="264"/>
      <c r="Y96" s="264"/>
      <c r="Z96" s="264"/>
      <c r="AA96" s="417"/>
      <c r="AB96" s="274">
        <f>SUM(AD44,AB56,AB63,AB66:AD69,AB75,AB77:AD85,AB94)</f>
        <v>0</v>
      </c>
      <c r="AC96" s="308"/>
      <c r="AD96" s="309"/>
      <c r="AE96" s="252"/>
      <c r="AF96" s="284"/>
      <c r="AG96" s="264"/>
      <c r="AH96" s="264"/>
      <c r="AI96" s="264"/>
      <c r="AJ96" s="417"/>
      <c r="AK96" s="274">
        <f>SUM(AM44,AK56,AK63,AK66:AM69,AK75,AK77:AM85,AK94)</f>
        <v>0</v>
      </c>
      <c r="AL96" s="308"/>
      <c r="AM96" s="309"/>
      <c r="AN96" s="252"/>
      <c r="AO96" s="284"/>
      <c r="AP96" s="264"/>
      <c r="AQ96" s="264"/>
      <c r="AR96" s="264"/>
      <c r="AS96" s="417"/>
      <c r="AT96" s="274">
        <f>SUM(AV44,AT56,AT63,AT66:AV69,AT75,AT77:AV85,AT94)</f>
        <v>0</v>
      </c>
      <c r="AU96" s="308"/>
      <c r="AV96" s="309"/>
      <c r="AW96" s="252"/>
      <c r="AX96" s="284"/>
      <c r="AY96" s="264"/>
      <c r="AZ96" s="264"/>
      <c r="BA96" s="264"/>
      <c r="BB96" s="417"/>
      <c r="BC96" s="274">
        <f>SUM(BE44,BC56,BC63,BC66:BE69,BC75,BC77:BE85,BC94)</f>
        <v>0</v>
      </c>
      <c r="BD96" s="308"/>
      <c r="BE96" s="309"/>
      <c r="BF96" s="252"/>
      <c r="BG96" s="284"/>
      <c r="BH96" s="264"/>
      <c r="BI96" s="264"/>
      <c r="BJ96" s="264"/>
      <c r="BK96" s="417"/>
      <c r="BL96" s="274">
        <f>SUM(BN44,BL56,BL63,BL66:BN69,BL75,BL77:BN85,BL94)</f>
        <v>0</v>
      </c>
      <c r="BM96" s="308"/>
      <c r="BN96" s="309"/>
      <c r="BO96" s="351"/>
      <c r="BP96" s="348">
        <f>J96+S96+AB96+AK96+AT96+BC96+BL96</f>
        <v>0</v>
      </c>
      <c r="BQ96" s="349"/>
      <c r="BR96" s="1"/>
      <c r="BS96" s="92"/>
      <c r="BT96" s="93"/>
      <c r="BU96" s="93"/>
      <c r="BV96" s="93"/>
      <c r="BW96" s="93"/>
      <c r="BX96" s="93"/>
      <c r="BY96" s="93"/>
      <c r="BZ96" s="93"/>
      <c r="CA96" s="94"/>
    </row>
    <row r="97" spans="1:79" ht="16.5" thickTop="1" thickBot="1" x14ac:dyDescent="0.3">
      <c r="A97" s="280" t="s">
        <v>68</v>
      </c>
      <c r="B97" s="281"/>
      <c r="C97" s="281"/>
      <c r="D97" s="226"/>
      <c r="E97" s="290"/>
      <c r="F97" s="291"/>
      <c r="G97" s="291"/>
      <c r="H97" s="291"/>
      <c r="I97" s="419"/>
      <c r="J97" s="274">
        <f>J96*E95</f>
        <v>0</v>
      </c>
      <c r="K97" s="308"/>
      <c r="L97" s="309"/>
      <c r="M97" s="250"/>
      <c r="N97" s="284"/>
      <c r="O97" s="264"/>
      <c r="P97" s="264"/>
      <c r="Q97" s="264"/>
      <c r="R97" s="417"/>
      <c r="S97" s="274">
        <f>S96*N95</f>
        <v>0</v>
      </c>
      <c r="T97" s="308"/>
      <c r="U97" s="309"/>
      <c r="V97" s="252"/>
      <c r="W97" s="284"/>
      <c r="X97" s="264"/>
      <c r="Y97" s="264"/>
      <c r="Z97" s="264"/>
      <c r="AA97" s="417"/>
      <c r="AB97" s="274">
        <f>AB96*W95</f>
        <v>0</v>
      </c>
      <c r="AC97" s="308"/>
      <c r="AD97" s="318"/>
      <c r="AE97" s="252"/>
      <c r="AF97" s="284"/>
      <c r="AG97" s="264"/>
      <c r="AH97" s="264"/>
      <c r="AI97" s="264"/>
      <c r="AJ97" s="417"/>
      <c r="AK97" s="274">
        <f>AK96*AF95</f>
        <v>0</v>
      </c>
      <c r="AL97" s="308"/>
      <c r="AM97" s="318"/>
      <c r="AN97" s="252"/>
      <c r="AO97" s="284"/>
      <c r="AP97" s="264"/>
      <c r="AQ97" s="264"/>
      <c r="AR97" s="264"/>
      <c r="AS97" s="417"/>
      <c r="AT97" s="274">
        <f>AT96*AO95</f>
        <v>0</v>
      </c>
      <c r="AU97" s="308"/>
      <c r="AV97" s="318"/>
      <c r="AW97" s="252"/>
      <c r="AX97" s="284"/>
      <c r="AY97" s="264"/>
      <c r="AZ97" s="264"/>
      <c r="BA97" s="264"/>
      <c r="BB97" s="417"/>
      <c r="BC97" s="274">
        <f>BC96*AX95</f>
        <v>0</v>
      </c>
      <c r="BD97" s="308"/>
      <c r="BE97" s="318"/>
      <c r="BF97" s="252"/>
      <c r="BG97" s="284"/>
      <c r="BH97" s="264"/>
      <c r="BI97" s="264"/>
      <c r="BJ97" s="264"/>
      <c r="BK97" s="417"/>
      <c r="BL97" s="274">
        <f>BL96*BG95</f>
        <v>0</v>
      </c>
      <c r="BM97" s="308"/>
      <c r="BN97" s="318"/>
      <c r="BO97" s="351"/>
      <c r="BP97" s="348">
        <f>J97+S97+AB97+AK97+AT97+BC97+BL97</f>
        <v>0</v>
      </c>
      <c r="BQ97" s="349"/>
      <c r="BR97" s="1"/>
      <c r="BS97" s="113">
        <v>7001</v>
      </c>
      <c r="BT97" s="188">
        <f>J97</f>
        <v>0</v>
      </c>
      <c r="BU97" s="188">
        <f>S97</f>
        <v>0</v>
      </c>
      <c r="BV97" s="188">
        <f>AB97</f>
        <v>0</v>
      </c>
      <c r="BW97" s="188">
        <f>AK97</f>
        <v>0</v>
      </c>
      <c r="BX97" s="188">
        <f>AT97</f>
        <v>0</v>
      </c>
      <c r="BY97" s="188">
        <f>BC97</f>
        <v>0</v>
      </c>
      <c r="BZ97" s="188">
        <f>BL97</f>
        <v>0</v>
      </c>
      <c r="CA97" s="188">
        <f>SUM(BT97:BZ97)</f>
        <v>0</v>
      </c>
    </row>
    <row r="98" spans="1:79" ht="16.5" thickTop="1" thickBot="1" x14ac:dyDescent="0.3">
      <c r="A98" s="371" t="s">
        <v>69</v>
      </c>
      <c r="B98" s="372"/>
      <c r="C98" s="372"/>
      <c r="D98" s="227"/>
      <c r="E98" s="290"/>
      <c r="F98" s="291"/>
      <c r="G98" s="291"/>
      <c r="H98" s="291"/>
      <c r="I98" s="419"/>
      <c r="J98" s="314">
        <f>J88+J97</f>
        <v>0</v>
      </c>
      <c r="K98" s="315"/>
      <c r="L98" s="316"/>
      <c r="M98" s="251"/>
      <c r="N98" s="284"/>
      <c r="O98" s="264"/>
      <c r="P98" s="264"/>
      <c r="Q98" s="264"/>
      <c r="R98" s="417"/>
      <c r="S98" s="314">
        <f>S88+S97</f>
        <v>0</v>
      </c>
      <c r="T98" s="315"/>
      <c r="U98" s="316"/>
      <c r="V98" s="253"/>
      <c r="W98" s="284"/>
      <c r="X98" s="264"/>
      <c r="Y98" s="264"/>
      <c r="Z98" s="264"/>
      <c r="AA98" s="417"/>
      <c r="AB98" s="314">
        <f>AB88+AB97</f>
        <v>0</v>
      </c>
      <c r="AC98" s="315"/>
      <c r="AD98" s="319"/>
      <c r="AE98" s="253"/>
      <c r="AF98" s="284"/>
      <c r="AG98" s="264"/>
      <c r="AH98" s="264"/>
      <c r="AI98" s="264"/>
      <c r="AJ98" s="417"/>
      <c r="AK98" s="314">
        <f>AK88+AK97</f>
        <v>0</v>
      </c>
      <c r="AL98" s="315"/>
      <c r="AM98" s="319"/>
      <c r="AN98" s="253"/>
      <c r="AO98" s="284"/>
      <c r="AP98" s="264"/>
      <c r="AQ98" s="264"/>
      <c r="AR98" s="264"/>
      <c r="AS98" s="417"/>
      <c r="AT98" s="314">
        <f>AT88+AT97</f>
        <v>0</v>
      </c>
      <c r="AU98" s="315"/>
      <c r="AV98" s="319"/>
      <c r="AW98" s="253"/>
      <c r="AX98" s="284"/>
      <c r="AY98" s="264"/>
      <c r="AZ98" s="264"/>
      <c r="BA98" s="264"/>
      <c r="BB98" s="417"/>
      <c r="BC98" s="314">
        <f>BC88+BC97</f>
        <v>0</v>
      </c>
      <c r="BD98" s="315"/>
      <c r="BE98" s="319"/>
      <c r="BF98" s="253"/>
      <c r="BG98" s="284"/>
      <c r="BH98" s="264"/>
      <c r="BI98" s="264"/>
      <c r="BJ98" s="264"/>
      <c r="BK98" s="417"/>
      <c r="BL98" s="314">
        <f>BL88+BL97</f>
        <v>0</v>
      </c>
      <c r="BM98" s="315"/>
      <c r="BN98" s="319"/>
      <c r="BO98" s="352"/>
      <c r="BP98" s="348">
        <f>J98+S98+AB98+AK98+AT98+BC98+BL98</f>
        <v>0</v>
      </c>
      <c r="BQ98" s="349"/>
      <c r="BR98" s="1"/>
      <c r="BS98" s="2" t="s">
        <v>143</v>
      </c>
      <c r="BT98" s="188">
        <f>BT88+BT97</f>
        <v>0</v>
      </c>
      <c r="BU98" s="188">
        <f>BU88+BU97</f>
        <v>0</v>
      </c>
      <c r="BV98" s="188">
        <f>BV88+BV97</f>
        <v>0</v>
      </c>
      <c r="BW98" s="188">
        <f t="shared" ref="BW98:BY98" si="59">BW88+BW97</f>
        <v>0</v>
      </c>
      <c r="BX98" s="188">
        <f t="shared" si="59"/>
        <v>0</v>
      </c>
      <c r="BY98" s="188">
        <f t="shared" si="59"/>
        <v>0</v>
      </c>
      <c r="BZ98" s="188">
        <f>BZ88+BZ97</f>
        <v>0</v>
      </c>
      <c r="CA98" s="188">
        <f>SUM(BT98:BZ98)</f>
        <v>0</v>
      </c>
    </row>
    <row r="99" spans="1:79" ht="15.75" thickTop="1" x14ac:dyDescent="0.25">
      <c r="J99" s="41"/>
      <c r="K99" s="42" t="str">
        <f>IF(L99&lt;0,"Over:",IF(L99&gt;0,"Under:",IF(L99=0,"Over/Under:")))</f>
        <v>Over/Under:</v>
      </c>
      <c r="L99" s="43">
        <f>'Compiled Budget'!$L$27</f>
        <v>0</v>
      </c>
      <c r="S99" s="41"/>
      <c r="T99" s="42" t="str">
        <f>IF(U99&lt;0,"Over:",IF(U99&gt;0,"Under:",IF(U99=0,"Over/Under:")))</f>
        <v>Over/Under:</v>
      </c>
      <c r="U99" s="43">
        <f>'Compiled Budget'!$U$27</f>
        <v>0</v>
      </c>
      <c r="AB99" s="41"/>
      <c r="AC99" s="42" t="str">
        <f>IF(AD99&lt;0,"Over:",IF(AD99&gt;0,"Under:",IF(AD99=0,"Over/Under:")))</f>
        <v>Over/Under:</v>
      </c>
      <c r="AD99" s="43">
        <f>'Compiled Budget'!$AD$27</f>
        <v>0</v>
      </c>
      <c r="AK99" s="41"/>
      <c r="AL99" s="42" t="str">
        <f>IF(AM99&lt;0,"Over:",IF(AM99&gt;0,"Under:",IF(AM99=0,"Over/Under:")))</f>
        <v>Over/Under:</v>
      </c>
      <c r="AM99" s="43">
        <f>'Compiled Budget'!$AM$27</f>
        <v>0</v>
      </c>
      <c r="AT99" s="41"/>
      <c r="AU99" s="42" t="str">
        <f>IF(AV99&lt;0,"Over:",IF(AV99&gt;0,"Under:",IF(AV99=0,"Over/Under:")))</f>
        <v>Over/Under:</v>
      </c>
      <c r="AV99" s="43">
        <f>'Compiled Budget'!$AV$27</f>
        <v>0</v>
      </c>
      <c r="BC99" s="41"/>
      <c r="BD99" s="42" t="str">
        <f>IF(BE99&lt;0,"Over:",IF(BE99&gt;0,"Under:",IF(BE99=0,"Over/Under:")))</f>
        <v>Over/Under:</v>
      </c>
      <c r="BE99" s="43">
        <f>'Compiled Budget'!$BE$27</f>
        <v>0</v>
      </c>
      <c r="BL99" s="41"/>
      <c r="BM99" s="42" t="str">
        <f>IF(BN99&lt;0,"Over:",IF(BN99&gt;0,"Under:",IF(BN99=0,"Over/Under:")))</f>
        <v>Over/Under:</v>
      </c>
      <c r="BN99" s="43">
        <f>'Compiled Budget'!$BN$27</f>
        <v>0</v>
      </c>
    </row>
    <row r="101" spans="1:79" x14ac:dyDescent="0.25">
      <c r="B101" s="40"/>
    </row>
  </sheetData>
  <mergeCells count="607">
    <mergeCell ref="BL98:BN98"/>
    <mergeCell ref="BG96:BK98"/>
    <mergeCell ref="BL96:BN96"/>
    <mergeCell ref="BP96:BQ96"/>
    <mergeCell ref="A97:C97"/>
    <mergeCell ref="J97:L97"/>
    <mergeCell ref="S97:U97"/>
    <mergeCell ref="AB97:AD97"/>
    <mergeCell ref="AK97:AM97"/>
    <mergeCell ref="AT97:AV97"/>
    <mergeCell ref="BC97:BE97"/>
    <mergeCell ref="AF96:AJ98"/>
    <mergeCell ref="AK96:AM96"/>
    <mergeCell ref="AO96:AS98"/>
    <mergeCell ref="BP95:BQ95"/>
    <mergeCell ref="A96:C96"/>
    <mergeCell ref="E96:I98"/>
    <mergeCell ref="J96:L96"/>
    <mergeCell ref="N96:R98"/>
    <mergeCell ref="S96:U96"/>
    <mergeCell ref="W96:AA98"/>
    <mergeCell ref="AB96:AD96"/>
    <mergeCell ref="AF95:AJ95"/>
    <mergeCell ref="AK95:AM95"/>
    <mergeCell ref="AO95:AS95"/>
    <mergeCell ref="AT95:AV95"/>
    <mergeCell ref="AX95:BB95"/>
    <mergeCell ref="BC95:BE95"/>
    <mergeCell ref="BP98:BQ98"/>
    <mergeCell ref="BL97:BN97"/>
    <mergeCell ref="BP97:BQ97"/>
    <mergeCell ref="A98:C98"/>
    <mergeCell ref="J98:L98"/>
    <mergeCell ref="S98:U98"/>
    <mergeCell ref="AB98:AD98"/>
    <mergeCell ref="AK98:AM98"/>
    <mergeCell ref="AT98:AV98"/>
    <mergeCell ref="BC98:BE98"/>
    <mergeCell ref="A95:C95"/>
    <mergeCell ref="E95:I95"/>
    <mergeCell ref="J95:L95"/>
    <mergeCell ref="N95:R95"/>
    <mergeCell ref="S95:U95"/>
    <mergeCell ref="W95:AA95"/>
    <mergeCell ref="AB95:AD95"/>
    <mergeCell ref="A94:C94"/>
    <mergeCell ref="J94:L94"/>
    <mergeCell ref="S94:U94"/>
    <mergeCell ref="AB94:AD94"/>
    <mergeCell ref="A93:C93"/>
    <mergeCell ref="J93:L93"/>
    <mergeCell ref="S93:U93"/>
    <mergeCell ref="AB93:AD93"/>
    <mergeCell ref="AK93:AM93"/>
    <mergeCell ref="AT93:AV93"/>
    <mergeCell ref="BC93:BE93"/>
    <mergeCell ref="BL93:BN93"/>
    <mergeCell ref="BP93:BQ93"/>
    <mergeCell ref="A92:C92"/>
    <mergeCell ref="J92:L92"/>
    <mergeCell ref="S92:U92"/>
    <mergeCell ref="AB92:AD92"/>
    <mergeCell ref="AK92:AM92"/>
    <mergeCell ref="AT92:AV92"/>
    <mergeCell ref="BC92:BE92"/>
    <mergeCell ref="BL92:BN92"/>
    <mergeCell ref="BP92:BQ92"/>
    <mergeCell ref="A91:C91"/>
    <mergeCell ref="J91:L91"/>
    <mergeCell ref="S91:U91"/>
    <mergeCell ref="AB91:AD91"/>
    <mergeCell ref="AK91:AM91"/>
    <mergeCell ref="AT91:AV91"/>
    <mergeCell ref="BC91:BE91"/>
    <mergeCell ref="BL91:BN91"/>
    <mergeCell ref="BP91:BQ91"/>
    <mergeCell ref="A90:C90"/>
    <mergeCell ref="J90:L90"/>
    <mergeCell ref="S90:U90"/>
    <mergeCell ref="AB90:AD90"/>
    <mergeCell ref="AK90:AM90"/>
    <mergeCell ref="AT90:AV90"/>
    <mergeCell ref="BC90:BE90"/>
    <mergeCell ref="BL90:BN90"/>
    <mergeCell ref="BP90:BQ90"/>
    <mergeCell ref="A88:C88"/>
    <mergeCell ref="E88:I88"/>
    <mergeCell ref="J88:L88"/>
    <mergeCell ref="N88:R88"/>
    <mergeCell ref="S88:U88"/>
    <mergeCell ref="W88:AA88"/>
    <mergeCell ref="AT89:AV89"/>
    <mergeCell ref="BC89:BE89"/>
    <mergeCell ref="BL89:BN89"/>
    <mergeCell ref="J89:L89"/>
    <mergeCell ref="S89:U89"/>
    <mergeCell ref="AB89:AD89"/>
    <mergeCell ref="AK89:AM89"/>
    <mergeCell ref="AB88:AD88"/>
    <mergeCell ref="AF88:AJ88"/>
    <mergeCell ref="AK88:AM88"/>
    <mergeCell ref="AO88:AS88"/>
    <mergeCell ref="AT88:AV88"/>
    <mergeCell ref="N87:U87"/>
    <mergeCell ref="W87:AD87"/>
    <mergeCell ref="AF87:AM87"/>
    <mergeCell ref="AO87:AV87"/>
    <mergeCell ref="AX87:BE87"/>
    <mergeCell ref="BG87:BN87"/>
    <mergeCell ref="BO87:BQ87"/>
    <mergeCell ref="BC88:BE88"/>
    <mergeCell ref="BG88:BK88"/>
    <mergeCell ref="BL88:BN88"/>
    <mergeCell ref="BO88:BO98"/>
    <mergeCell ref="BP88:BQ88"/>
    <mergeCell ref="AX88:BB88"/>
    <mergeCell ref="BP89:BQ89"/>
    <mergeCell ref="BC94:BE94"/>
    <mergeCell ref="BL94:BN94"/>
    <mergeCell ref="BP94:BQ94"/>
    <mergeCell ref="AK94:AM94"/>
    <mergeCell ref="AT94:AV94"/>
    <mergeCell ref="AT96:AV96"/>
    <mergeCell ref="AX96:BB98"/>
    <mergeCell ref="BC96:BE96"/>
    <mergeCell ref="BG95:BK95"/>
    <mergeCell ref="BL95:BN95"/>
    <mergeCell ref="BL85:BN85"/>
    <mergeCell ref="BP85:BQ85"/>
    <mergeCell ref="A86:C86"/>
    <mergeCell ref="J86:L86"/>
    <mergeCell ref="S86:U86"/>
    <mergeCell ref="AB86:AD86"/>
    <mergeCell ref="AK86:AM86"/>
    <mergeCell ref="AT86:AV86"/>
    <mergeCell ref="BC86:BE86"/>
    <mergeCell ref="BL86:BN86"/>
    <mergeCell ref="J85:L85"/>
    <mergeCell ref="S85:U85"/>
    <mergeCell ref="AB85:AD85"/>
    <mergeCell ref="AK85:AM85"/>
    <mergeCell ref="AT85:AV85"/>
    <mergeCell ref="BC85:BE85"/>
    <mergeCell ref="BP86:BQ86"/>
    <mergeCell ref="BL83:BN83"/>
    <mergeCell ref="BP83:BQ83"/>
    <mergeCell ref="J84:L84"/>
    <mergeCell ref="S84:U84"/>
    <mergeCell ref="AB84:AD84"/>
    <mergeCell ref="AK84:AM84"/>
    <mergeCell ref="AT84:AV84"/>
    <mergeCell ref="BC84:BE84"/>
    <mergeCell ref="BL84:BN84"/>
    <mergeCell ref="BP84:BQ84"/>
    <mergeCell ref="J83:L83"/>
    <mergeCell ref="S83:U83"/>
    <mergeCell ref="AB83:AD83"/>
    <mergeCell ref="AK83:AM83"/>
    <mergeCell ref="AT83:AV83"/>
    <mergeCell ref="BC83:BE83"/>
    <mergeCell ref="BL81:BN81"/>
    <mergeCell ref="BP81:BQ81"/>
    <mergeCell ref="J82:L82"/>
    <mergeCell ref="S82:U82"/>
    <mergeCell ref="AB82:AD82"/>
    <mergeCell ref="AK82:AM82"/>
    <mergeCell ref="AT82:AV82"/>
    <mergeCell ref="BC82:BE82"/>
    <mergeCell ref="BL82:BN82"/>
    <mergeCell ref="BP82:BQ82"/>
    <mergeCell ref="J81:L81"/>
    <mergeCell ref="S81:U81"/>
    <mergeCell ref="AB81:AD81"/>
    <mergeCell ref="AK81:AM81"/>
    <mergeCell ref="AT81:AV81"/>
    <mergeCell ref="BC81:BE81"/>
    <mergeCell ref="BL79:BN79"/>
    <mergeCell ref="BP79:BQ79"/>
    <mergeCell ref="J80:L80"/>
    <mergeCell ref="S80:U80"/>
    <mergeCell ref="AB80:AD80"/>
    <mergeCell ref="AK80:AM80"/>
    <mergeCell ref="AT80:AV80"/>
    <mergeCell ref="BC80:BE80"/>
    <mergeCell ref="BL80:BN80"/>
    <mergeCell ref="BP80:BQ80"/>
    <mergeCell ref="J79:L79"/>
    <mergeCell ref="S79:U79"/>
    <mergeCell ref="AB79:AD79"/>
    <mergeCell ref="AK79:AM79"/>
    <mergeCell ref="AT79:AV79"/>
    <mergeCell ref="BC79:BE79"/>
    <mergeCell ref="S78:U78"/>
    <mergeCell ref="AB78:AD78"/>
    <mergeCell ref="AK78:AM78"/>
    <mergeCell ref="AT78:AV78"/>
    <mergeCell ref="BC78:BE78"/>
    <mergeCell ref="BL78:BN78"/>
    <mergeCell ref="BP78:BQ78"/>
    <mergeCell ref="J77:L77"/>
    <mergeCell ref="S77:U77"/>
    <mergeCell ref="AB77:AD77"/>
    <mergeCell ref="AK77:AM77"/>
    <mergeCell ref="AT77:AV77"/>
    <mergeCell ref="BC77:BE77"/>
    <mergeCell ref="S76:U76"/>
    <mergeCell ref="AB76:AD76"/>
    <mergeCell ref="AK76:AM76"/>
    <mergeCell ref="AT76:AV76"/>
    <mergeCell ref="BC76:BE76"/>
    <mergeCell ref="BL76:BN76"/>
    <mergeCell ref="BP76:BQ76"/>
    <mergeCell ref="BL77:BN77"/>
    <mergeCell ref="BP77:BQ77"/>
    <mergeCell ref="BP74:BQ74"/>
    <mergeCell ref="J75:L75"/>
    <mergeCell ref="S75:U75"/>
    <mergeCell ref="AB75:AD75"/>
    <mergeCell ref="AK75:AM75"/>
    <mergeCell ref="AT75:AV75"/>
    <mergeCell ref="BC75:BE75"/>
    <mergeCell ref="BL75:BN75"/>
    <mergeCell ref="BP75:BQ75"/>
    <mergeCell ref="BP72:BQ72"/>
    <mergeCell ref="F73:I73"/>
    <mergeCell ref="J73:L73"/>
    <mergeCell ref="S73:U73"/>
    <mergeCell ref="AB73:AD73"/>
    <mergeCell ref="AK73:AM73"/>
    <mergeCell ref="AT73:AV73"/>
    <mergeCell ref="BC73:BE73"/>
    <mergeCell ref="BL73:BN73"/>
    <mergeCell ref="BP73:BQ73"/>
    <mergeCell ref="S72:U72"/>
    <mergeCell ref="AB72:AD72"/>
    <mergeCell ref="AK72:AM72"/>
    <mergeCell ref="AT72:AV72"/>
    <mergeCell ref="BC72:BE72"/>
    <mergeCell ref="BL72:BN72"/>
    <mergeCell ref="F74:I74"/>
    <mergeCell ref="J74:L74"/>
    <mergeCell ref="S74:U74"/>
    <mergeCell ref="AB74:AD74"/>
    <mergeCell ref="AK74:AM74"/>
    <mergeCell ref="AT74:AV74"/>
    <mergeCell ref="BC74:BE74"/>
    <mergeCell ref="BL74:BN74"/>
    <mergeCell ref="BC70:BE70"/>
    <mergeCell ref="BL70:BN70"/>
    <mergeCell ref="BP70:BQ70"/>
    <mergeCell ref="F71:I71"/>
    <mergeCell ref="J71:L71"/>
    <mergeCell ref="S71:U71"/>
    <mergeCell ref="AB71:AD71"/>
    <mergeCell ref="AK71:AM71"/>
    <mergeCell ref="AT71:AV71"/>
    <mergeCell ref="BC71:BE71"/>
    <mergeCell ref="F70:I70"/>
    <mergeCell ref="J70:L70"/>
    <mergeCell ref="S70:U70"/>
    <mergeCell ref="AB70:AD70"/>
    <mergeCell ref="AK70:AM70"/>
    <mergeCell ref="AT70:AV70"/>
    <mergeCell ref="BL71:BN71"/>
    <mergeCell ref="BP71:BQ71"/>
    <mergeCell ref="BL68:BN68"/>
    <mergeCell ref="BP68:BQ68"/>
    <mergeCell ref="J69:L69"/>
    <mergeCell ref="S69:U69"/>
    <mergeCell ref="AB69:AD69"/>
    <mergeCell ref="AK69:AM69"/>
    <mergeCell ref="AT69:AV69"/>
    <mergeCell ref="BC69:BE69"/>
    <mergeCell ref="BL69:BN69"/>
    <mergeCell ref="BP69:BQ69"/>
    <mergeCell ref="J68:L68"/>
    <mergeCell ref="S68:U68"/>
    <mergeCell ref="AB68:AD68"/>
    <mergeCell ref="AK68:AM68"/>
    <mergeCell ref="AT68:AV68"/>
    <mergeCell ref="BC68:BE68"/>
    <mergeCell ref="AK65:AM65"/>
    <mergeCell ref="AT65:AV65"/>
    <mergeCell ref="BC65:BE65"/>
    <mergeCell ref="BL65:BN65"/>
    <mergeCell ref="BP65:BQ65"/>
    <mergeCell ref="BL66:BN66"/>
    <mergeCell ref="BP66:BQ66"/>
    <mergeCell ref="J67:L67"/>
    <mergeCell ref="S67:U67"/>
    <mergeCell ref="AB67:AD67"/>
    <mergeCell ref="AK67:AM67"/>
    <mergeCell ref="AT67:AV67"/>
    <mergeCell ref="BC67:BE67"/>
    <mergeCell ref="BL67:BN67"/>
    <mergeCell ref="BP67:BQ67"/>
    <mergeCell ref="J66:L66"/>
    <mergeCell ref="S66:U66"/>
    <mergeCell ref="AB66:AD66"/>
    <mergeCell ref="AK66:AM66"/>
    <mergeCell ref="AT66:AV66"/>
    <mergeCell ref="BC66:BE66"/>
    <mergeCell ref="BL63:BN63"/>
    <mergeCell ref="BP63:BQ63"/>
    <mergeCell ref="A64:C64"/>
    <mergeCell ref="J64:L64"/>
    <mergeCell ref="S64:U64"/>
    <mergeCell ref="AB64:AD64"/>
    <mergeCell ref="AK64:AM64"/>
    <mergeCell ref="AT64:AV64"/>
    <mergeCell ref="BC64:BE64"/>
    <mergeCell ref="BL64:BN64"/>
    <mergeCell ref="J63:L63"/>
    <mergeCell ref="S63:U63"/>
    <mergeCell ref="AB63:AD63"/>
    <mergeCell ref="AK63:AM63"/>
    <mergeCell ref="AT63:AV63"/>
    <mergeCell ref="BC63:BE63"/>
    <mergeCell ref="BP64:BQ64"/>
    <mergeCell ref="BL61:BN61"/>
    <mergeCell ref="BP61:BQ61"/>
    <mergeCell ref="J62:L62"/>
    <mergeCell ref="S62:U62"/>
    <mergeCell ref="AB62:AD62"/>
    <mergeCell ref="AK62:AM62"/>
    <mergeCell ref="AT62:AV62"/>
    <mergeCell ref="BC62:BE62"/>
    <mergeCell ref="BL62:BN62"/>
    <mergeCell ref="BP62:BQ62"/>
    <mergeCell ref="J61:L61"/>
    <mergeCell ref="S61:U61"/>
    <mergeCell ref="AB61:AD61"/>
    <mergeCell ref="AK61:AM61"/>
    <mergeCell ref="AT61:AV61"/>
    <mergeCell ref="BC61:BE61"/>
    <mergeCell ref="AT58:AV58"/>
    <mergeCell ref="BC58:BE58"/>
    <mergeCell ref="BL58:BN58"/>
    <mergeCell ref="BP58:BQ58"/>
    <mergeCell ref="BL59:BN59"/>
    <mergeCell ref="BP59:BQ59"/>
    <mergeCell ref="J60:L60"/>
    <mergeCell ref="S60:U60"/>
    <mergeCell ref="AB60:AD60"/>
    <mergeCell ref="AK60:AM60"/>
    <mergeCell ref="AT60:AV60"/>
    <mergeCell ref="BC60:BE60"/>
    <mergeCell ref="BL60:BN60"/>
    <mergeCell ref="BP60:BQ60"/>
    <mergeCell ref="J59:L59"/>
    <mergeCell ref="S59:U59"/>
    <mergeCell ref="AB59:AD59"/>
    <mergeCell ref="AK59:AM59"/>
    <mergeCell ref="AT59:AV59"/>
    <mergeCell ref="BC59:BE59"/>
    <mergeCell ref="BP56:BQ56"/>
    <mergeCell ref="J57:L57"/>
    <mergeCell ref="S57:U57"/>
    <mergeCell ref="AB57:AD57"/>
    <mergeCell ref="AK57:AM57"/>
    <mergeCell ref="AT57:AV57"/>
    <mergeCell ref="BC57:BE57"/>
    <mergeCell ref="BL57:BN57"/>
    <mergeCell ref="BP57:BQ57"/>
    <mergeCell ref="BP54:BQ54"/>
    <mergeCell ref="J55:L55"/>
    <mergeCell ref="S55:U55"/>
    <mergeCell ref="AB55:AD55"/>
    <mergeCell ref="AK55:AM55"/>
    <mergeCell ref="AT55:AV55"/>
    <mergeCell ref="BC55:BE55"/>
    <mergeCell ref="BL55:BN55"/>
    <mergeCell ref="BP55:BQ55"/>
    <mergeCell ref="J54:L54"/>
    <mergeCell ref="S54:U54"/>
    <mergeCell ref="AB54:AD54"/>
    <mergeCell ref="AK54:AM54"/>
    <mergeCell ref="AT54:AV54"/>
    <mergeCell ref="BC54:BE54"/>
    <mergeCell ref="BP52:BQ52"/>
    <mergeCell ref="J53:L53"/>
    <mergeCell ref="S53:U53"/>
    <mergeCell ref="AB53:AD53"/>
    <mergeCell ref="AK53:AM53"/>
    <mergeCell ref="AT53:AV53"/>
    <mergeCell ref="BC53:BE53"/>
    <mergeCell ref="BL53:BN53"/>
    <mergeCell ref="BP53:BQ53"/>
    <mergeCell ref="BP50:BQ50"/>
    <mergeCell ref="J51:L51"/>
    <mergeCell ref="S51:U51"/>
    <mergeCell ref="AB51:AD51"/>
    <mergeCell ref="AK51:AM51"/>
    <mergeCell ref="AT51:AV51"/>
    <mergeCell ref="BC51:BE51"/>
    <mergeCell ref="BL51:BN51"/>
    <mergeCell ref="BP51:BQ51"/>
    <mergeCell ref="J50:L50"/>
    <mergeCell ref="S50:U50"/>
    <mergeCell ref="AB50:AD50"/>
    <mergeCell ref="AK50:AM50"/>
    <mergeCell ref="AT50:AV50"/>
    <mergeCell ref="BC50:BE50"/>
    <mergeCell ref="BL46:BN48"/>
    <mergeCell ref="BO46:BO86"/>
    <mergeCell ref="BL50:BN50"/>
    <mergeCell ref="BC52:BE52"/>
    <mergeCell ref="BL52:BN52"/>
    <mergeCell ref="BL54:BN54"/>
    <mergeCell ref="A52:C52"/>
    <mergeCell ref="J52:L52"/>
    <mergeCell ref="S52:U52"/>
    <mergeCell ref="AB52:AD52"/>
    <mergeCell ref="AK52:AM52"/>
    <mergeCell ref="AT52:AV52"/>
    <mergeCell ref="A56:C56"/>
    <mergeCell ref="J56:L56"/>
    <mergeCell ref="S56:U56"/>
    <mergeCell ref="AB56:AD56"/>
    <mergeCell ref="AK56:AM56"/>
    <mergeCell ref="AT56:AV56"/>
    <mergeCell ref="BC56:BE56"/>
    <mergeCell ref="BL56:BN56"/>
    <mergeCell ref="J58:L58"/>
    <mergeCell ref="S58:U58"/>
    <mergeCell ref="AB58:AD58"/>
    <mergeCell ref="AK58:AM58"/>
    <mergeCell ref="BO45:BQ45"/>
    <mergeCell ref="A46:C46"/>
    <mergeCell ref="J46:L48"/>
    <mergeCell ref="N46:Q86"/>
    <mergeCell ref="S46:U48"/>
    <mergeCell ref="W46:Z86"/>
    <mergeCell ref="AB46:AD48"/>
    <mergeCell ref="AF46:AI86"/>
    <mergeCell ref="AK46:AM48"/>
    <mergeCell ref="AO46:AR86"/>
    <mergeCell ref="BP46:BQ48"/>
    <mergeCell ref="A47:C47"/>
    <mergeCell ref="J49:L49"/>
    <mergeCell ref="S49:U49"/>
    <mergeCell ref="AB49:AD49"/>
    <mergeCell ref="AK49:AM49"/>
    <mergeCell ref="AT49:AV49"/>
    <mergeCell ref="BC49:BE49"/>
    <mergeCell ref="BL49:BN49"/>
    <mergeCell ref="BP49:BQ49"/>
    <mergeCell ref="AT46:AV48"/>
    <mergeCell ref="AX46:BA86"/>
    <mergeCell ref="BC46:BE48"/>
    <mergeCell ref="BG46:BJ86"/>
    <mergeCell ref="AX44:BA44"/>
    <mergeCell ref="BG44:BJ44"/>
    <mergeCell ref="A45:C45"/>
    <mergeCell ref="E45:L45"/>
    <mergeCell ref="N45:U45"/>
    <mergeCell ref="W45:AD45"/>
    <mergeCell ref="AF45:AM45"/>
    <mergeCell ref="AO45:AV45"/>
    <mergeCell ref="AX45:BE45"/>
    <mergeCell ref="BG45:BN45"/>
    <mergeCell ref="A44:C44"/>
    <mergeCell ref="E44:H44"/>
    <mergeCell ref="N44:Q44"/>
    <mergeCell ref="W44:Z44"/>
    <mergeCell ref="AF44:AI44"/>
    <mergeCell ref="AO44:AR44"/>
    <mergeCell ref="AU39:AU43"/>
    <mergeCell ref="AZ39:BA43"/>
    <mergeCell ref="BD39:BD43"/>
    <mergeCell ref="BI39:BJ43"/>
    <mergeCell ref="BM39:BM43"/>
    <mergeCell ref="BO37:BQ37"/>
    <mergeCell ref="BO38:BQ38"/>
    <mergeCell ref="G39:H43"/>
    <mergeCell ref="K39:K43"/>
    <mergeCell ref="P39:Q43"/>
    <mergeCell ref="T39:T43"/>
    <mergeCell ref="Y39:Z43"/>
    <mergeCell ref="AC39:AC43"/>
    <mergeCell ref="AH39:AI43"/>
    <mergeCell ref="AL39:AL43"/>
    <mergeCell ref="N37:U37"/>
    <mergeCell ref="W37:AD37"/>
    <mergeCell ref="AF37:AM37"/>
    <mergeCell ref="AO37:AV37"/>
    <mergeCell ref="AX37:BE37"/>
    <mergeCell ref="BG37:BN37"/>
    <mergeCell ref="BO26:BQ26"/>
    <mergeCell ref="BS26:BU26"/>
    <mergeCell ref="BV26:BX26"/>
    <mergeCell ref="G27:H36"/>
    <mergeCell ref="P27:Q36"/>
    <mergeCell ref="Y27:Z36"/>
    <mergeCell ref="AH27:AI36"/>
    <mergeCell ref="AQ27:AR36"/>
    <mergeCell ref="AZ27:BA36"/>
    <mergeCell ref="BI27:BJ36"/>
    <mergeCell ref="BO13:BQ13"/>
    <mergeCell ref="BS13:CA13"/>
    <mergeCell ref="B14:C14"/>
    <mergeCell ref="BO14:BQ14"/>
    <mergeCell ref="A25:C25"/>
    <mergeCell ref="BO25:BQ25"/>
    <mergeCell ref="BH11:BJ11"/>
    <mergeCell ref="BK11:BK12"/>
    <mergeCell ref="BL11:BL12"/>
    <mergeCell ref="BM11:BM12"/>
    <mergeCell ref="BN11:BN12"/>
    <mergeCell ref="A12:B12"/>
    <mergeCell ref="AY11:BA11"/>
    <mergeCell ref="BB11:BB12"/>
    <mergeCell ref="BC11:BC12"/>
    <mergeCell ref="BD11:BD12"/>
    <mergeCell ref="BE11:BE12"/>
    <mergeCell ref="BG11:BG12"/>
    <mergeCell ref="AP11:AR11"/>
    <mergeCell ref="AS11:AS12"/>
    <mergeCell ref="AT11:AT12"/>
    <mergeCell ref="AU11:AU12"/>
    <mergeCell ref="AV11:AV12"/>
    <mergeCell ref="AX11:AX12"/>
    <mergeCell ref="BO10:BO12"/>
    <mergeCell ref="BP10:BP12"/>
    <mergeCell ref="BQ10:BQ12"/>
    <mergeCell ref="AS10:AT10"/>
    <mergeCell ref="AU10:AV10"/>
    <mergeCell ref="AY10:BA10"/>
    <mergeCell ref="BB10:BC10"/>
    <mergeCell ref="AG11:AI11"/>
    <mergeCell ref="AJ11:AJ12"/>
    <mergeCell ref="AK11:AK12"/>
    <mergeCell ref="AL11:AL12"/>
    <mergeCell ref="AM11:AM12"/>
    <mergeCell ref="AO11:AO12"/>
    <mergeCell ref="N11:N12"/>
    <mergeCell ref="AL10:AM10"/>
    <mergeCell ref="AP10:AR10"/>
    <mergeCell ref="AE9:AE98"/>
    <mergeCell ref="AF9:AM9"/>
    <mergeCell ref="AA10:AB10"/>
    <mergeCell ref="AC10:AD10"/>
    <mergeCell ref="AG10:AI10"/>
    <mergeCell ref="AJ10:AK10"/>
    <mergeCell ref="O11:Q11"/>
    <mergeCell ref="R11:R12"/>
    <mergeCell ref="S11:S12"/>
    <mergeCell ref="T11:T12"/>
    <mergeCell ref="U11:U12"/>
    <mergeCell ref="W11:W12"/>
    <mergeCell ref="X11:Z11"/>
    <mergeCell ref="AA11:AA12"/>
    <mergeCell ref="AB11:AB12"/>
    <mergeCell ref="AC11:AC12"/>
    <mergeCell ref="AD11:AD12"/>
    <mergeCell ref="AF11:AF12"/>
    <mergeCell ref="AQ39:AR43"/>
    <mergeCell ref="S65:U65"/>
    <mergeCell ref="AB65:AD65"/>
    <mergeCell ref="BO9:BQ9"/>
    <mergeCell ref="BS9:CA12"/>
    <mergeCell ref="C10:C12"/>
    <mergeCell ref="F10:H10"/>
    <mergeCell ref="I10:J10"/>
    <mergeCell ref="K10:L10"/>
    <mergeCell ref="O10:Q10"/>
    <mergeCell ref="R10:S10"/>
    <mergeCell ref="T10:U10"/>
    <mergeCell ref="X10:Z10"/>
    <mergeCell ref="AN9:AN98"/>
    <mergeCell ref="AO9:AV9"/>
    <mergeCell ref="AW9:AW98"/>
    <mergeCell ref="AX9:BE9"/>
    <mergeCell ref="BF9:BF98"/>
    <mergeCell ref="BG9:BN9"/>
    <mergeCell ref="BD10:BE10"/>
    <mergeCell ref="BH10:BJ10"/>
    <mergeCell ref="BK10:BL10"/>
    <mergeCell ref="BM10:BN10"/>
    <mergeCell ref="M9:M98"/>
    <mergeCell ref="N9:U9"/>
    <mergeCell ref="V9:V98"/>
    <mergeCell ref="W9:AD9"/>
    <mergeCell ref="A2:J2"/>
    <mergeCell ref="A3:J3"/>
    <mergeCell ref="A6:J6"/>
    <mergeCell ref="A9:B10"/>
    <mergeCell ref="D9:D98"/>
    <mergeCell ref="E9:L9"/>
    <mergeCell ref="A13:C13"/>
    <mergeCell ref="B26:C26"/>
    <mergeCell ref="A37:C37"/>
    <mergeCell ref="E37:L37"/>
    <mergeCell ref="E11:E12"/>
    <mergeCell ref="F11:H11"/>
    <mergeCell ref="I11:I12"/>
    <mergeCell ref="J11:J12"/>
    <mergeCell ref="K11:K12"/>
    <mergeCell ref="L11:L12"/>
    <mergeCell ref="J65:L65"/>
    <mergeCell ref="F72:I72"/>
    <mergeCell ref="J72:L72"/>
    <mergeCell ref="J76:L76"/>
    <mergeCell ref="J78:L78"/>
    <mergeCell ref="A87:C87"/>
    <mergeCell ref="E87:L87"/>
    <mergeCell ref="A89:C89"/>
  </mergeCells>
  <conditionalFormatting sqref="L99">
    <cfRule type="cellIs" dxfId="24" priority="2" operator="lessThan">
      <formula>0</formula>
    </cfRule>
  </conditionalFormatting>
  <conditionalFormatting sqref="U99">
    <cfRule type="cellIs" dxfId="23" priority="1" operator="lessThan">
      <formula>0</formula>
    </cfRule>
  </conditionalFormatting>
  <conditionalFormatting sqref="AD99 AM99 AV99">
    <cfRule type="cellIs" dxfId="22" priority="5" operator="lessThan">
      <formula>0</formula>
    </cfRule>
  </conditionalFormatting>
  <conditionalFormatting sqref="BE99">
    <cfRule type="cellIs" dxfId="21" priority="4" operator="lessThan">
      <formula>0</formula>
    </cfRule>
  </conditionalFormatting>
  <conditionalFormatting sqref="BN99">
    <cfRule type="cellIs" dxfId="20" priority="3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514879-FDD0-4DD5-9FBB-4E17951E9DF9}">
          <x14:formula1>
            <xm:f>Sheet1!$A$2:$A$7</xm:f>
          </x14:formula1>
          <xm:sqref>C15:C24 C27:C36</xm:sqref>
        </x14:dataValidation>
        <x14:dataValidation type="list" allowBlank="1" showInputMessage="1" showErrorMessage="1" xr:uid="{2F8A91C5-9F2B-4616-BB70-54DF655AD4C3}">
          <x14:formula1>
            <xm:f>Sheet1!$A$18:$A$21</xm:f>
          </x14:formula1>
          <xm:sqref>B39:B43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F6319-9759-44F9-9703-0435C5104D6E}">
  <sheetPr>
    <pageSetUpPr fitToPage="1"/>
  </sheetPr>
  <dimension ref="A1:CA101"/>
  <sheetViews>
    <sheetView workbookViewId="0"/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7" width="6.42578125" customWidth="1"/>
    <col min="8" max="8" width="5.28515625" customWidth="1"/>
    <col min="9" max="9" width="11.140625" customWidth="1"/>
    <col min="10" max="10" width="13.7109375" customWidth="1"/>
    <col min="11" max="12" width="8.7109375" customWidth="1"/>
    <col min="13" max="13" width="0.42578125" customWidth="1"/>
    <col min="14" max="14" width="10.28515625" customWidth="1"/>
    <col min="15" max="15" width="6.7109375" customWidth="1"/>
    <col min="16" max="16" width="6.42578125" customWidth="1"/>
    <col min="17" max="17" width="5.28515625" customWidth="1"/>
    <col min="18" max="18" width="10" customWidth="1"/>
    <col min="19" max="19" width="13.7109375" customWidth="1"/>
    <col min="20" max="20" width="8.7109375" customWidth="1"/>
    <col min="21" max="21" width="9.85546875" customWidth="1"/>
    <col min="22" max="22" width="0.28515625" customWidth="1"/>
    <col min="23" max="23" width="10.28515625" customWidth="1"/>
    <col min="24" max="25" width="6.42578125" customWidth="1"/>
    <col min="26" max="26" width="5.28515625" customWidth="1"/>
    <col min="27" max="27" width="9.7109375" customWidth="1"/>
    <col min="28" max="28" width="13.7109375" customWidth="1"/>
    <col min="29" max="29" width="10.7109375" customWidth="1"/>
    <col min="30" max="30" width="9.85546875" customWidth="1"/>
    <col min="31" max="31" width="0.28515625" customWidth="1"/>
    <col min="32" max="32" width="11" customWidth="1"/>
    <col min="33" max="34" width="6.42578125" customWidth="1"/>
    <col min="35" max="35" width="5.28515625" customWidth="1"/>
    <col min="36" max="36" width="9.42578125" customWidth="1"/>
    <col min="37" max="37" width="13.7109375" customWidth="1"/>
    <col min="38" max="38" width="8.7109375" customWidth="1"/>
    <col min="39" max="39" width="9.85546875" customWidth="1"/>
    <col min="40" max="40" width="0.28515625" customWidth="1"/>
    <col min="41" max="41" width="11" customWidth="1"/>
    <col min="42" max="43" width="6.42578125" customWidth="1"/>
    <col min="44" max="44" width="5.28515625" customWidth="1"/>
    <col min="45" max="45" width="9.5703125" customWidth="1"/>
    <col min="46" max="46" width="13.7109375" customWidth="1"/>
    <col min="47" max="47" width="8.7109375" customWidth="1"/>
    <col min="48" max="48" width="9.85546875" customWidth="1"/>
    <col min="49" max="49" width="0.28515625" customWidth="1"/>
    <col min="50" max="50" width="11" customWidth="1"/>
    <col min="51" max="52" width="6.42578125" customWidth="1"/>
    <col min="53" max="53" width="5.28515625" customWidth="1"/>
    <col min="54" max="54" width="9.5703125" customWidth="1"/>
    <col min="55" max="55" width="13.7109375" customWidth="1"/>
    <col min="56" max="56" width="8.7109375" customWidth="1"/>
    <col min="57" max="57" width="9.85546875" customWidth="1"/>
    <col min="58" max="58" width="0.28515625" customWidth="1"/>
    <col min="59" max="59" width="11" customWidth="1"/>
    <col min="60" max="61" width="6.42578125" customWidth="1"/>
    <col min="62" max="62" width="5.28515625" customWidth="1"/>
    <col min="63" max="63" width="9.5703125" customWidth="1"/>
    <col min="64" max="64" width="13.7109375" customWidth="1"/>
    <col min="65" max="65" width="8.7109375" customWidth="1"/>
    <col min="66" max="70" width="9.85546875" customWidth="1"/>
    <col min="71" max="71" width="16.42578125" bestFit="1" customWidth="1"/>
    <col min="72" max="72" width="11.7109375" customWidth="1"/>
    <col min="73" max="78" width="11.5703125" customWidth="1"/>
    <col min="79" max="79" width="11.5703125" bestFit="1" customWidth="1"/>
  </cols>
  <sheetData>
    <row r="1" spans="1:79" s="13" customFormat="1" ht="15.75" customHeight="1" thickBot="1" x14ac:dyDescent="0.25">
      <c r="A1" s="97"/>
      <c r="B1" s="97"/>
      <c r="C1" s="98"/>
      <c r="D1" s="98"/>
      <c r="E1" s="98"/>
      <c r="F1" s="98"/>
      <c r="G1" s="98"/>
      <c r="K1" s="39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79" s="13" customFormat="1" ht="20.25" customHeight="1" thickTop="1" x14ac:dyDescent="0.2">
      <c r="A2" s="211" t="s">
        <v>82</v>
      </c>
      <c r="B2" s="212"/>
      <c r="C2" s="212"/>
      <c r="D2" s="212"/>
      <c r="E2" s="212"/>
      <c r="F2" s="212"/>
      <c r="G2" s="212"/>
      <c r="H2" s="212"/>
      <c r="I2" s="212"/>
      <c r="J2" s="375"/>
      <c r="K2" s="39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79" s="13" customFormat="1" ht="20.25" customHeight="1" x14ac:dyDescent="0.2">
      <c r="A3" s="214" t="s">
        <v>127</v>
      </c>
      <c r="B3" s="196"/>
      <c r="C3" s="196"/>
      <c r="D3" s="196"/>
      <c r="E3" s="196"/>
      <c r="F3" s="196"/>
      <c r="G3" s="196"/>
      <c r="H3" s="196"/>
      <c r="I3" s="196"/>
      <c r="J3" s="402"/>
      <c r="K3" s="39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79" s="13" customFormat="1" ht="20.25" customHeight="1" x14ac:dyDescent="0.2">
      <c r="A4" s="99" t="s">
        <v>128</v>
      </c>
      <c r="B4" s="69"/>
      <c r="C4" s="69"/>
      <c r="D4" s="69"/>
      <c r="E4" s="69"/>
      <c r="F4" s="69"/>
      <c r="G4" s="69"/>
      <c r="H4" s="69"/>
      <c r="I4" s="69"/>
      <c r="J4" s="132"/>
      <c r="K4" s="39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79" s="13" customFormat="1" ht="20.25" customHeight="1" x14ac:dyDescent="0.2">
      <c r="A5" s="100" t="s">
        <v>129</v>
      </c>
      <c r="B5" s="101"/>
      <c r="C5" s="101"/>
      <c r="D5" s="101"/>
      <c r="E5" s="101"/>
      <c r="F5" s="102"/>
      <c r="G5" s="101"/>
      <c r="H5" s="101"/>
      <c r="I5" s="103"/>
      <c r="J5" s="133"/>
      <c r="K5" s="39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79" s="13" customFormat="1" ht="20.25" customHeight="1" x14ac:dyDescent="0.2">
      <c r="A6" s="216" t="s">
        <v>83</v>
      </c>
      <c r="B6" s="217"/>
      <c r="C6" s="217"/>
      <c r="D6" s="217"/>
      <c r="E6" s="217"/>
      <c r="F6" s="217"/>
      <c r="G6" s="217"/>
      <c r="H6" s="217"/>
      <c r="I6" s="217"/>
      <c r="J6" s="217"/>
      <c r="K6" s="134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79" s="13" customFormat="1" ht="20.25" customHeight="1" thickBot="1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31"/>
      <c r="K7" s="39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79" ht="15.75" thickTop="1" x14ac:dyDescent="0.25">
      <c r="J8" s="108"/>
      <c r="K8" s="110"/>
      <c r="S8" s="108"/>
      <c r="T8" s="110"/>
      <c r="AB8" s="108"/>
      <c r="AC8" s="110"/>
      <c r="AK8" s="108"/>
      <c r="AL8" s="110"/>
      <c r="AT8" s="108"/>
      <c r="AU8" s="110"/>
      <c r="BC8" s="108"/>
      <c r="BD8" s="110"/>
      <c r="BL8" s="108"/>
      <c r="BM8" s="110"/>
    </row>
    <row r="9" spans="1:79" ht="14.45" customHeight="1" x14ac:dyDescent="0.25">
      <c r="A9" s="219" t="s">
        <v>14</v>
      </c>
      <c r="B9" s="412"/>
      <c r="C9" s="139"/>
      <c r="D9" s="225"/>
      <c r="E9" s="230" t="s">
        <v>15</v>
      </c>
      <c r="F9" s="387"/>
      <c r="G9" s="387"/>
      <c r="H9" s="387"/>
      <c r="I9" s="387"/>
      <c r="J9" s="387"/>
      <c r="K9" s="387"/>
      <c r="L9" s="228"/>
      <c r="M9" s="250"/>
      <c r="N9" s="228" t="s">
        <v>16</v>
      </c>
      <c r="O9" s="229"/>
      <c r="P9" s="229"/>
      <c r="Q9" s="229"/>
      <c r="R9" s="229"/>
      <c r="S9" s="229"/>
      <c r="T9" s="229"/>
      <c r="U9" s="230"/>
      <c r="V9" s="252"/>
      <c r="W9" s="228" t="s">
        <v>17</v>
      </c>
      <c r="X9" s="229"/>
      <c r="Y9" s="229"/>
      <c r="Z9" s="229"/>
      <c r="AA9" s="229"/>
      <c r="AB9" s="229"/>
      <c r="AC9" s="229"/>
      <c r="AD9" s="230"/>
      <c r="AE9" s="302"/>
      <c r="AF9" s="228" t="s">
        <v>18</v>
      </c>
      <c r="AG9" s="229"/>
      <c r="AH9" s="229"/>
      <c r="AI9" s="229"/>
      <c r="AJ9" s="229"/>
      <c r="AK9" s="229"/>
      <c r="AL9" s="229"/>
      <c r="AM9" s="230"/>
      <c r="AN9" s="252"/>
      <c r="AO9" s="228" t="s">
        <v>19</v>
      </c>
      <c r="AP9" s="229"/>
      <c r="AQ9" s="229"/>
      <c r="AR9" s="229"/>
      <c r="AS9" s="229"/>
      <c r="AT9" s="229"/>
      <c r="AU9" s="229"/>
      <c r="AV9" s="230"/>
      <c r="AW9" s="302" t="s">
        <v>222</v>
      </c>
      <c r="AX9" s="228" t="s">
        <v>216</v>
      </c>
      <c r="AY9" s="229"/>
      <c r="AZ9" s="229"/>
      <c r="BA9" s="229"/>
      <c r="BB9" s="229"/>
      <c r="BC9" s="229"/>
      <c r="BD9" s="229"/>
      <c r="BE9" s="230"/>
      <c r="BF9" s="302"/>
      <c r="BG9" s="228" t="s">
        <v>217</v>
      </c>
      <c r="BH9" s="229"/>
      <c r="BI9" s="229"/>
      <c r="BJ9" s="229"/>
      <c r="BK9" s="229"/>
      <c r="BL9" s="229"/>
      <c r="BM9" s="229"/>
      <c r="BN9" s="230"/>
      <c r="BO9" s="266" t="s">
        <v>20</v>
      </c>
      <c r="BP9" s="266"/>
      <c r="BQ9" s="266"/>
      <c r="BR9" s="79"/>
      <c r="BS9" s="403" t="s">
        <v>122</v>
      </c>
      <c r="BT9" s="404"/>
      <c r="BU9" s="404"/>
      <c r="BV9" s="404"/>
      <c r="BW9" s="404"/>
      <c r="BX9" s="404"/>
      <c r="BY9" s="404"/>
      <c r="BZ9" s="404"/>
      <c r="CA9" s="405"/>
    </row>
    <row r="10" spans="1:79" ht="30" customHeight="1" x14ac:dyDescent="0.25">
      <c r="A10" s="223"/>
      <c r="B10" s="413"/>
      <c r="C10" s="237" t="s">
        <v>21</v>
      </c>
      <c r="D10" s="226"/>
      <c r="E10" s="24" t="s">
        <v>12</v>
      </c>
      <c r="F10" s="391">
        <f>'1.Salaries Rates Dates'!$B$30</f>
        <v>45839</v>
      </c>
      <c r="G10" s="392"/>
      <c r="H10" s="393"/>
      <c r="I10" s="231" t="s">
        <v>13</v>
      </c>
      <c r="J10" s="232"/>
      <c r="K10" s="240">
        <f>'1.Salaries Rates Dates'!$C$30</f>
        <v>46203</v>
      </c>
      <c r="L10" s="254"/>
      <c r="M10" s="250"/>
      <c r="N10" s="24" t="s">
        <v>12</v>
      </c>
      <c r="O10" s="240">
        <f>'1.Salaries Rates Dates'!$B$31</f>
        <v>46204</v>
      </c>
      <c r="P10" s="241"/>
      <c r="Q10" s="241"/>
      <c r="R10" s="231" t="s">
        <v>13</v>
      </c>
      <c r="S10" s="232"/>
      <c r="T10" s="240">
        <f>'1.Salaries Rates Dates'!$C$31</f>
        <v>46568</v>
      </c>
      <c r="U10" s="254"/>
      <c r="V10" s="252"/>
      <c r="W10" s="24" t="s">
        <v>12</v>
      </c>
      <c r="X10" s="240">
        <f>'1.Salaries Rates Dates'!$B$32</f>
        <v>46569</v>
      </c>
      <c r="Y10" s="241"/>
      <c r="Z10" s="241"/>
      <c r="AA10" s="247" t="s">
        <v>13</v>
      </c>
      <c r="AB10" s="379"/>
      <c r="AC10" s="240">
        <f>'1.Salaries Rates Dates'!$C$32</f>
        <v>46934</v>
      </c>
      <c r="AD10" s="254"/>
      <c r="AE10" s="252"/>
      <c r="AF10" s="24" t="s">
        <v>12</v>
      </c>
      <c r="AG10" s="240">
        <f>'1.Salaries Rates Dates'!$B$33</f>
        <v>46935</v>
      </c>
      <c r="AH10" s="241"/>
      <c r="AI10" s="241"/>
      <c r="AJ10" s="247" t="s">
        <v>13</v>
      </c>
      <c r="AK10" s="379"/>
      <c r="AL10" s="240">
        <f>'1.Salaries Rates Dates'!$C$33</f>
        <v>47299</v>
      </c>
      <c r="AM10" s="254"/>
      <c r="AN10" s="252"/>
      <c r="AO10" s="24" t="s">
        <v>12</v>
      </c>
      <c r="AP10" s="240">
        <f>'1.Salaries Rates Dates'!$B$34</f>
        <v>47300</v>
      </c>
      <c r="AQ10" s="241"/>
      <c r="AR10" s="241"/>
      <c r="AS10" s="247" t="s">
        <v>13</v>
      </c>
      <c r="AT10" s="379"/>
      <c r="AU10" s="240">
        <f>'1.Salaries Rates Dates'!$C$34</f>
        <v>47664</v>
      </c>
      <c r="AV10" s="254"/>
      <c r="AW10" s="252"/>
      <c r="AX10" s="24" t="s">
        <v>12</v>
      </c>
      <c r="AY10" s="240">
        <f>'1.Salaries Rates Dates'!$B$35</f>
        <v>47665</v>
      </c>
      <c r="AZ10" s="241"/>
      <c r="BA10" s="241"/>
      <c r="BB10" s="247" t="s">
        <v>13</v>
      </c>
      <c r="BC10" s="379"/>
      <c r="BD10" s="240">
        <f>'1.Salaries Rates Dates'!$C$35</f>
        <v>48029</v>
      </c>
      <c r="BE10" s="254"/>
      <c r="BF10" s="252"/>
      <c r="BG10" s="24" t="s">
        <v>12</v>
      </c>
      <c r="BH10" s="240">
        <f>'1.Salaries Rates Dates'!$B$36</f>
        <v>48030</v>
      </c>
      <c r="BI10" s="241"/>
      <c r="BJ10" s="241"/>
      <c r="BK10" s="247" t="s">
        <v>13</v>
      </c>
      <c r="BL10" s="379"/>
      <c r="BM10" s="240">
        <f>'1.Salaries Rates Dates'!$C$36</f>
        <v>48395</v>
      </c>
      <c r="BN10" s="254"/>
      <c r="BO10" s="256" t="s">
        <v>22</v>
      </c>
      <c r="BP10" s="256" t="s">
        <v>23</v>
      </c>
      <c r="BQ10" s="256" t="s">
        <v>24</v>
      </c>
      <c r="BR10" s="80"/>
      <c r="BS10" s="406"/>
      <c r="BT10" s="407"/>
      <c r="BU10" s="407"/>
      <c r="BV10" s="407"/>
      <c r="BW10" s="407"/>
      <c r="BX10" s="407"/>
      <c r="BY10" s="407"/>
      <c r="BZ10" s="407"/>
      <c r="CA10" s="408"/>
    </row>
    <row r="11" spans="1:79" ht="13.35" customHeight="1" x14ac:dyDescent="0.25">
      <c r="A11" s="137" t="s">
        <v>150</v>
      </c>
      <c r="B11" s="138">
        <f>'1.Salaries Rates Dates'!E4</f>
        <v>0</v>
      </c>
      <c r="C11" s="238"/>
      <c r="D11" s="226"/>
      <c r="E11" s="232" t="s">
        <v>10</v>
      </c>
      <c r="F11" s="260"/>
      <c r="G11" s="260"/>
      <c r="H11" s="260"/>
      <c r="I11" s="256" t="s">
        <v>84</v>
      </c>
      <c r="J11" s="255" t="s">
        <v>22</v>
      </c>
      <c r="K11" s="255" t="s">
        <v>25</v>
      </c>
      <c r="L11" s="257" t="s">
        <v>24</v>
      </c>
      <c r="M11" s="250"/>
      <c r="N11" s="232" t="s">
        <v>10</v>
      </c>
      <c r="O11" s="260" t="s">
        <v>79</v>
      </c>
      <c r="P11" s="260"/>
      <c r="Q11" s="260"/>
      <c r="R11" s="256" t="s">
        <v>84</v>
      </c>
      <c r="S11" s="255" t="s">
        <v>22</v>
      </c>
      <c r="T11" s="255" t="s">
        <v>25</v>
      </c>
      <c r="U11" s="257" t="s">
        <v>3</v>
      </c>
      <c r="V11" s="252"/>
      <c r="W11" s="232" t="s">
        <v>10</v>
      </c>
      <c r="X11" s="260" t="s">
        <v>79</v>
      </c>
      <c r="Y11" s="260"/>
      <c r="Z11" s="260"/>
      <c r="AA11" s="256" t="s">
        <v>84</v>
      </c>
      <c r="AB11" s="255" t="s">
        <v>22</v>
      </c>
      <c r="AC11" s="255" t="s">
        <v>25</v>
      </c>
      <c r="AD11" s="257" t="s">
        <v>24</v>
      </c>
      <c r="AE11" s="252"/>
      <c r="AF11" s="232" t="s">
        <v>10</v>
      </c>
      <c r="AG11" s="260" t="s">
        <v>79</v>
      </c>
      <c r="AH11" s="260"/>
      <c r="AI11" s="260"/>
      <c r="AJ11" s="256" t="s">
        <v>84</v>
      </c>
      <c r="AK11" s="255" t="s">
        <v>22</v>
      </c>
      <c r="AL11" s="255" t="s">
        <v>25</v>
      </c>
      <c r="AM11" s="257" t="s">
        <v>24</v>
      </c>
      <c r="AN11" s="252"/>
      <c r="AO11" s="232" t="s">
        <v>10</v>
      </c>
      <c r="AP11" s="260" t="s">
        <v>79</v>
      </c>
      <c r="AQ11" s="260"/>
      <c r="AR11" s="260"/>
      <c r="AS11" s="256" t="s">
        <v>84</v>
      </c>
      <c r="AT11" s="255" t="s">
        <v>22</v>
      </c>
      <c r="AU11" s="255" t="s">
        <v>25</v>
      </c>
      <c r="AV11" s="257" t="s">
        <v>24</v>
      </c>
      <c r="AW11" s="252"/>
      <c r="AX11" s="232" t="s">
        <v>10</v>
      </c>
      <c r="AY11" s="260" t="s">
        <v>79</v>
      </c>
      <c r="AZ11" s="260"/>
      <c r="BA11" s="260"/>
      <c r="BB11" s="256" t="s">
        <v>84</v>
      </c>
      <c r="BC11" s="255" t="s">
        <v>22</v>
      </c>
      <c r="BD11" s="255" t="s">
        <v>25</v>
      </c>
      <c r="BE11" s="257" t="s">
        <v>24</v>
      </c>
      <c r="BF11" s="252"/>
      <c r="BG11" s="232" t="s">
        <v>10</v>
      </c>
      <c r="BH11" s="260" t="s">
        <v>79</v>
      </c>
      <c r="BI11" s="260"/>
      <c r="BJ11" s="260"/>
      <c r="BK11" s="256" t="s">
        <v>84</v>
      </c>
      <c r="BL11" s="255" t="s">
        <v>22</v>
      </c>
      <c r="BM11" s="255" t="s">
        <v>25</v>
      </c>
      <c r="BN11" s="257" t="s">
        <v>24</v>
      </c>
      <c r="BO11" s="259"/>
      <c r="BP11" s="259"/>
      <c r="BQ11" s="259"/>
      <c r="BR11" s="80"/>
      <c r="BS11" s="406"/>
      <c r="BT11" s="407"/>
      <c r="BU11" s="407"/>
      <c r="BV11" s="407"/>
      <c r="BW11" s="407"/>
      <c r="BX11" s="407"/>
      <c r="BY11" s="407"/>
      <c r="BZ11" s="407"/>
      <c r="CA11" s="408"/>
    </row>
    <row r="12" spans="1:79" x14ac:dyDescent="0.25">
      <c r="A12" s="245" t="s">
        <v>26</v>
      </c>
      <c r="B12" s="246"/>
      <c r="C12" s="239"/>
      <c r="D12" s="226"/>
      <c r="E12" s="232"/>
      <c r="F12" s="12" t="s">
        <v>27</v>
      </c>
      <c r="G12" s="18" t="s">
        <v>28</v>
      </c>
      <c r="H12" s="18" t="s">
        <v>29</v>
      </c>
      <c r="I12" s="378"/>
      <c r="J12" s="255"/>
      <c r="K12" s="255"/>
      <c r="L12" s="257"/>
      <c r="M12" s="250"/>
      <c r="N12" s="232"/>
      <c r="O12" s="11" t="s">
        <v>27</v>
      </c>
      <c r="P12" s="17" t="s">
        <v>28</v>
      </c>
      <c r="Q12" s="18" t="s">
        <v>29</v>
      </c>
      <c r="R12" s="378"/>
      <c r="S12" s="255"/>
      <c r="T12" s="255"/>
      <c r="U12" s="257"/>
      <c r="V12" s="252"/>
      <c r="W12" s="232"/>
      <c r="X12" s="11" t="s">
        <v>27</v>
      </c>
      <c r="Y12" s="17" t="s">
        <v>28</v>
      </c>
      <c r="Z12" s="18" t="s">
        <v>29</v>
      </c>
      <c r="AA12" s="378"/>
      <c r="AB12" s="255"/>
      <c r="AC12" s="255"/>
      <c r="AD12" s="257"/>
      <c r="AE12" s="252"/>
      <c r="AF12" s="232"/>
      <c r="AG12" s="11" t="s">
        <v>27</v>
      </c>
      <c r="AH12" s="17" t="s">
        <v>28</v>
      </c>
      <c r="AI12" s="18" t="s">
        <v>29</v>
      </c>
      <c r="AJ12" s="378"/>
      <c r="AK12" s="255"/>
      <c r="AL12" s="255"/>
      <c r="AM12" s="257"/>
      <c r="AN12" s="252"/>
      <c r="AO12" s="232"/>
      <c r="AP12" s="11" t="s">
        <v>27</v>
      </c>
      <c r="AQ12" s="17" t="s">
        <v>28</v>
      </c>
      <c r="AR12" s="12" t="s">
        <v>29</v>
      </c>
      <c r="AS12" s="378"/>
      <c r="AT12" s="255"/>
      <c r="AU12" s="255"/>
      <c r="AV12" s="257"/>
      <c r="AW12" s="252"/>
      <c r="AX12" s="232"/>
      <c r="AY12" s="11" t="s">
        <v>27</v>
      </c>
      <c r="AZ12" s="17" t="s">
        <v>28</v>
      </c>
      <c r="BA12" s="12" t="s">
        <v>29</v>
      </c>
      <c r="BB12" s="378"/>
      <c r="BC12" s="255"/>
      <c r="BD12" s="255"/>
      <c r="BE12" s="257"/>
      <c r="BF12" s="252"/>
      <c r="BG12" s="232"/>
      <c r="BH12" s="11" t="s">
        <v>27</v>
      </c>
      <c r="BI12" s="17" t="s">
        <v>28</v>
      </c>
      <c r="BJ12" s="12" t="s">
        <v>29</v>
      </c>
      <c r="BK12" s="378"/>
      <c r="BL12" s="255"/>
      <c r="BM12" s="255"/>
      <c r="BN12" s="257"/>
      <c r="BO12" s="378"/>
      <c r="BP12" s="378"/>
      <c r="BQ12" s="378"/>
      <c r="BR12" s="80"/>
      <c r="BS12" s="406"/>
      <c r="BT12" s="407"/>
      <c r="BU12" s="407"/>
      <c r="BV12" s="407"/>
      <c r="BW12" s="407"/>
      <c r="BX12" s="407"/>
      <c r="BY12" s="407"/>
      <c r="BZ12" s="407"/>
      <c r="CA12" s="408"/>
    </row>
    <row r="13" spans="1:79" x14ac:dyDescent="0.25">
      <c r="A13" s="388" t="s">
        <v>30</v>
      </c>
      <c r="B13" s="389"/>
      <c r="C13" s="390"/>
      <c r="D13" s="226"/>
      <c r="E13" s="5"/>
      <c r="F13" s="5"/>
      <c r="G13" s="5"/>
      <c r="H13" s="5"/>
      <c r="I13" s="5"/>
      <c r="J13" s="5"/>
      <c r="K13" s="5"/>
      <c r="L13" s="5"/>
      <c r="M13" s="250"/>
      <c r="N13" s="5"/>
      <c r="O13" s="5"/>
      <c r="P13" s="5"/>
      <c r="Q13" s="5"/>
      <c r="R13" s="5"/>
      <c r="S13" s="5"/>
      <c r="T13" s="5"/>
      <c r="U13" s="5"/>
      <c r="V13" s="252"/>
      <c r="W13" s="5"/>
      <c r="X13" s="5"/>
      <c r="Y13" s="5"/>
      <c r="Z13" s="5"/>
      <c r="AA13" s="5"/>
      <c r="AB13" s="5"/>
      <c r="AC13" s="5"/>
      <c r="AD13" s="5"/>
      <c r="AE13" s="252"/>
      <c r="AF13" s="5"/>
      <c r="AG13" s="5"/>
      <c r="AH13" s="5"/>
      <c r="AI13" s="5"/>
      <c r="AJ13" s="5"/>
      <c r="AK13" s="5"/>
      <c r="AL13" s="5"/>
      <c r="AM13" s="5"/>
      <c r="AN13" s="252"/>
      <c r="AO13" s="5"/>
      <c r="AP13" s="5"/>
      <c r="AQ13" s="5"/>
      <c r="AR13" s="5"/>
      <c r="AS13" s="5"/>
      <c r="AT13" s="5"/>
      <c r="AU13" s="5"/>
      <c r="AV13" s="5"/>
      <c r="AW13" s="252"/>
      <c r="AX13" s="5"/>
      <c r="AY13" s="5"/>
      <c r="AZ13" s="5"/>
      <c r="BA13" s="5"/>
      <c r="BB13" s="5"/>
      <c r="BC13" s="5"/>
      <c r="BD13" s="5"/>
      <c r="BE13" s="5"/>
      <c r="BF13" s="252"/>
      <c r="BG13" s="5"/>
      <c r="BH13" s="5"/>
      <c r="BI13" s="5"/>
      <c r="BJ13" s="5"/>
      <c r="BK13" s="5"/>
      <c r="BL13" s="5"/>
      <c r="BM13" s="5"/>
      <c r="BN13" s="5"/>
      <c r="BO13" s="345"/>
      <c r="BP13" s="346"/>
      <c r="BQ13" s="347"/>
      <c r="BR13" s="79"/>
      <c r="BS13" s="205"/>
      <c r="BT13" s="206"/>
      <c r="BU13" s="206"/>
      <c r="BV13" s="206"/>
      <c r="BW13" s="206"/>
      <c r="BX13" s="206"/>
      <c r="BY13" s="206"/>
      <c r="BZ13" s="206"/>
      <c r="CA13" s="207"/>
    </row>
    <row r="14" spans="1:79" x14ac:dyDescent="0.25">
      <c r="A14" s="3" t="s">
        <v>4</v>
      </c>
      <c r="B14" s="376" t="s">
        <v>5</v>
      </c>
      <c r="C14" s="377"/>
      <c r="D14" s="226"/>
      <c r="E14" s="7"/>
      <c r="F14" s="7"/>
      <c r="G14" s="7"/>
      <c r="H14" s="7"/>
      <c r="I14" s="7"/>
      <c r="J14" s="7"/>
      <c r="K14" s="7"/>
      <c r="L14" s="7"/>
      <c r="M14" s="250"/>
      <c r="N14" s="7"/>
      <c r="O14" s="7"/>
      <c r="P14" s="7"/>
      <c r="Q14" s="7"/>
      <c r="R14" s="7"/>
      <c r="S14" s="7"/>
      <c r="T14" s="7"/>
      <c r="U14" s="7"/>
      <c r="V14" s="252"/>
      <c r="W14" s="7"/>
      <c r="X14" s="7"/>
      <c r="Y14" s="7"/>
      <c r="Z14" s="7"/>
      <c r="AA14" s="7"/>
      <c r="AB14" s="7"/>
      <c r="AC14" s="7"/>
      <c r="AD14" s="7"/>
      <c r="AE14" s="252"/>
      <c r="AF14" s="7"/>
      <c r="AG14" s="7"/>
      <c r="AH14" s="7"/>
      <c r="AI14" s="7"/>
      <c r="AJ14" s="7"/>
      <c r="AK14" s="7"/>
      <c r="AL14" s="7"/>
      <c r="AM14" s="7"/>
      <c r="AN14" s="252"/>
      <c r="AO14" s="7"/>
      <c r="AP14" s="7"/>
      <c r="AQ14" s="7"/>
      <c r="AR14" s="7"/>
      <c r="AS14" s="7"/>
      <c r="AT14" s="7"/>
      <c r="AU14" s="7"/>
      <c r="AV14" s="7"/>
      <c r="AW14" s="252"/>
      <c r="AX14" s="7"/>
      <c r="AY14" s="7"/>
      <c r="AZ14" s="7"/>
      <c r="BA14" s="7"/>
      <c r="BB14" s="7"/>
      <c r="BC14" s="7"/>
      <c r="BD14" s="7"/>
      <c r="BE14" s="7"/>
      <c r="BF14" s="252"/>
      <c r="BG14" s="7"/>
      <c r="BH14" s="7"/>
      <c r="BI14" s="7"/>
      <c r="BJ14" s="7"/>
      <c r="BK14" s="7"/>
      <c r="BL14" s="7"/>
      <c r="BM14" s="7"/>
      <c r="BN14" s="7"/>
      <c r="BO14" s="345"/>
      <c r="BP14" s="346"/>
      <c r="BQ14" s="347"/>
      <c r="BR14" s="79"/>
      <c r="BS14" s="2" t="s">
        <v>107</v>
      </c>
      <c r="BT14" s="115" t="s">
        <v>110</v>
      </c>
      <c r="BU14" s="55" t="s">
        <v>111</v>
      </c>
      <c r="BV14" s="55" t="s">
        <v>112</v>
      </c>
      <c r="BW14" s="55" t="s">
        <v>113</v>
      </c>
      <c r="BX14" s="55" t="s">
        <v>114</v>
      </c>
      <c r="BY14" s="55" t="s">
        <v>220</v>
      </c>
      <c r="BZ14" s="55" t="s">
        <v>221</v>
      </c>
      <c r="CA14" s="113" t="s">
        <v>24</v>
      </c>
    </row>
    <row r="15" spans="1:79" ht="23.25" hidden="1" customHeight="1" x14ac:dyDescent="0.25">
      <c r="A15" s="15">
        <v>1</v>
      </c>
      <c r="B15" s="71">
        <f>'1.Salaries Rates Dates'!C4</f>
        <v>0</v>
      </c>
      <c r="C15" s="30" t="s">
        <v>31</v>
      </c>
      <c r="D15" s="226"/>
      <c r="E15" s="25">
        <f>'1.Salaries Rates Dates'!Z4</f>
        <v>0</v>
      </c>
      <c r="F15" s="47"/>
      <c r="G15" s="47"/>
      <c r="H15" s="47"/>
      <c r="I15" s="48" t="str">
        <f>IF(F15&gt;0,('1.Salaries Rates Dates'!$D$30*F15),(G15*(ROUND(YEARFRAC(F$10,K$10),2)*'1.Salaries Rates Dates'!$F$30)&amp;" / "&amp;H15*(ROUND(YEARFRAC(F$10,K$10),2)*'1.Salaries Rates Dates'!$E$30)))</f>
        <v>0 / 0</v>
      </c>
      <c r="J15" s="51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Dates'!$B$49))))+
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Dates'!$B$49)))))</f>
        <v>0</v>
      </c>
      <c r="K15" s="128">
        <f>IF($C15="FT",J15*'1.Salaries Rates Dates'!$B$44,
IF($C15="PT",J15*'1.Salaries Rates Dates'!$B$45,
IF($C15="Clinical",J15*'1.Salaries Rates Dates'!$B$44,
IF($C15="ANSFT",J15*'1.Salaries Rates Dates'!$B$46,
IF($C15="ANSPT",J15*'1.Salaries Rates Dates'!$B$47)))))</f>
        <v>0</v>
      </c>
      <c r="L15" s="28">
        <f>J15+K15</f>
        <v>0</v>
      </c>
      <c r="M15" s="250"/>
      <c r="N15" s="25">
        <f>E15*(1+'1.Salaries Rates Dates'!B49)</f>
        <v>0</v>
      </c>
      <c r="O15" s="47"/>
      <c r="P15" s="47"/>
      <c r="Q15" s="47"/>
      <c r="R15" s="48" t="str">
        <f>IF(O15&gt;0,('1.Salaries Rates Dates'!$D$31*O15),(P15*(ROUND(YEARFRAC(O$10,T$10),2)*'1.Salaries Rates Dates'!$F$31)&amp;" / "&amp;Q15*(ROUND(YEARFRAC(O$10,T$10),2)*'1.Salaries Rates Dates'!$E$31)))</f>
        <v>0 / 0</v>
      </c>
      <c r="S15" s="51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Dates'!$B$49))))+
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Dates'!$B$49)))))</f>
        <v>0</v>
      </c>
      <c r="T15" s="128">
        <f>IF($C15="FT",S15*'1.Salaries Rates Dates'!$B$44,
IF($C15="PT",S15*'1.Salaries Rates Dates'!$B$45,
IF($C15="Clinical",S15*'1.Salaries Rates Dates'!$B$44,
IF($C15="ANSFT",S15*'1.Salaries Rates Dates'!$B$46,
IF($C15="ANSPT",S15*'1.Salaries Rates Dates'!$B$47)))))</f>
        <v>0</v>
      </c>
      <c r="U15" s="28">
        <f t="shared" ref="U15:U24" si="0">S15+T15</f>
        <v>0</v>
      </c>
      <c r="V15" s="252"/>
      <c r="W15" s="25">
        <f>N15*(1+'1.Salaries Rates Dates'!B49)</f>
        <v>0</v>
      </c>
      <c r="X15" s="47"/>
      <c r="Y15" s="47"/>
      <c r="Z15" s="47"/>
      <c r="AA15" s="48" t="str">
        <f>IF(X15&gt;0,('1.Salaries Rates Dates'!$D$32*X15),(Y15*(ROUND(YEARFRAC(X$10,AC$10),2)*'1.Salaries Rates Dates'!$F$32)&amp;" / "&amp;Z15*(ROUND(YEARFRAC(X$10,AC$10),2)*'1.Salaries Rates Dates'!$E$32)))</f>
        <v>0 / 0</v>
      </c>
      <c r="AB15" s="51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Dates'!$B$49))))+
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Dates'!$B$49)))))</f>
        <v>0</v>
      </c>
      <c r="AC15" s="128">
        <f>IF($C15="FT",AB15*'1.Salaries Rates Dates'!$B$44,
IF($C15="PT",AB15*'1.Salaries Rates Dates'!$B$45,
IF($C15="Clinical",AB15*'1.Salaries Rates Dates'!$B$44,
IF($C15="ANSFT",AB15*'1.Salaries Rates Dates'!$B$46,
IF($C15="ANSPT",AB15*'1.Salaries Rates Dates'!$B$47)))))</f>
        <v>0</v>
      </c>
      <c r="AD15" s="28">
        <f t="shared" ref="AD15:AD24" si="1">AB15+AC15</f>
        <v>0</v>
      </c>
      <c r="AE15" s="252"/>
      <c r="AF15" s="25">
        <f>W15*(1+'1.Salaries Rates Dates'!B49)</f>
        <v>0</v>
      </c>
      <c r="AG15" s="47"/>
      <c r="AH15" s="47"/>
      <c r="AI15" s="47"/>
      <c r="AJ15" s="48" t="str">
        <f>IF(AG15&gt;0,('1.Salaries Rates Dates'!$D$33*AG15),(AH15*(ROUND(YEARFRAC(AG$10,AL$10),2)*'1.Salaries Rates Dates'!$F$33)&amp;" / "&amp;AI15*(ROUND(YEARFRAC(AG$10,AL$10),2)*'1.Salaries Rates Dates'!$E$33)))</f>
        <v>0 / 0</v>
      </c>
      <c r="AK15" s="51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Dates'!$B$49))))+
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Dates'!$B$49)))))</f>
        <v>0</v>
      </c>
      <c r="AL15" s="128">
        <f>IF($C15="FT",AK15*'1.Salaries Rates Dates'!$B$44,
IF($C15="PT",AK15*'1.Salaries Rates Dates'!$B$45,
IF($C15="Clinical",AK15*'1.Salaries Rates Dates'!$B$44,
IF($C15="ANSFT",AK15*'1.Salaries Rates Dates'!$B$46,
IF($C15="ANSPT",AK15*'1.Salaries Rates Dates'!$B$47)))))</f>
        <v>0</v>
      </c>
      <c r="AM15" s="28">
        <f t="shared" ref="AM15:AM24" si="2">AK15+AL15</f>
        <v>0</v>
      </c>
      <c r="AN15" s="252"/>
      <c r="AO15" s="25">
        <f>AF15*(1+'1.Salaries Rates Dates'!B49)</f>
        <v>0</v>
      </c>
      <c r="AP15" s="47"/>
      <c r="AQ15" s="47"/>
      <c r="AR15" s="47"/>
      <c r="AS15" s="48" t="str">
        <f>IF(AP15&gt;0,('1.Salaries Rates Dates'!$D$34*AP15),(AQ15*(ROUND(YEARFRAC(AP$10,AU$10),2)*'1.Salaries Rates Dates'!$F$34)&amp;" / "&amp;AR15*(ROUND(YEARFRAC(AP$10,AU$10),2)*'1.Salaries Rates Dates'!$E$34)))</f>
        <v>0 / 0</v>
      </c>
      <c r="AT15" s="51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Dates'!$B$49))))+
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Dates'!$B$49)))))</f>
        <v>0</v>
      </c>
      <c r="AU15" s="128">
        <f>IF($C15="FT",AT15*'1.Salaries Rates Dates'!$B$44,
IF($C15="PT",AT15*'1.Salaries Rates Dates'!$B$45,
IF($C15="Clinical",AT15*'1.Salaries Rates Dates'!$B$44,
IF($C15="ANSFT",AT15*'1.Salaries Rates Dates'!$B$46,
IF($C15="ANSPT",AT15*'1.Salaries Rates Dates'!$B$47)))))</f>
        <v>0</v>
      </c>
      <c r="AV15" s="28">
        <f t="shared" ref="AV15:AV24" si="3">AT15+AU15</f>
        <v>0</v>
      </c>
      <c r="AW15" s="252"/>
      <c r="AX15" s="25">
        <f>AO15*(1+'1.Salaries Rates Dates'!K52)</f>
        <v>0</v>
      </c>
      <c r="AY15" s="47"/>
      <c r="AZ15" s="47"/>
      <c r="BA15" s="47"/>
      <c r="BB15" s="48" t="str">
        <f>IF(AY15&gt;0,('1.Salaries Rates Dates'!$D$35*AY15),(AZ15*(ROUND(YEARFRAC(AY$10,BD$10),2)*'1.Salaries Rates Dates'!$F$35)&amp;" / "&amp;BA15*(ROUND(YEARFRAC(AY$10,BD$10),2)*'1.Salaries Rates Dates'!$E$35)))</f>
        <v>0 / 0</v>
      </c>
      <c r="BC15" s="51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Dates'!$B$49))))+
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Dates'!$B$49)))))</f>
        <v>0</v>
      </c>
      <c r="BD15" s="128">
        <f>IF($C15="FT",BC15*'1.Salaries Rates Dates'!$B$44,
IF($C15="PT",BC15*'1.Salaries Rates Dates'!$B$45,
IF($C15="Clinical",BC15*'1.Salaries Rates Dates'!$B$44,
IF($C15="ANSFT",BC15*'1.Salaries Rates Dates'!$B$46,
IF($C15="ANSPT",BC15*'1.Salaries Rates Dates'!$B$47)))))</f>
        <v>0</v>
      </c>
      <c r="BE15" s="28">
        <f t="shared" ref="BE15:BE24" si="4">BC15+BD15</f>
        <v>0</v>
      </c>
      <c r="BF15" s="252"/>
      <c r="BG15" s="25">
        <f>AX15*(1+'1.Salaries Rates Dates'!T52)</f>
        <v>0</v>
      </c>
      <c r="BH15" s="47"/>
      <c r="BI15" s="47"/>
      <c r="BJ15" s="47"/>
      <c r="BK15" s="48" t="str">
        <f>IF(BH15&gt;0,('1.Salaries Rates Dates'!$D$36*BH15),(BI15*(ROUND(YEARFRAC(BH$10,BM$10),2)*'1.Salaries Rates Dates'!$F$36)&amp;" / "&amp;BJ15*(ROUND(YEARFRAC(BH$10,BM$10),2)*'1.Salaries Rates Dates'!$E$36)))</f>
        <v>0 / 0</v>
      </c>
      <c r="BL15" s="51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Dates'!$B$49))))+
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Dates'!$B$49)))))</f>
        <v>0</v>
      </c>
      <c r="BM15" s="128">
        <f>IF($C15="FT",BL15*'1.Salaries Rates Dates'!$B$44,
IF($C15="PT",BL15*'1.Salaries Rates Dates'!$B$45,
IF($C15="Clinical",BL15*'1.Salaries Rates Dates'!$B$44,
IF($C15="ANSFT",BL15*'1.Salaries Rates Dates'!$B$46,
IF($C15="ANSPT",BL15*'1.Salaries Rates Dates'!$B$47)))))</f>
        <v>0</v>
      </c>
      <c r="BN15" s="28">
        <f t="shared" ref="BN15:BN24" si="5">BL15+BM15</f>
        <v>0</v>
      </c>
      <c r="BO15" s="14">
        <f>J15+S15+AB15+AK15+AT15+BC15+BL15</f>
        <v>0</v>
      </c>
      <c r="BP15" s="14">
        <f>K15+T15+AC15+AL15+AU15+BD15+BM15</f>
        <v>0</v>
      </c>
      <c r="BQ15" s="14">
        <f>L15+U15+AD15+AM15+AV15+BE15+BN15</f>
        <v>0</v>
      </c>
      <c r="BR15" s="82"/>
      <c r="BS15" s="55">
        <f>'1.Salaries Rates Dates'!$D$4</f>
        <v>0</v>
      </c>
      <c r="BT15" s="187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Dates'!$B$49)))))</f>
        <v>0</v>
      </c>
      <c r="BU15" s="187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Dates'!$B$49)))))</f>
        <v>0</v>
      </c>
      <c r="BV15" s="187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Dates'!$B$49)))))</f>
        <v>0</v>
      </c>
      <c r="BW15" s="187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Dates'!$B$49)))))</f>
        <v>0</v>
      </c>
      <c r="BX15" s="187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Dates'!$B$49)))))</f>
        <v>0</v>
      </c>
      <c r="BY15" s="187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Dates'!$B$49)))))</f>
        <v>0</v>
      </c>
      <c r="BZ15" s="187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Dates'!$B$49)))))</f>
        <v>0</v>
      </c>
      <c r="CA15" s="188">
        <f>SUM(BT15:BZ15)</f>
        <v>0</v>
      </c>
    </row>
    <row r="16" spans="1:79" hidden="1" x14ac:dyDescent="0.25">
      <c r="A16" s="15">
        <v>2</v>
      </c>
      <c r="B16" s="71">
        <f>'1.Salaries Rates Dates'!C5</f>
        <v>0</v>
      </c>
      <c r="C16" s="30" t="s">
        <v>31</v>
      </c>
      <c r="D16" s="226"/>
      <c r="E16" s="25">
        <f>'1.Salaries Rates Dates'!Z5</f>
        <v>0</v>
      </c>
      <c r="F16" s="47"/>
      <c r="G16" s="47"/>
      <c r="H16" s="47"/>
      <c r="I16" s="48" t="str">
        <f>IF(F16&gt;0,('1.Salaries Rates Dates'!$D$30*F16),(G16*(ROUND(YEARFRAC(F$10,K$10),2)*'1.Salaries Rates Dates'!$F$30)&amp;" / "&amp;H16*(ROUND(YEARFRAC(F$10,K$10),2)*'1.Salaries Rates Dates'!$E$30)))</f>
        <v>0 / 0</v>
      </c>
      <c r="J16" s="51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Dates'!$B$49)))))</f>
        <v>0</v>
      </c>
      <c r="K16" s="128">
        <f>IF($C16="FT",J16*'1.Salaries Rates Dates'!$B$44,
IF($C16="PT",J16*'1.Salaries Rates Dates'!$B$45,
IF($C16="Clinical",J16*'1.Salaries Rates Dates'!$B$44,
IF($C16="ANSFT",J16*'1.Salaries Rates Dates'!$B$46,
IF($C16="ANSPT",J16*'1.Salaries Rates Dates'!$B$47)))))</f>
        <v>0</v>
      </c>
      <c r="L16" s="28">
        <f t="shared" ref="L16:L23" si="6">J16+K16</f>
        <v>0</v>
      </c>
      <c r="M16" s="250"/>
      <c r="N16" s="25">
        <f>E16*(1+'1.Salaries Rates Dates'!B49)</f>
        <v>0</v>
      </c>
      <c r="O16" s="47"/>
      <c r="P16" s="47"/>
      <c r="Q16" s="47"/>
      <c r="R16" s="48" t="str">
        <f>IF(O16&gt;0,('1.Salaries Rates Dates'!$D$31*O16),(P16*(ROUND(YEARFRAC(O$10,T$10),2)*'1.Salaries Rates Dates'!$F$31)&amp;" / "&amp;Q16*(ROUND(YEARFRAC(O$10,T$10),2)*'1.Salaries Rates Dates'!$E$31)))</f>
        <v>0 / 0</v>
      </c>
      <c r="S16" s="51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Dates'!$B$49)))))</f>
        <v>0</v>
      </c>
      <c r="T16" s="128">
        <f>IF($C16="FT",S16*'1.Salaries Rates Dates'!$B$44,
IF($C16="PT",S16*'1.Salaries Rates Dates'!$B$45,
IF($C16="Clinical",S16*'1.Salaries Rates Dates'!$B$44,
IF($C16="ANSFT",S16*'1.Salaries Rates Dates'!$B$46,
IF($C16="ANSPT",S16*'1.Salaries Rates Dates'!$B$47)))))</f>
        <v>0</v>
      </c>
      <c r="U16" s="28">
        <f t="shared" si="0"/>
        <v>0</v>
      </c>
      <c r="V16" s="252"/>
      <c r="W16" s="25">
        <f>N16*(1+'1.Salaries Rates Dates'!B49)</f>
        <v>0</v>
      </c>
      <c r="X16" s="47"/>
      <c r="Y16" s="47"/>
      <c r="Z16" s="47"/>
      <c r="AA16" s="48" t="str">
        <f>IF(X16&gt;0,('1.Salaries Rates Dates'!$D$32*X16),(Y16*(ROUND(YEARFRAC(X$10,AC$10),2)*'1.Salaries Rates Dates'!$F$32)&amp;" / "&amp;Z16*(ROUND(YEARFRAC(X$10,AC$10),2)*'1.Salaries Rates Dates'!$E$32)))</f>
        <v>0 / 0</v>
      </c>
      <c r="AB16" s="51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Dates'!$B$49)))))</f>
        <v>0</v>
      </c>
      <c r="AC16" s="128">
        <f>IF($C16="FT",AB16*'1.Salaries Rates Dates'!$B$44,
IF($C16="PT",AB16*'1.Salaries Rates Dates'!$B$45,
IF($C16="Clinical",AB16*'1.Salaries Rates Dates'!$B$44,
IF($C16="ANSFT",AB16*'1.Salaries Rates Dates'!$B$46,
IF($C16="ANSPT",AB16*'1.Salaries Rates Dates'!$B$47)))))</f>
        <v>0</v>
      </c>
      <c r="AD16" s="28">
        <f t="shared" si="1"/>
        <v>0</v>
      </c>
      <c r="AE16" s="252"/>
      <c r="AF16" s="25">
        <f>W16*(1+'1.Salaries Rates Dates'!B49)</f>
        <v>0</v>
      </c>
      <c r="AG16" s="47"/>
      <c r="AH16" s="47"/>
      <c r="AI16" s="47"/>
      <c r="AJ16" s="48" t="str">
        <f>IF(AG16&gt;0,('1.Salaries Rates Dates'!$D$33*AG16),(AH16*(ROUND(YEARFRAC(AG$10,AL$10),2)*'1.Salaries Rates Dates'!$F$33)&amp;" / "&amp;AI16*(ROUND(YEARFRAC(AG$10,AL$10),2)*'1.Salaries Rates Dates'!$E$33)))</f>
        <v>0 / 0</v>
      </c>
      <c r="AK16" s="51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Dates'!$B$49)))))</f>
        <v>0</v>
      </c>
      <c r="AL16" s="128">
        <f>IF($C16="FT",AK16*'1.Salaries Rates Dates'!$B$44,
IF($C16="PT",AK16*'1.Salaries Rates Dates'!$B$45,
IF($C16="Clinical",AK16*'1.Salaries Rates Dates'!$B$44,
IF($C16="ANSFT",AK16*'1.Salaries Rates Dates'!$B$46,
IF($C16="ANSPT",AK16*'1.Salaries Rates Dates'!$B$47)))))</f>
        <v>0</v>
      </c>
      <c r="AM16" s="28">
        <f t="shared" si="2"/>
        <v>0</v>
      </c>
      <c r="AN16" s="252"/>
      <c r="AO16" s="25">
        <f>AF16*(1+'1.Salaries Rates Dates'!B49)</f>
        <v>0</v>
      </c>
      <c r="AP16" s="47"/>
      <c r="AQ16" s="47"/>
      <c r="AR16" s="47"/>
      <c r="AS16" s="48" t="str">
        <f>IF(AP16&gt;0,('1.Salaries Rates Dates'!$D$34*AP16),(AQ16*(ROUND(YEARFRAC(AP$10,AU$10),2)*'1.Salaries Rates Dates'!$F$34)&amp;" / "&amp;AR16*(ROUND(YEARFRAC(AP$10,AU$10),2)*'1.Salaries Rates Dates'!$E$34)))</f>
        <v>0 / 0</v>
      </c>
      <c r="AT16" s="51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Dates'!$B$49)))))</f>
        <v>0</v>
      </c>
      <c r="AU16" s="128">
        <f>IF($C16="FT",AT16*'1.Salaries Rates Dates'!$B$44,
IF($C16="PT",AT16*'1.Salaries Rates Dates'!$B$45,
IF($C16="Clinical",AT16*'1.Salaries Rates Dates'!$B$44,
IF($C16="ANSFT",AT16*'1.Salaries Rates Dates'!$B$46,
IF($C16="ANSPT",AT16*'1.Salaries Rates Dates'!$B$47)))))</f>
        <v>0</v>
      </c>
      <c r="AV16" s="28">
        <f t="shared" si="3"/>
        <v>0</v>
      </c>
      <c r="AW16" s="252"/>
      <c r="AX16" s="25">
        <f>AO16*(1+'1.Salaries Rates Dates'!K52)</f>
        <v>0</v>
      </c>
      <c r="AY16" s="47"/>
      <c r="AZ16" s="47"/>
      <c r="BA16" s="47"/>
      <c r="BB16" s="48" t="str">
        <f>IF(AY16&gt;0,('1.Salaries Rates Dates'!$D$35*AY16),(AZ16*(ROUND(YEARFRAC(AY$10,BD$10),2)*'1.Salaries Rates Dates'!$F$35)&amp;" / "&amp;BA16*(ROUND(YEARFRAC(AY$10,BD$10),2)*'1.Salaries Rates Dates'!$E$35)))</f>
        <v>0 / 0</v>
      </c>
      <c r="BC16" s="51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Dates'!$B$49)))))</f>
        <v>0</v>
      </c>
      <c r="BD16" s="128">
        <f>IF($C16="FT",BC16*'1.Salaries Rates Dates'!$B$44,
IF($C16="PT",BC16*'1.Salaries Rates Dates'!$B$45,
IF($C16="Clinical",BC16*'1.Salaries Rates Dates'!$B$44,
IF($C16="ANSFT",BC16*'1.Salaries Rates Dates'!$B$46,
IF($C16="ANSPT",BC16*'1.Salaries Rates Dates'!$B$47)))))</f>
        <v>0</v>
      </c>
      <c r="BE16" s="28">
        <f t="shared" si="4"/>
        <v>0</v>
      </c>
      <c r="BF16" s="252"/>
      <c r="BG16" s="25">
        <f>AX16*(1+'1.Salaries Rates Dates'!T52)</f>
        <v>0</v>
      </c>
      <c r="BH16" s="47"/>
      <c r="BI16" s="47"/>
      <c r="BJ16" s="47"/>
      <c r="BK16" s="48" t="str">
        <f>IF(BH16&gt;0,('1.Salaries Rates Dates'!$D$36*BH16),(BI16*(ROUND(YEARFRAC(BH$10,BM$10),2)*'1.Salaries Rates Dates'!$F$36)&amp;" / "&amp;BJ16*(ROUND(YEARFRAC(BH$10,BM$10),2)*'1.Salaries Rates Dates'!$E$36)))</f>
        <v>0 / 0</v>
      </c>
      <c r="BL16" s="51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Dates'!$B$49)))))</f>
        <v>0</v>
      </c>
      <c r="BM16" s="128">
        <f>IF($C16="FT",BL16*'1.Salaries Rates Dates'!$B$44,
IF($C16="PT",BL16*'1.Salaries Rates Dates'!$B$45,
IF($C16="Clinical",BL16*'1.Salaries Rates Dates'!$B$44,
IF($C16="ANSFT",BL16*'1.Salaries Rates Dates'!$B$46,
IF($C16="ANSPT",BL16*'1.Salaries Rates Dates'!$B$47)))))</f>
        <v>0</v>
      </c>
      <c r="BN16" s="28">
        <f t="shared" si="5"/>
        <v>0</v>
      </c>
      <c r="BO16" s="14">
        <f t="shared" ref="BO16:BQ24" si="7">J16+S16+AB16+AK16+AT16+BC16+BL16</f>
        <v>0</v>
      </c>
      <c r="BP16" s="14">
        <f t="shared" si="7"/>
        <v>0</v>
      </c>
      <c r="BQ16" s="14">
        <f t="shared" si="7"/>
        <v>0</v>
      </c>
      <c r="BR16" s="82"/>
      <c r="BS16" s="55">
        <f>'1.Salaries Rates Dates'!$D$5</f>
        <v>0</v>
      </c>
      <c r="BT16" s="187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Dates'!$B$49)))))</f>
        <v>0</v>
      </c>
      <c r="BU16" s="187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Dates'!$B$49)))))</f>
        <v>0</v>
      </c>
      <c r="BV16" s="187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Dates'!$B$49)))))</f>
        <v>0</v>
      </c>
      <c r="BW16" s="187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Dates'!$B$49)))))</f>
        <v>0</v>
      </c>
      <c r="BX16" s="187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Dates'!$B$49)))))</f>
        <v>0</v>
      </c>
      <c r="BY16" s="187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Dates'!$B$49)))))</f>
        <v>0</v>
      </c>
      <c r="BZ16" s="187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Dates'!$B$49)))))</f>
        <v>0</v>
      </c>
      <c r="CA16" s="188">
        <f t="shared" ref="CA16:CA24" si="8">SUM(BT16:BZ16)</f>
        <v>0</v>
      </c>
    </row>
    <row r="17" spans="1:79" hidden="1" x14ac:dyDescent="0.25">
      <c r="A17" s="15">
        <v>3</v>
      </c>
      <c r="B17" s="71">
        <f>'1.Salaries Rates Dates'!C6</f>
        <v>0</v>
      </c>
      <c r="C17" s="30" t="s">
        <v>31</v>
      </c>
      <c r="D17" s="226"/>
      <c r="E17" s="25">
        <f>'1.Salaries Rates Dates'!Z6</f>
        <v>0</v>
      </c>
      <c r="F17" s="47"/>
      <c r="G17" s="47"/>
      <c r="H17" s="47"/>
      <c r="I17" s="48" t="str">
        <f>IF(F17&gt;0,('1.Salaries Rates Dates'!$D$30*F17),(G17*(ROUND(YEARFRAC(F$10,K$10),2)*'1.Salaries Rates Dates'!$F$30)&amp;" / "&amp;H17*(ROUND(YEARFRAC(F$10,K$10),2)*'1.Salaries Rates Dates'!$E$30)))</f>
        <v>0 / 0</v>
      </c>
      <c r="J17" s="51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Dates'!$B$49)))))</f>
        <v>0</v>
      </c>
      <c r="K17" s="128">
        <f>IF($C17="FT",J17*'1.Salaries Rates Dates'!$B$44,
IF($C17="PT",J17*'1.Salaries Rates Dates'!$B$45,
IF($C17="Clinical",J17*'1.Salaries Rates Dates'!$B$44,
IF($C17="ANSFT",J17*'1.Salaries Rates Dates'!$B$46,
IF($C17="ANSPT",J17*'1.Salaries Rates Dates'!$B$47)))))</f>
        <v>0</v>
      </c>
      <c r="L17" s="28">
        <f t="shared" si="6"/>
        <v>0</v>
      </c>
      <c r="M17" s="250"/>
      <c r="N17" s="25">
        <f>E17*(1+'1.Salaries Rates Dates'!B49)</f>
        <v>0</v>
      </c>
      <c r="O17" s="47"/>
      <c r="P17" s="47"/>
      <c r="Q17" s="47"/>
      <c r="R17" s="48" t="str">
        <f>IF(O17&gt;0,('1.Salaries Rates Dates'!$D$31*O17),(P17*(ROUND(YEARFRAC(O$10,T$10),2)*'1.Salaries Rates Dates'!$F$31)&amp;" / "&amp;Q17*(ROUND(YEARFRAC(O$10,T$10),2)*'1.Salaries Rates Dates'!$E$31)))</f>
        <v>0 / 0</v>
      </c>
      <c r="S17" s="51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Dates'!$B$49)))))</f>
        <v>0</v>
      </c>
      <c r="T17" s="128">
        <f>IF($C17="FT",S17*'1.Salaries Rates Dates'!$B$44,
IF($C17="PT",S17*'1.Salaries Rates Dates'!$B$45,
IF($C17="Clinical",S17*'1.Salaries Rates Dates'!$B$44,
IF($C17="ANSFT",S17*'1.Salaries Rates Dates'!$B$46,
IF($C17="ANSPT",S17*'1.Salaries Rates Dates'!$B$47)))))</f>
        <v>0</v>
      </c>
      <c r="U17" s="28">
        <f t="shared" si="0"/>
        <v>0</v>
      </c>
      <c r="V17" s="252"/>
      <c r="W17" s="25">
        <f>N17*(1+'1.Salaries Rates Dates'!B49)</f>
        <v>0</v>
      </c>
      <c r="X17" s="47"/>
      <c r="Y17" s="47"/>
      <c r="Z17" s="47"/>
      <c r="AA17" s="48" t="str">
        <f>IF(X17&gt;0,('1.Salaries Rates Dates'!$D$32*X17),(Y17*(ROUND(YEARFRAC(X$10,AC$10),2)*'1.Salaries Rates Dates'!$F$32)&amp;" / "&amp;Z17*(ROUND(YEARFRAC(X$10,AC$10),2)*'1.Salaries Rates Dates'!$E$32)))</f>
        <v>0 / 0</v>
      </c>
      <c r="AB17" s="51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Dates'!$B$49)))))</f>
        <v>0</v>
      </c>
      <c r="AC17" s="128">
        <f>IF($C17="FT",AB17*'1.Salaries Rates Dates'!$B$44,
IF($C17="PT",AB17*'1.Salaries Rates Dates'!$B$45,
IF($C17="Clinical",AB17*'1.Salaries Rates Dates'!$B$44,
IF($C17="ANSFT",AB17*'1.Salaries Rates Dates'!$B$46,
IF($C17="ANSPT",AB17*'1.Salaries Rates Dates'!$B$47)))))</f>
        <v>0</v>
      </c>
      <c r="AD17" s="28">
        <f t="shared" si="1"/>
        <v>0</v>
      </c>
      <c r="AE17" s="252"/>
      <c r="AF17" s="25">
        <f>W17*(1+'1.Salaries Rates Dates'!B49)</f>
        <v>0</v>
      </c>
      <c r="AG17" s="47"/>
      <c r="AH17" s="47"/>
      <c r="AI17" s="47"/>
      <c r="AJ17" s="48" t="str">
        <f>IF(AG17&gt;0,('1.Salaries Rates Dates'!$D$33*AG17),(AH17*(ROUND(YEARFRAC(AG$10,AL$10),2)*'1.Salaries Rates Dates'!$F$33)&amp;" / "&amp;AI17*(ROUND(YEARFRAC(AG$10,AL$10),2)*'1.Salaries Rates Dates'!$E$33)))</f>
        <v>0 / 0</v>
      </c>
      <c r="AK17" s="51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Dates'!$B$49)))))</f>
        <v>0</v>
      </c>
      <c r="AL17" s="128">
        <f>IF($C17="FT",AK17*'1.Salaries Rates Dates'!$B$44,
IF($C17="PT",AK17*'1.Salaries Rates Dates'!$B$45,
IF($C17="Clinical",AK17*'1.Salaries Rates Dates'!$B$44,
IF($C17="ANSFT",AK17*'1.Salaries Rates Dates'!$B$46,
IF($C17="ANSPT",AK17*'1.Salaries Rates Dates'!$B$47)))))</f>
        <v>0</v>
      </c>
      <c r="AM17" s="28">
        <f t="shared" si="2"/>
        <v>0</v>
      </c>
      <c r="AN17" s="252"/>
      <c r="AO17" s="25">
        <f>AF17*(1+'1.Salaries Rates Dates'!B49)</f>
        <v>0</v>
      </c>
      <c r="AP17" s="47"/>
      <c r="AQ17" s="47"/>
      <c r="AR17" s="47"/>
      <c r="AS17" s="48" t="str">
        <f>IF(AP17&gt;0,('1.Salaries Rates Dates'!$D$34*AP17),(AQ17*(ROUND(YEARFRAC(AP$10,AU$10),2)*'1.Salaries Rates Dates'!$F$34)&amp;" / "&amp;AR17*(ROUND(YEARFRAC(AP$10,AU$10),2)*'1.Salaries Rates Dates'!$E$34)))</f>
        <v>0 / 0</v>
      </c>
      <c r="AT17" s="51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Dates'!$B$49)))))</f>
        <v>0</v>
      </c>
      <c r="AU17" s="128">
        <f>IF($C17="FT",AT17*'1.Salaries Rates Dates'!$B$44,
IF($C17="PT",AT17*'1.Salaries Rates Dates'!$B$45,
IF($C17="Clinical",AT17*'1.Salaries Rates Dates'!$B$44,
IF($C17="ANSFT",AT17*'1.Salaries Rates Dates'!$B$46,
IF($C17="ANSPT",AT17*'1.Salaries Rates Dates'!$B$47)))))</f>
        <v>0</v>
      </c>
      <c r="AV17" s="28">
        <f t="shared" si="3"/>
        <v>0</v>
      </c>
      <c r="AW17" s="252"/>
      <c r="AX17" s="25">
        <f>AO17*(1+'1.Salaries Rates Dates'!K52)</f>
        <v>0</v>
      </c>
      <c r="AY17" s="47"/>
      <c r="AZ17" s="47"/>
      <c r="BA17" s="47"/>
      <c r="BB17" s="48" t="str">
        <f>IF(AY17&gt;0,('1.Salaries Rates Dates'!$D$35*AY17),(AZ17*(ROUND(YEARFRAC(AY$10,BD$10),2)*'1.Salaries Rates Dates'!$F$35)&amp;" / "&amp;BA17*(ROUND(YEARFRAC(AY$10,BD$10),2)*'1.Salaries Rates Dates'!$E$35)))</f>
        <v>0 / 0</v>
      </c>
      <c r="BC17" s="51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Dates'!$B$49)))))</f>
        <v>0</v>
      </c>
      <c r="BD17" s="128">
        <f>IF($C17="FT",BC17*'1.Salaries Rates Dates'!$B$44,
IF($C17="PT",BC17*'1.Salaries Rates Dates'!$B$45,
IF($C17="Clinical",BC17*'1.Salaries Rates Dates'!$B$44,
IF($C17="ANSFT",BC17*'1.Salaries Rates Dates'!$B$46,
IF($C17="ANSPT",BC17*'1.Salaries Rates Dates'!$B$47)))))</f>
        <v>0</v>
      </c>
      <c r="BE17" s="28">
        <f t="shared" si="4"/>
        <v>0</v>
      </c>
      <c r="BF17" s="252"/>
      <c r="BG17" s="25">
        <f>AX17*(1+'1.Salaries Rates Dates'!T52)</f>
        <v>0</v>
      </c>
      <c r="BH17" s="47"/>
      <c r="BI17" s="47"/>
      <c r="BJ17" s="47"/>
      <c r="BK17" s="48" t="str">
        <f>IF(BH17&gt;0,('1.Salaries Rates Dates'!$D$36*BH17),(BI17*(ROUND(YEARFRAC(BH$10,BM$10),2)*'1.Salaries Rates Dates'!$F$36)&amp;" / "&amp;BJ17*(ROUND(YEARFRAC(BH$10,BM$10),2)*'1.Salaries Rates Dates'!$E$36)))</f>
        <v>0 / 0</v>
      </c>
      <c r="BL17" s="51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Dates'!$B$49)))))</f>
        <v>0</v>
      </c>
      <c r="BM17" s="128">
        <f>IF($C17="FT",BL17*'1.Salaries Rates Dates'!$B$44,
IF($C17="PT",BL17*'1.Salaries Rates Dates'!$B$45,
IF($C17="Clinical",BL17*'1.Salaries Rates Dates'!$B$44,
IF($C17="ANSFT",BL17*'1.Salaries Rates Dates'!$B$46,
IF($C17="ANSPT",BL17*'1.Salaries Rates Dates'!$B$47)))))</f>
        <v>0</v>
      </c>
      <c r="BN17" s="28">
        <f t="shared" si="5"/>
        <v>0</v>
      </c>
      <c r="BO17" s="14">
        <f t="shared" si="7"/>
        <v>0</v>
      </c>
      <c r="BP17" s="14">
        <f t="shared" si="7"/>
        <v>0</v>
      </c>
      <c r="BQ17" s="14">
        <f t="shared" si="7"/>
        <v>0</v>
      </c>
      <c r="BR17" s="82"/>
      <c r="BS17" s="55">
        <f>'1.Salaries Rates Dates'!$D$6</f>
        <v>0</v>
      </c>
      <c r="BT17" s="187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Dates'!$B$49)))))</f>
        <v>0</v>
      </c>
      <c r="BU17" s="187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Dates'!$B$49)))))</f>
        <v>0</v>
      </c>
      <c r="BV17" s="187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Dates'!$B$49)))))</f>
        <v>0</v>
      </c>
      <c r="BW17" s="187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Dates'!$B$49)))))</f>
        <v>0</v>
      </c>
      <c r="BX17" s="187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Dates'!$B$49)))))</f>
        <v>0</v>
      </c>
      <c r="BY17" s="187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Dates'!$B$49)))))</f>
        <v>0</v>
      </c>
      <c r="BZ17" s="187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Dates'!$B$49)))))</f>
        <v>0</v>
      </c>
      <c r="CA17" s="188">
        <f t="shared" si="8"/>
        <v>0</v>
      </c>
    </row>
    <row r="18" spans="1:79" hidden="1" x14ac:dyDescent="0.25">
      <c r="A18" s="15">
        <v>4</v>
      </c>
      <c r="B18" s="71">
        <f>'1.Salaries Rates Dates'!C7</f>
        <v>0</v>
      </c>
      <c r="C18" s="30" t="s">
        <v>31</v>
      </c>
      <c r="D18" s="226"/>
      <c r="E18" s="25">
        <f>'1.Salaries Rates Dates'!Z7</f>
        <v>0</v>
      </c>
      <c r="F18" s="47"/>
      <c r="G18" s="47"/>
      <c r="H18" s="47"/>
      <c r="I18" s="48" t="str">
        <f>IF(F18&gt;0,('1.Salaries Rates Dates'!$D$30*F18),(G18*(ROUND(YEARFRAC(F$10,K$10),2)*'1.Salaries Rates Dates'!$F$30)&amp;" / "&amp;H18*(ROUND(YEARFRAC(F$10,K$10),2)*'1.Salaries Rates Dates'!$E$30)))</f>
        <v>0 / 0</v>
      </c>
      <c r="J18" s="51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Dates'!$B$49)))))</f>
        <v>0</v>
      </c>
      <c r="K18" s="128">
        <f>IF($C18="FT",J18*'1.Salaries Rates Dates'!$B$44,
IF($C18="PT",J18*'1.Salaries Rates Dates'!$B$45,
IF($C18="Clinical",J18*'1.Salaries Rates Dates'!$B$44,
IF($C18="ANSFT",J18*'1.Salaries Rates Dates'!$B$46,
IF($C18="ANSPT",J18*'1.Salaries Rates Dates'!$B$47)))))</f>
        <v>0</v>
      </c>
      <c r="L18" s="28">
        <f t="shared" si="6"/>
        <v>0</v>
      </c>
      <c r="M18" s="250"/>
      <c r="N18" s="25">
        <f>E18*(1+'1.Salaries Rates Dates'!B49)</f>
        <v>0</v>
      </c>
      <c r="O18" s="47"/>
      <c r="P18" s="47"/>
      <c r="Q18" s="47"/>
      <c r="R18" s="48" t="str">
        <f>IF(O18&gt;0,('1.Salaries Rates Dates'!$D$31*O18),(P18*(ROUND(YEARFRAC(O$10,T$10),2)*'1.Salaries Rates Dates'!$F$31)&amp;" / "&amp;Q18*(ROUND(YEARFRAC(O$10,T$10),2)*'1.Salaries Rates Dates'!$E$31)))</f>
        <v>0 / 0</v>
      </c>
      <c r="S18" s="51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Dates'!$B$49)))))</f>
        <v>0</v>
      </c>
      <c r="T18" s="128">
        <f>IF($C18="FT",S18*'1.Salaries Rates Dates'!$B$44,
IF($C18="PT",S18*'1.Salaries Rates Dates'!$B$45,
IF($C18="Clinical",S18*'1.Salaries Rates Dates'!$B$44,
IF($C18="ANSFT",S18*'1.Salaries Rates Dates'!$B$46,
IF($C18="ANSPT",S18*'1.Salaries Rates Dates'!$B$47)))))</f>
        <v>0</v>
      </c>
      <c r="U18" s="28">
        <f t="shared" si="0"/>
        <v>0</v>
      </c>
      <c r="V18" s="252"/>
      <c r="W18" s="25">
        <f>N18*(1+'1.Salaries Rates Dates'!B49)</f>
        <v>0</v>
      </c>
      <c r="X18" s="47"/>
      <c r="Y18" s="47"/>
      <c r="Z18" s="47"/>
      <c r="AA18" s="48" t="str">
        <f>IF(X18&gt;0,('1.Salaries Rates Dates'!$D$32*X18),(Y18*(ROUND(YEARFRAC(X$10,AC$10),2)*'1.Salaries Rates Dates'!$F$32)&amp;" / "&amp;Z18*(ROUND(YEARFRAC(X$10,AC$10),2)*'1.Salaries Rates Dates'!$E$32)))</f>
        <v>0 / 0</v>
      </c>
      <c r="AB18" s="51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Dates'!$B$49)))))</f>
        <v>0</v>
      </c>
      <c r="AC18" s="128">
        <f>IF($C18="FT",AB18*'1.Salaries Rates Dates'!$B$44,
IF($C18="PT",AB18*'1.Salaries Rates Dates'!$B$45,
IF($C18="Clinical",AB18*'1.Salaries Rates Dates'!$B$44,
IF($C18="ANSFT",AB18*'1.Salaries Rates Dates'!$B$46,
IF($C18="ANSPT",AB18*'1.Salaries Rates Dates'!$B$47)))))</f>
        <v>0</v>
      </c>
      <c r="AD18" s="28">
        <f t="shared" si="1"/>
        <v>0</v>
      </c>
      <c r="AE18" s="252"/>
      <c r="AF18" s="25">
        <f>W18*(1+'1.Salaries Rates Dates'!B49)</f>
        <v>0</v>
      </c>
      <c r="AG18" s="47"/>
      <c r="AH18" s="47"/>
      <c r="AI18" s="47"/>
      <c r="AJ18" s="48" t="str">
        <f>IF(AG18&gt;0,('1.Salaries Rates Dates'!$D$33*AG18),(AH18*(ROUND(YEARFRAC(AG$10,AL$10),2)*'1.Salaries Rates Dates'!$F$33)&amp;" / "&amp;AI18*(ROUND(YEARFRAC(AG$10,AL$10),2)*'1.Salaries Rates Dates'!$E$33)))</f>
        <v>0 / 0</v>
      </c>
      <c r="AK18" s="51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Dates'!$B$49)))))</f>
        <v>0</v>
      </c>
      <c r="AL18" s="128">
        <f>IF($C18="FT",AK18*'1.Salaries Rates Dates'!$B$44,
IF($C18="PT",AK18*'1.Salaries Rates Dates'!$B$45,
IF($C18="Clinical",AK18*'1.Salaries Rates Dates'!$B$44,
IF($C18="ANSFT",AK18*'1.Salaries Rates Dates'!$B$46,
IF($C18="ANSPT",AK18*'1.Salaries Rates Dates'!$B$47)))))</f>
        <v>0</v>
      </c>
      <c r="AM18" s="28">
        <f t="shared" si="2"/>
        <v>0</v>
      </c>
      <c r="AN18" s="252"/>
      <c r="AO18" s="25">
        <f>AF18*(1+'1.Salaries Rates Dates'!B49)</f>
        <v>0</v>
      </c>
      <c r="AP18" s="47"/>
      <c r="AQ18" s="47"/>
      <c r="AR18" s="47"/>
      <c r="AS18" s="48" t="str">
        <f>IF(AP18&gt;0,('1.Salaries Rates Dates'!$D$34*AP18),(AQ18*(ROUND(YEARFRAC(AP$10,AU$10),2)*'1.Salaries Rates Dates'!$F$34)&amp;" / "&amp;AR18*(ROUND(YEARFRAC(AP$10,AU$10),2)*'1.Salaries Rates Dates'!$E$34)))</f>
        <v>0 / 0</v>
      </c>
      <c r="AT18" s="51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Dates'!$B$49)))))</f>
        <v>0</v>
      </c>
      <c r="AU18" s="128">
        <f>IF($C18="FT",AT18*'1.Salaries Rates Dates'!$B$44,
IF($C18="PT",AT18*'1.Salaries Rates Dates'!$B$45,
IF($C18="Clinical",AT18*'1.Salaries Rates Dates'!$B$44,
IF($C18="ANSFT",AT18*'1.Salaries Rates Dates'!$B$46,
IF($C18="ANSPT",AT18*'1.Salaries Rates Dates'!$B$47)))))</f>
        <v>0</v>
      </c>
      <c r="AV18" s="28">
        <f t="shared" si="3"/>
        <v>0</v>
      </c>
      <c r="AW18" s="252"/>
      <c r="AX18" s="25">
        <f>AO18*(1+'1.Salaries Rates Dates'!K52)</f>
        <v>0</v>
      </c>
      <c r="AY18" s="47"/>
      <c r="AZ18" s="47"/>
      <c r="BA18" s="47"/>
      <c r="BB18" s="48" t="str">
        <f>IF(AY18&gt;0,('1.Salaries Rates Dates'!$D$35*AY18),(AZ18*(ROUND(YEARFRAC(AY$10,BD$10),2)*'1.Salaries Rates Dates'!$F$35)&amp;" / "&amp;BA18*(ROUND(YEARFRAC(AY$10,BD$10),2)*'1.Salaries Rates Dates'!$E$35)))</f>
        <v>0 / 0</v>
      </c>
      <c r="BC18" s="51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Dates'!$B$49)))))</f>
        <v>0</v>
      </c>
      <c r="BD18" s="128">
        <f>IF($C18="FT",BC18*'1.Salaries Rates Dates'!$B$44,
IF($C18="PT",BC18*'1.Salaries Rates Dates'!$B$45,
IF($C18="Clinical",BC18*'1.Salaries Rates Dates'!$B$44,
IF($C18="ANSFT",BC18*'1.Salaries Rates Dates'!$B$46,
IF($C18="ANSPT",BC18*'1.Salaries Rates Dates'!$B$47)))))</f>
        <v>0</v>
      </c>
      <c r="BE18" s="28">
        <f t="shared" si="4"/>
        <v>0</v>
      </c>
      <c r="BF18" s="252"/>
      <c r="BG18" s="25">
        <f>AX18*(1+'1.Salaries Rates Dates'!T52)</f>
        <v>0</v>
      </c>
      <c r="BH18" s="47"/>
      <c r="BI18" s="47"/>
      <c r="BJ18" s="47"/>
      <c r="BK18" s="48" t="str">
        <f>IF(BH18&gt;0,('1.Salaries Rates Dates'!$D$36*BH18),(BI18*(ROUND(YEARFRAC(BH$10,BM$10),2)*'1.Salaries Rates Dates'!$F$36)&amp;" / "&amp;BJ18*(ROUND(YEARFRAC(BH$10,BM$10),2)*'1.Salaries Rates Dates'!$E$36)))</f>
        <v>0 / 0</v>
      </c>
      <c r="BL18" s="51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Dates'!$B$49)))))</f>
        <v>0</v>
      </c>
      <c r="BM18" s="128">
        <f>IF($C18="FT",BL18*'1.Salaries Rates Dates'!$B$44,
IF($C18="PT",BL18*'1.Salaries Rates Dates'!$B$45,
IF($C18="Clinical",BL18*'1.Salaries Rates Dates'!$B$44,
IF($C18="ANSFT",BL18*'1.Salaries Rates Dates'!$B$46,
IF($C18="ANSPT",BL18*'1.Salaries Rates Dates'!$B$47)))))</f>
        <v>0</v>
      </c>
      <c r="BN18" s="28">
        <f t="shared" si="5"/>
        <v>0</v>
      </c>
      <c r="BO18" s="14">
        <f t="shared" si="7"/>
        <v>0</v>
      </c>
      <c r="BP18" s="14">
        <f t="shared" si="7"/>
        <v>0</v>
      </c>
      <c r="BQ18" s="14">
        <f t="shared" si="7"/>
        <v>0</v>
      </c>
      <c r="BR18" s="82"/>
      <c r="BS18" s="55">
        <f>'1.Salaries Rates Dates'!$D$7</f>
        <v>0</v>
      </c>
      <c r="BT18" s="187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Dates'!$B$49)))))</f>
        <v>0</v>
      </c>
      <c r="BU18" s="187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Dates'!$B$49)))))</f>
        <v>0</v>
      </c>
      <c r="BV18" s="187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Dates'!$B$49)))))</f>
        <v>0</v>
      </c>
      <c r="BW18" s="187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Dates'!$B$49)))))</f>
        <v>0</v>
      </c>
      <c r="BX18" s="187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Dates'!$B$49)))))</f>
        <v>0</v>
      </c>
      <c r="BY18" s="187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Dates'!$B$49)))))</f>
        <v>0</v>
      </c>
      <c r="BZ18" s="187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Dates'!$B$49)))))</f>
        <v>0</v>
      </c>
      <c r="CA18" s="188">
        <f t="shared" si="8"/>
        <v>0</v>
      </c>
    </row>
    <row r="19" spans="1:79" hidden="1" x14ac:dyDescent="0.25">
      <c r="A19" s="15">
        <v>5</v>
      </c>
      <c r="B19" s="71">
        <f>'1.Salaries Rates Dates'!C8</f>
        <v>0</v>
      </c>
      <c r="C19" s="30" t="s">
        <v>31</v>
      </c>
      <c r="D19" s="226"/>
      <c r="E19" s="25">
        <f>'1.Salaries Rates Dates'!Z8</f>
        <v>0</v>
      </c>
      <c r="F19" s="47"/>
      <c r="G19" s="47"/>
      <c r="H19" s="47"/>
      <c r="I19" s="48" t="str">
        <f>IF(F19&gt;0,('1.Salaries Rates Dates'!$D$30*F19),(G19*(ROUND(YEARFRAC(F$10,K$10),2)*'1.Salaries Rates Dates'!$F$30)&amp;" / "&amp;H19*(ROUND(YEARFRAC(F$10,K$10),2)*'1.Salaries Rates Dates'!$E$30)))</f>
        <v>0 / 0</v>
      </c>
      <c r="J19" s="51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Dates'!$B$49)))))</f>
        <v>0</v>
      </c>
      <c r="K19" s="128">
        <f>IF($C19="FT",J19*'1.Salaries Rates Dates'!$B$44,
IF($C19="PT",J19*'1.Salaries Rates Dates'!$B$45,
IF($C19="Clinical",J19*'1.Salaries Rates Dates'!$B$44,
IF($C19="ANSFT",J19*'1.Salaries Rates Dates'!$B$46,
IF($C19="ANSPT",J19*'1.Salaries Rates Dates'!$B$47)))))</f>
        <v>0</v>
      </c>
      <c r="L19" s="28">
        <f t="shared" si="6"/>
        <v>0</v>
      </c>
      <c r="M19" s="250"/>
      <c r="N19" s="25">
        <f>E19*(1+'1.Salaries Rates Dates'!B49)</f>
        <v>0</v>
      </c>
      <c r="O19" s="47"/>
      <c r="P19" s="47"/>
      <c r="Q19" s="47"/>
      <c r="R19" s="48" t="str">
        <f>IF(O19&gt;0,('1.Salaries Rates Dates'!$D$31*O19),(P19*(ROUND(YEARFRAC(O$10,T$10),2)*'1.Salaries Rates Dates'!$F$31)&amp;" / "&amp;Q19*(ROUND(YEARFRAC(O$10,T$10),2)*'1.Salaries Rates Dates'!$E$31)))</f>
        <v>0 / 0</v>
      </c>
      <c r="S19" s="51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Dates'!$B$49)))))</f>
        <v>0</v>
      </c>
      <c r="T19" s="128">
        <f>IF($C19="FT",S19*'1.Salaries Rates Dates'!$B$44,
IF($C19="PT",S19*'1.Salaries Rates Dates'!$B$45,
IF($C19="Clinical",S19*'1.Salaries Rates Dates'!$B$44,
IF($C19="ANSFT",S19*'1.Salaries Rates Dates'!$B$46,
IF($C19="ANSPT",S19*'1.Salaries Rates Dates'!$B$47)))))</f>
        <v>0</v>
      </c>
      <c r="U19" s="28">
        <f t="shared" si="0"/>
        <v>0</v>
      </c>
      <c r="V19" s="252"/>
      <c r="W19" s="25">
        <f>N19*(1+'1.Salaries Rates Dates'!B49)</f>
        <v>0</v>
      </c>
      <c r="X19" s="47"/>
      <c r="Y19" s="47"/>
      <c r="Z19" s="47"/>
      <c r="AA19" s="48" t="str">
        <f>IF(X19&gt;0,('1.Salaries Rates Dates'!$D$32*X19),(Y19*(ROUND(YEARFRAC(X$10,AC$10),2)*'1.Salaries Rates Dates'!$F$32)&amp;" / "&amp;Z19*(ROUND(YEARFRAC(X$10,AC$10),2)*'1.Salaries Rates Dates'!$E$32)))</f>
        <v>0 / 0</v>
      </c>
      <c r="AB19" s="51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Dates'!$B$49)))))</f>
        <v>0</v>
      </c>
      <c r="AC19" s="128">
        <f>IF($C19="FT",AB19*'1.Salaries Rates Dates'!$B$44,
IF($C19="PT",AB19*'1.Salaries Rates Dates'!$B$45,
IF($C19="Clinical",AB19*'1.Salaries Rates Dates'!$B$44,
IF($C19="ANSFT",AB19*'1.Salaries Rates Dates'!$B$46,
IF($C19="ANSPT",AB19*'1.Salaries Rates Dates'!$B$47)))))</f>
        <v>0</v>
      </c>
      <c r="AD19" s="28">
        <f t="shared" si="1"/>
        <v>0</v>
      </c>
      <c r="AE19" s="252"/>
      <c r="AF19" s="25">
        <f>W19*(1+'1.Salaries Rates Dates'!B49)</f>
        <v>0</v>
      </c>
      <c r="AG19" s="47"/>
      <c r="AH19" s="47"/>
      <c r="AI19" s="47"/>
      <c r="AJ19" s="48" t="str">
        <f>IF(AG19&gt;0,('1.Salaries Rates Dates'!$D$33*AG19),(AH19*(ROUND(YEARFRAC(AG$10,AL$10),2)*'1.Salaries Rates Dates'!$F$33)&amp;" / "&amp;AI19*(ROUND(YEARFRAC(AG$10,AL$10),2)*'1.Salaries Rates Dates'!$E$33)))</f>
        <v>0 / 0</v>
      </c>
      <c r="AK19" s="51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Dates'!$B$49)))))</f>
        <v>0</v>
      </c>
      <c r="AL19" s="128">
        <f>IF($C19="FT",AK19*'1.Salaries Rates Dates'!$B$44,
IF($C19="PT",AK19*'1.Salaries Rates Dates'!$B$45,
IF($C19="Clinical",AK19*'1.Salaries Rates Dates'!$B$44,
IF($C19="ANSFT",AK19*'1.Salaries Rates Dates'!$B$46,
IF($C19="ANSPT",AK19*'1.Salaries Rates Dates'!$B$47)))))</f>
        <v>0</v>
      </c>
      <c r="AM19" s="28">
        <f t="shared" si="2"/>
        <v>0</v>
      </c>
      <c r="AN19" s="252"/>
      <c r="AO19" s="25">
        <f>AF19*(1+'1.Salaries Rates Dates'!B49)</f>
        <v>0</v>
      </c>
      <c r="AP19" s="47"/>
      <c r="AQ19" s="47"/>
      <c r="AR19" s="47"/>
      <c r="AS19" s="48" t="str">
        <f>IF(AP19&gt;0,('1.Salaries Rates Dates'!$D$34*AP19),(AQ19*(ROUND(YEARFRAC(AP$10,AU$10),2)*'1.Salaries Rates Dates'!$F$34)&amp;" / "&amp;AR19*(ROUND(YEARFRAC(AP$10,AU$10),2)*'1.Salaries Rates Dates'!$E$34)))</f>
        <v>0 / 0</v>
      </c>
      <c r="AT19" s="51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Dates'!$B$49)))))</f>
        <v>0</v>
      </c>
      <c r="AU19" s="128">
        <f>IF($C19="FT",AT19*'1.Salaries Rates Dates'!$B$44,
IF($C19="PT",AT19*'1.Salaries Rates Dates'!$B$45,
IF($C19="Clinical",AT19*'1.Salaries Rates Dates'!$B$44,
IF($C19="ANSFT",AT19*'1.Salaries Rates Dates'!$B$46,
IF($C19="ANSPT",AT19*'1.Salaries Rates Dates'!$B$47)))))</f>
        <v>0</v>
      </c>
      <c r="AV19" s="28">
        <f t="shared" si="3"/>
        <v>0</v>
      </c>
      <c r="AW19" s="252"/>
      <c r="AX19" s="25">
        <f>AO19*(1+'1.Salaries Rates Dates'!K52)</f>
        <v>0</v>
      </c>
      <c r="AY19" s="47"/>
      <c r="AZ19" s="47"/>
      <c r="BA19" s="47"/>
      <c r="BB19" s="48" t="str">
        <f>IF(AY19&gt;0,('1.Salaries Rates Dates'!$D$35*AY19),(AZ19*(ROUND(YEARFRAC(AY$10,BD$10),2)*'1.Salaries Rates Dates'!$F$35)&amp;" / "&amp;BA19*(ROUND(YEARFRAC(AY$10,BD$10),2)*'1.Salaries Rates Dates'!$E$35)))</f>
        <v>0 / 0</v>
      </c>
      <c r="BC19" s="51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Dates'!$B$49)))))</f>
        <v>0</v>
      </c>
      <c r="BD19" s="128">
        <f>IF($C19="FT",BC19*'1.Salaries Rates Dates'!$B$44,
IF($C19="PT",BC19*'1.Salaries Rates Dates'!$B$45,
IF($C19="Clinical",BC19*'1.Salaries Rates Dates'!$B$44,
IF($C19="ANSFT",BC19*'1.Salaries Rates Dates'!$B$46,
IF($C19="ANSPT",BC19*'1.Salaries Rates Dates'!$B$47)))))</f>
        <v>0</v>
      </c>
      <c r="BE19" s="28">
        <f t="shared" si="4"/>
        <v>0</v>
      </c>
      <c r="BF19" s="252"/>
      <c r="BG19" s="25">
        <f>AX19*(1+'1.Salaries Rates Dates'!T52)</f>
        <v>0</v>
      </c>
      <c r="BH19" s="47"/>
      <c r="BI19" s="47"/>
      <c r="BJ19" s="47"/>
      <c r="BK19" s="48" t="str">
        <f>IF(BH19&gt;0,('1.Salaries Rates Dates'!$D$36*BH19),(BI19*(ROUND(YEARFRAC(BH$10,BM$10),2)*'1.Salaries Rates Dates'!$F$36)&amp;" / "&amp;BJ19*(ROUND(YEARFRAC(BH$10,BM$10),2)*'1.Salaries Rates Dates'!$E$36)))</f>
        <v>0 / 0</v>
      </c>
      <c r="BL19" s="51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Dates'!$B$49)))))</f>
        <v>0</v>
      </c>
      <c r="BM19" s="128">
        <f>IF($C19="FT",BL19*'1.Salaries Rates Dates'!$B$44,
IF($C19="PT",BL19*'1.Salaries Rates Dates'!$B$45,
IF($C19="Clinical",BL19*'1.Salaries Rates Dates'!$B$44,
IF($C19="ANSFT",BL19*'1.Salaries Rates Dates'!$B$46,
IF($C19="ANSPT",BL19*'1.Salaries Rates Dates'!$B$47)))))</f>
        <v>0</v>
      </c>
      <c r="BN19" s="28">
        <f t="shared" si="5"/>
        <v>0</v>
      </c>
      <c r="BO19" s="14">
        <f t="shared" si="7"/>
        <v>0</v>
      </c>
      <c r="BP19" s="14">
        <f t="shared" si="7"/>
        <v>0</v>
      </c>
      <c r="BQ19" s="14">
        <f t="shared" si="7"/>
        <v>0</v>
      </c>
      <c r="BR19" s="82"/>
      <c r="BS19" s="55">
        <f>'1.Salaries Rates Dates'!$D$8</f>
        <v>0</v>
      </c>
      <c r="BT19" s="187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Dates'!$B$49)))))</f>
        <v>0</v>
      </c>
      <c r="BU19" s="187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Dates'!$B$49)))))</f>
        <v>0</v>
      </c>
      <c r="BV19" s="187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Dates'!$B$49)))))</f>
        <v>0</v>
      </c>
      <c r="BW19" s="187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Dates'!$B$49)))))</f>
        <v>0</v>
      </c>
      <c r="BX19" s="187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Dates'!$B$49)))))</f>
        <v>0</v>
      </c>
      <c r="BY19" s="187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Dates'!$B$49)))))</f>
        <v>0</v>
      </c>
      <c r="BZ19" s="187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Dates'!$B$49)))))</f>
        <v>0</v>
      </c>
      <c r="CA19" s="188">
        <f t="shared" si="8"/>
        <v>0</v>
      </c>
    </row>
    <row r="20" spans="1:79" hidden="1" x14ac:dyDescent="0.25">
      <c r="A20" s="15">
        <v>6</v>
      </c>
      <c r="B20" s="71">
        <f>'1.Salaries Rates Dates'!C9</f>
        <v>0</v>
      </c>
      <c r="C20" s="30" t="s">
        <v>31</v>
      </c>
      <c r="D20" s="226"/>
      <c r="E20" s="25">
        <f>'1.Salaries Rates Dates'!Z9</f>
        <v>0</v>
      </c>
      <c r="F20" s="47"/>
      <c r="G20" s="47"/>
      <c r="H20" s="47"/>
      <c r="I20" s="48" t="str">
        <f>IF(F20&gt;0,('1.Salaries Rates Dates'!$D$30*F20),(G20*(ROUND(YEARFRAC(F$10,K$10),2)*'1.Salaries Rates Dates'!$F$30)&amp;" / "&amp;H20*(ROUND(YEARFRAC(F$10,K$10),2)*'1.Salaries Rates Dates'!$E$30)))</f>
        <v>0 / 0</v>
      </c>
      <c r="J20" s="51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Dates'!$B$49)))))</f>
        <v>0</v>
      </c>
      <c r="K20" s="128">
        <f>IF($C20="FT",J20*'1.Salaries Rates Dates'!$B$44,
IF($C20="PT",J20*'1.Salaries Rates Dates'!$B$45,
IF($C20="Clinical",J20*'1.Salaries Rates Dates'!$B$44,
IF($C20="ANSFT",J20*'1.Salaries Rates Dates'!$B$46,
IF($C20="ANSPT",J20*'1.Salaries Rates Dates'!$B$47)))))</f>
        <v>0</v>
      </c>
      <c r="L20" s="28">
        <f t="shared" si="6"/>
        <v>0</v>
      </c>
      <c r="M20" s="250"/>
      <c r="N20" s="25">
        <f>E20*(1+'1.Salaries Rates Dates'!B49)</f>
        <v>0</v>
      </c>
      <c r="O20" s="47"/>
      <c r="P20" s="47"/>
      <c r="Q20" s="47"/>
      <c r="R20" s="48" t="str">
        <f>IF(O20&gt;0,('1.Salaries Rates Dates'!$D$31*O20),(P20*(ROUND(YEARFRAC(O$10,T$10),2)*'1.Salaries Rates Dates'!$F$31)&amp;" / "&amp;Q20*(ROUND(YEARFRAC(O$10,T$10),2)*'1.Salaries Rates Dates'!$E$31)))</f>
        <v>0 / 0</v>
      </c>
      <c r="S20" s="51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Dates'!$B$49)))))</f>
        <v>0</v>
      </c>
      <c r="T20" s="128">
        <f>IF($C20="FT",S20*'1.Salaries Rates Dates'!$B$44,
IF($C20="PT",S20*'1.Salaries Rates Dates'!$B$45,
IF($C20="Clinical",S20*'1.Salaries Rates Dates'!$B$44,
IF($C20="ANSFT",S20*'1.Salaries Rates Dates'!$B$46,
IF($C20="ANSPT",S20*'1.Salaries Rates Dates'!$B$47)))))</f>
        <v>0</v>
      </c>
      <c r="U20" s="28">
        <f t="shared" si="0"/>
        <v>0</v>
      </c>
      <c r="V20" s="252"/>
      <c r="W20" s="25">
        <f>N20*(1+'1.Salaries Rates Dates'!B49)</f>
        <v>0</v>
      </c>
      <c r="X20" s="47"/>
      <c r="Y20" s="47"/>
      <c r="Z20" s="47"/>
      <c r="AA20" s="48" t="str">
        <f>IF(X20&gt;0,('1.Salaries Rates Dates'!$D$32*X20),(Y20*(ROUND(YEARFRAC(X$10,AC$10),2)*'1.Salaries Rates Dates'!$F$32)&amp;" / "&amp;Z20*(ROUND(YEARFRAC(X$10,AC$10),2)*'1.Salaries Rates Dates'!$E$32)))</f>
        <v>0 / 0</v>
      </c>
      <c r="AB20" s="51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Dates'!$B$49)))))</f>
        <v>0</v>
      </c>
      <c r="AC20" s="128">
        <f>IF($C20="FT",AB20*'1.Salaries Rates Dates'!$B$44,
IF($C20="PT",AB20*'1.Salaries Rates Dates'!$B$45,
IF($C20="Clinical",AB20*'1.Salaries Rates Dates'!$B$44,
IF($C20="ANSFT",AB20*'1.Salaries Rates Dates'!$B$46,
IF($C20="ANSPT",AB20*'1.Salaries Rates Dates'!$B$47)))))</f>
        <v>0</v>
      </c>
      <c r="AD20" s="28">
        <f t="shared" si="1"/>
        <v>0</v>
      </c>
      <c r="AE20" s="252"/>
      <c r="AF20" s="25">
        <f>W20*(1+'1.Salaries Rates Dates'!B49)</f>
        <v>0</v>
      </c>
      <c r="AG20" s="47"/>
      <c r="AH20" s="47"/>
      <c r="AI20" s="47"/>
      <c r="AJ20" s="48" t="str">
        <f>IF(AG20&gt;0,('1.Salaries Rates Dates'!$D$33*AG20),(AH20*(ROUND(YEARFRAC(AG$10,AL$10),2)*'1.Salaries Rates Dates'!$F$33)&amp;" / "&amp;AI20*(ROUND(YEARFRAC(AG$10,AL$10),2)*'1.Salaries Rates Dates'!$E$33)))</f>
        <v>0 / 0</v>
      </c>
      <c r="AK20" s="51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Dates'!$B$49)))))</f>
        <v>0</v>
      </c>
      <c r="AL20" s="128">
        <f>IF($C20="FT",AK20*'1.Salaries Rates Dates'!$B$44,
IF($C20="PT",AK20*'1.Salaries Rates Dates'!$B$45,
IF($C20="Clinical",AK20*'1.Salaries Rates Dates'!$B$44,
IF($C20="ANSFT",AK20*'1.Salaries Rates Dates'!$B$46,
IF($C20="ANSPT",AK20*'1.Salaries Rates Dates'!$B$47)))))</f>
        <v>0</v>
      </c>
      <c r="AM20" s="28">
        <f t="shared" si="2"/>
        <v>0</v>
      </c>
      <c r="AN20" s="252"/>
      <c r="AO20" s="25">
        <f>AF20*(1+'1.Salaries Rates Dates'!B49)</f>
        <v>0</v>
      </c>
      <c r="AP20" s="47"/>
      <c r="AQ20" s="47"/>
      <c r="AR20" s="47"/>
      <c r="AS20" s="48" t="str">
        <f>IF(AP20&gt;0,('1.Salaries Rates Dates'!$D$34*AP20),(AQ20*(ROUND(YEARFRAC(AP$10,AU$10),2)*'1.Salaries Rates Dates'!$F$34)&amp;" / "&amp;AR20*(ROUND(YEARFRAC(AP$10,AU$10),2)*'1.Salaries Rates Dates'!$E$34)))</f>
        <v>0 / 0</v>
      </c>
      <c r="AT20" s="51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Dates'!$B$49)))))</f>
        <v>0</v>
      </c>
      <c r="AU20" s="128">
        <f>IF($C20="FT",AT20*'1.Salaries Rates Dates'!$B$44,
IF($C20="PT",AT20*'1.Salaries Rates Dates'!$B$45,
IF($C20="Clinical",AT20*'1.Salaries Rates Dates'!$B$44,
IF($C20="ANSFT",AT20*'1.Salaries Rates Dates'!$B$46,
IF($C20="ANSPT",AT20*'1.Salaries Rates Dates'!$B$47)))))</f>
        <v>0</v>
      </c>
      <c r="AV20" s="28">
        <f t="shared" si="3"/>
        <v>0</v>
      </c>
      <c r="AW20" s="252"/>
      <c r="AX20" s="25">
        <f>AO20*(1+'1.Salaries Rates Dates'!K52)</f>
        <v>0</v>
      </c>
      <c r="AY20" s="47"/>
      <c r="AZ20" s="47"/>
      <c r="BA20" s="47"/>
      <c r="BB20" s="48" t="str">
        <f>IF(AY20&gt;0,('1.Salaries Rates Dates'!$D$35*AY20),(AZ20*(ROUND(YEARFRAC(AY$10,BD$10),2)*'1.Salaries Rates Dates'!$F$35)&amp;" / "&amp;BA20*(ROUND(YEARFRAC(AY$10,BD$10),2)*'1.Salaries Rates Dates'!$E$35)))</f>
        <v>0 / 0</v>
      </c>
      <c r="BC20" s="51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Dates'!$B$49)))))</f>
        <v>0</v>
      </c>
      <c r="BD20" s="128">
        <f>IF($C20="FT",BC20*'1.Salaries Rates Dates'!$B$44,
IF($C20="PT",BC20*'1.Salaries Rates Dates'!$B$45,
IF($C20="Clinical",BC20*'1.Salaries Rates Dates'!$B$44,
IF($C20="ANSFT",BC20*'1.Salaries Rates Dates'!$B$46,
IF($C20="ANSPT",BC20*'1.Salaries Rates Dates'!$B$47)))))</f>
        <v>0</v>
      </c>
      <c r="BE20" s="28">
        <f t="shared" si="4"/>
        <v>0</v>
      </c>
      <c r="BF20" s="252"/>
      <c r="BG20" s="25">
        <f>AX20*(1+'1.Salaries Rates Dates'!T52)</f>
        <v>0</v>
      </c>
      <c r="BH20" s="47"/>
      <c r="BI20" s="47"/>
      <c r="BJ20" s="47"/>
      <c r="BK20" s="48" t="str">
        <f>IF(BH20&gt;0,('1.Salaries Rates Dates'!$D$36*BH20),(BI20*(ROUND(YEARFRAC(BH$10,BM$10),2)*'1.Salaries Rates Dates'!$F$36)&amp;" / "&amp;BJ20*(ROUND(YEARFRAC(BH$10,BM$10),2)*'1.Salaries Rates Dates'!$E$36)))</f>
        <v>0 / 0</v>
      </c>
      <c r="BL20" s="51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Dates'!$B$49)))))</f>
        <v>0</v>
      </c>
      <c r="BM20" s="128">
        <f>IF($C20="FT",BL20*'1.Salaries Rates Dates'!$B$44,
IF($C20="PT",BL20*'1.Salaries Rates Dates'!$B$45,
IF($C20="Clinical",BL20*'1.Salaries Rates Dates'!$B$44,
IF($C20="ANSFT",BL20*'1.Salaries Rates Dates'!$B$46,
IF($C20="ANSPT",BL20*'1.Salaries Rates Dates'!$B$47)))))</f>
        <v>0</v>
      </c>
      <c r="BN20" s="28">
        <f t="shared" si="5"/>
        <v>0</v>
      </c>
      <c r="BO20" s="14">
        <f t="shared" si="7"/>
        <v>0</v>
      </c>
      <c r="BP20" s="14">
        <f t="shared" si="7"/>
        <v>0</v>
      </c>
      <c r="BQ20" s="14">
        <f t="shared" si="7"/>
        <v>0</v>
      </c>
      <c r="BR20" s="82"/>
      <c r="BS20" s="55">
        <f>'1.Salaries Rates Dates'!$D$9</f>
        <v>0</v>
      </c>
      <c r="BT20" s="187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Dates'!$B$49)))))</f>
        <v>0</v>
      </c>
      <c r="BU20" s="187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Dates'!$B$49)))))</f>
        <v>0</v>
      </c>
      <c r="BV20" s="187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Dates'!$B$49)))))</f>
        <v>0</v>
      </c>
      <c r="BW20" s="187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Dates'!$B$49)))))</f>
        <v>0</v>
      </c>
      <c r="BX20" s="187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Dates'!$B$49)))))</f>
        <v>0</v>
      </c>
      <c r="BY20" s="187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Dates'!$B$49)))))</f>
        <v>0</v>
      </c>
      <c r="BZ20" s="187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Dates'!$B$49)))))</f>
        <v>0</v>
      </c>
      <c r="CA20" s="188">
        <f t="shared" si="8"/>
        <v>0</v>
      </c>
    </row>
    <row r="21" spans="1:79" x14ac:dyDescent="0.25">
      <c r="A21" s="15">
        <v>7</v>
      </c>
      <c r="B21" s="71">
        <f>'1.Salaries Rates Dates'!C10</f>
        <v>0</v>
      </c>
      <c r="C21" s="30" t="s">
        <v>31</v>
      </c>
      <c r="D21" s="226"/>
      <c r="E21" s="25">
        <f>'1.Salaries Rates Dates'!Z10</f>
        <v>0</v>
      </c>
      <c r="F21" s="47"/>
      <c r="G21" s="47"/>
      <c r="H21" s="47"/>
      <c r="I21" s="48" t="str">
        <f>IF(F21&gt;0,('1.Salaries Rates Dates'!$D$30*F21),(G21*(ROUND(YEARFRAC(F$10,K$10),2)*'1.Salaries Rates Dates'!$F$30)&amp;" / "&amp;H21*(ROUND(YEARFRAC(F$10,K$10),2)*'1.Salaries Rates Dates'!$E$30)))</f>
        <v>0 / 0</v>
      </c>
      <c r="J21" s="51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Dates'!$B$49)))))</f>
        <v>0</v>
      </c>
      <c r="K21" s="128">
        <f>IF($C21="FT",J21*'1.Salaries Rates Dates'!$B$44,
IF($C21="PT",J21*'1.Salaries Rates Dates'!$B$45,
IF($C21="Clinical",J21*'1.Salaries Rates Dates'!$B$44,
IF($C21="ANSFT",J21*'1.Salaries Rates Dates'!$B$46,
IF($C21="ANSPT",J21*'1.Salaries Rates Dates'!$B$47)))))</f>
        <v>0</v>
      </c>
      <c r="L21" s="28">
        <f t="shared" si="6"/>
        <v>0</v>
      </c>
      <c r="M21" s="250"/>
      <c r="N21" s="25">
        <f>E21*(1+'1.Salaries Rates Dates'!$B$49)</f>
        <v>0</v>
      </c>
      <c r="O21" s="47"/>
      <c r="P21" s="47"/>
      <c r="Q21" s="47"/>
      <c r="R21" s="48" t="str">
        <f>IF(O21&gt;0,('1.Salaries Rates Dates'!$D$31*O21),(P21*(ROUND(YEARFRAC(O$10,T$10),2)*'1.Salaries Rates Dates'!$F$31)&amp;" / "&amp;Q21*(ROUND(YEARFRAC(O$10,T$10),2)*'1.Salaries Rates Dates'!$E$31)))</f>
        <v>0 / 0</v>
      </c>
      <c r="S21" s="51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Dates'!$B$49)))))</f>
        <v>0</v>
      </c>
      <c r="T21" s="128">
        <f>IF($C21="FT",S21*'1.Salaries Rates Dates'!$B$44,
IF($C21="PT",S21*'1.Salaries Rates Dates'!$B$45,
IF($C21="Clinical",S21*'1.Salaries Rates Dates'!$B$44,
IF($C21="ANSFT",S21*'1.Salaries Rates Dates'!$B$46,
IF($C21="ANSPT",S21*'1.Salaries Rates Dates'!$B$47)))))</f>
        <v>0</v>
      </c>
      <c r="U21" s="28">
        <f t="shared" si="0"/>
        <v>0</v>
      </c>
      <c r="V21" s="252"/>
      <c r="W21" s="25">
        <f>N21*(1+'1.Salaries Rates Dates'!$B$49)</f>
        <v>0</v>
      </c>
      <c r="X21" s="47"/>
      <c r="Y21" s="47"/>
      <c r="Z21" s="47"/>
      <c r="AA21" s="48" t="str">
        <f>IF(X21&gt;0,('1.Salaries Rates Dates'!$D$32*X21),(Y21*(ROUND(YEARFRAC(X$10,AC$10),2)*'1.Salaries Rates Dates'!$F$32)&amp;" / "&amp;Z21*(ROUND(YEARFRAC(X$10,AC$10),2)*'1.Salaries Rates Dates'!$E$32)))</f>
        <v>0 / 0</v>
      </c>
      <c r="AB21" s="51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Dates'!$B$49)))))</f>
        <v>0</v>
      </c>
      <c r="AC21" s="128">
        <f>IF($C21="FT",AB21*'1.Salaries Rates Dates'!$B$44,
IF($C21="PT",AB21*'1.Salaries Rates Dates'!$B$45,
IF($C21="Clinical",AB21*'1.Salaries Rates Dates'!$B$44,
IF($C21="ANSFT",AB21*'1.Salaries Rates Dates'!$B$46,
IF($C21="ANSPT",AB21*'1.Salaries Rates Dates'!$B$47)))))</f>
        <v>0</v>
      </c>
      <c r="AD21" s="28">
        <f t="shared" si="1"/>
        <v>0</v>
      </c>
      <c r="AE21" s="252"/>
      <c r="AF21" s="25">
        <f>W21*(1+'1.Salaries Rates Dates'!$B$49)</f>
        <v>0</v>
      </c>
      <c r="AG21" s="47"/>
      <c r="AH21" s="47"/>
      <c r="AI21" s="47"/>
      <c r="AJ21" s="48" t="str">
        <f>IF(AG21&gt;0,('1.Salaries Rates Dates'!$D$33*AG21),(AH21*(ROUND(YEARFRAC(AG$10,AL$10),2)*'1.Salaries Rates Dates'!$F$33)&amp;" / "&amp;AI21*(ROUND(YEARFRAC(AG$10,AL$10),2)*'1.Salaries Rates Dates'!$E$33)))</f>
        <v>0 / 0</v>
      </c>
      <c r="AK21" s="51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Dates'!$B$49)))))</f>
        <v>0</v>
      </c>
      <c r="AL21" s="128">
        <f>IF($C21="FT",AK21*'1.Salaries Rates Dates'!$B$44,
IF($C21="PT",AK21*'1.Salaries Rates Dates'!$B$45,
IF($C21="Clinical",AK21*'1.Salaries Rates Dates'!$B$44,
IF($C21="ANSFT",AK21*'1.Salaries Rates Dates'!$B$46,
IF($C21="ANSPT",AK21*'1.Salaries Rates Dates'!$B$47)))))</f>
        <v>0</v>
      </c>
      <c r="AM21" s="28">
        <f t="shared" si="2"/>
        <v>0</v>
      </c>
      <c r="AN21" s="252"/>
      <c r="AO21" s="25">
        <f>AF21*(1+'1.Salaries Rates Dates'!$B$49)</f>
        <v>0</v>
      </c>
      <c r="AP21" s="47"/>
      <c r="AQ21" s="47"/>
      <c r="AR21" s="47"/>
      <c r="AS21" s="48" t="str">
        <f>IF(AP21&gt;0,('1.Salaries Rates Dates'!$D$34*AP21),(AQ21*(ROUND(YEARFRAC(AP$10,AU$10),2)*'1.Salaries Rates Dates'!$F$34)&amp;" / "&amp;AR21*(ROUND(YEARFRAC(AP$10,AU$10),2)*'1.Salaries Rates Dates'!$E$34)))</f>
        <v>0 / 0</v>
      </c>
      <c r="AT21" s="51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Dates'!$B$49)))))</f>
        <v>0</v>
      </c>
      <c r="AU21" s="128">
        <f>IF($C21="FT",AT21*'1.Salaries Rates Dates'!$B$44,
IF($C21="PT",AT21*'1.Salaries Rates Dates'!$B$45,
IF($C21="Clinical",AT21*'1.Salaries Rates Dates'!$B$44,
IF($C21="ANSFT",AT21*'1.Salaries Rates Dates'!$B$46,
IF($C21="ANSPT",AT21*'1.Salaries Rates Dates'!$B$47)))))</f>
        <v>0</v>
      </c>
      <c r="AV21" s="28">
        <f t="shared" si="3"/>
        <v>0</v>
      </c>
      <c r="AW21" s="252"/>
      <c r="AX21" s="25">
        <f>AO21*(1+'1.Salaries Rates Dates'!$B$49)</f>
        <v>0</v>
      </c>
      <c r="AY21" s="47"/>
      <c r="AZ21" s="47"/>
      <c r="BA21" s="47"/>
      <c r="BB21" s="48" t="str">
        <f>IF(AY21&gt;0,('1.Salaries Rates Dates'!$D$35*AY21),(AZ21*(ROUND(YEARFRAC(AY$10,BD$10),2)*'1.Salaries Rates Dates'!$F$35)&amp;" / "&amp;BA21*(ROUND(YEARFRAC(AY$10,BD$10),2)*'1.Salaries Rates Dates'!$E$35)))</f>
        <v>0 / 0</v>
      </c>
      <c r="BC21" s="51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Dates'!$B$49)))))</f>
        <v>0</v>
      </c>
      <c r="BD21" s="128">
        <f>IF($C21="FT",BC21*'1.Salaries Rates Dates'!$B$44,
IF($C21="PT",BC21*'1.Salaries Rates Dates'!$B$45,
IF($C21="Clinical",BC21*'1.Salaries Rates Dates'!$B$44,
IF($C21="ANSFT",BC21*'1.Salaries Rates Dates'!$B$46,
IF($C21="ANSPT",BC21*'1.Salaries Rates Dates'!$B$47)))))</f>
        <v>0</v>
      </c>
      <c r="BE21" s="28">
        <f t="shared" si="4"/>
        <v>0</v>
      </c>
      <c r="BF21" s="252"/>
      <c r="BG21" s="25">
        <f>AX21*(1+'1.Salaries Rates Dates'!$B$49)</f>
        <v>0</v>
      </c>
      <c r="BH21" s="47"/>
      <c r="BI21" s="47"/>
      <c r="BJ21" s="47"/>
      <c r="BK21" s="48" t="str">
        <f>IF(BH21&gt;0,('1.Salaries Rates Dates'!$D$36*BH21),(BI21*(ROUND(YEARFRAC(BH$10,BM$10),2)*'1.Salaries Rates Dates'!$F$36)&amp;" / "&amp;BJ21*(ROUND(YEARFRAC(BH$10,BM$10),2)*'1.Salaries Rates Dates'!$E$36)))</f>
        <v>0 / 0</v>
      </c>
      <c r="BL21" s="51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Dates'!$B$49)))))</f>
        <v>0</v>
      </c>
      <c r="BM21" s="128">
        <f>IF($C21="FT",BL21*'1.Salaries Rates Dates'!$B$44,
IF($C21="PT",BL21*'1.Salaries Rates Dates'!$B$45,
IF($C21="Clinical",BL21*'1.Salaries Rates Dates'!$B$44,
IF($C21="ANSFT",BL21*'1.Salaries Rates Dates'!$B$46,
IF($C21="ANSPT",BL21*'1.Salaries Rates Dates'!$B$47)))))</f>
        <v>0</v>
      </c>
      <c r="BN21" s="28">
        <f t="shared" si="5"/>
        <v>0</v>
      </c>
      <c r="BO21" s="14">
        <f t="shared" si="7"/>
        <v>0</v>
      </c>
      <c r="BP21" s="14">
        <f t="shared" si="7"/>
        <v>0</v>
      </c>
      <c r="BQ21" s="14">
        <f t="shared" si="7"/>
        <v>0</v>
      </c>
      <c r="BR21" s="82"/>
      <c r="BS21" s="55">
        <f>'1.Salaries Rates Dates'!$D$10</f>
        <v>0</v>
      </c>
      <c r="BT21" s="187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Dates'!$B$49)))))</f>
        <v>0</v>
      </c>
      <c r="BU21" s="187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Dates'!$B$49)))))</f>
        <v>0</v>
      </c>
      <c r="BV21" s="187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Dates'!$B$49)))))</f>
        <v>0</v>
      </c>
      <c r="BW21" s="187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Dates'!$B$49)))))</f>
        <v>0</v>
      </c>
      <c r="BX21" s="187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Dates'!$B$49)))))</f>
        <v>0</v>
      </c>
      <c r="BY21" s="187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Dates'!$B$49)))))</f>
        <v>0</v>
      </c>
      <c r="BZ21" s="187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Dates'!$B$49)))))</f>
        <v>0</v>
      </c>
      <c r="CA21" s="188">
        <f t="shared" si="8"/>
        <v>0</v>
      </c>
    </row>
    <row r="22" spans="1:79" hidden="1" x14ac:dyDescent="0.25">
      <c r="A22" s="15">
        <v>8</v>
      </c>
      <c r="B22" s="71">
        <f>'1.Salaries Rates Dates'!C11</f>
        <v>0</v>
      </c>
      <c r="C22" s="30" t="s">
        <v>31</v>
      </c>
      <c r="D22" s="226"/>
      <c r="E22" s="25">
        <f>'1.Salaries Rates Dates'!Z11</f>
        <v>0</v>
      </c>
      <c r="F22" s="47"/>
      <c r="G22" s="47"/>
      <c r="H22" s="47"/>
      <c r="I22" s="48" t="str">
        <f>IF(F22&gt;0,('1.Salaries Rates Dates'!$D$30*F22),(G22*(ROUND(YEARFRAC(F$10,K$10),2)*'1.Salaries Rates Dates'!$F$30)&amp;" / "&amp;H22*(ROUND(YEARFRAC(F$10,K$10),2)*'1.Salaries Rates Dates'!$E$30)))</f>
        <v>0 / 0</v>
      </c>
      <c r="J22" s="51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Dates'!$B$49)))))</f>
        <v>0</v>
      </c>
      <c r="K22" s="128">
        <f>IF($C22="FT",J22*'1.Salaries Rates Dates'!$B$44,
IF($C22="PT",J22*'1.Salaries Rates Dates'!$B$45,
IF($C22="Clinical",J22*'1.Salaries Rates Dates'!$B$44,
IF($C22="ANSFT",J22*'1.Salaries Rates Dates'!$B$46,
IF($C22="ANSPT",J22*'1.Salaries Rates Dates'!$B$47)))))</f>
        <v>0</v>
      </c>
      <c r="L22" s="28">
        <f t="shared" si="6"/>
        <v>0</v>
      </c>
      <c r="M22" s="250"/>
      <c r="N22" s="25">
        <f>E22*(1+'1.Salaries Rates Dates'!B49)</f>
        <v>0</v>
      </c>
      <c r="O22" s="47"/>
      <c r="P22" s="47"/>
      <c r="Q22" s="47"/>
      <c r="R22" s="48" t="str">
        <f>IF(O22&gt;0,('1.Salaries Rates Dates'!$D$31*O22),(P22*(ROUND(YEARFRAC(O$10,T$10),2)*'1.Salaries Rates Dates'!$F$31)&amp;" / "&amp;Q22*(ROUND(YEARFRAC(O$10,T$10),2)*'1.Salaries Rates Dates'!$E$31)))</f>
        <v>0 / 0</v>
      </c>
      <c r="S22" s="51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Dates'!$B$49)))))</f>
        <v>0</v>
      </c>
      <c r="T22" s="128">
        <f>IF($C22="FT",S22*'1.Salaries Rates Dates'!$B$44,
IF($C22="PT",S22*'1.Salaries Rates Dates'!$B$45,
IF($C22="Clinical",S22*'1.Salaries Rates Dates'!$B$44,
IF($C22="ANSFT",S22*'1.Salaries Rates Dates'!$B$46,
IF($C22="ANSPT",S22*'1.Salaries Rates Dates'!$B$47)))))</f>
        <v>0</v>
      </c>
      <c r="U22" s="28">
        <f t="shared" si="0"/>
        <v>0</v>
      </c>
      <c r="V22" s="252"/>
      <c r="W22" s="25">
        <f>N22*(1+'1.Salaries Rates Dates'!B49)</f>
        <v>0</v>
      </c>
      <c r="X22" s="47"/>
      <c r="Y22" s="47"/>
      <c r="Z22" s="47"/>
      <c r="AA22" s="48" t="str">
        <f>IF(X22&gt;0,('1.Salaries Rates Dates'!$D$32*X22),(Y22*(ROUND(YEARFRAC(X$10,AC$10),2)*'1.Salaries Rates Dates'!$F$32)&amp;" / "&amp;Z22*(ROUND(YEARFRAC(X$10,AC$10),2)*'1.Salaries Rates Dates'!$E$32)))</f>
        <v>0 / 0</v>
      </c>
      <c r="AB22" s="51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Dates'!$B$49)))))</f>
        <v>0</v>
      </c>
      <c r="AC22" s="128">
        <f>IF($C22="FT",AB22*'1.Salaries Rates Dates'!$B$44,
IF($C22="PT",AB22*'1.Salaries Rates Dates'!$B$45,
IF($C22="Clinical",AB22*'1.Salaries Rates Dates'!$B$44,
IF($C22="ANSFT",AB22*'1.Salaries Rates Dates'!$B$46,
IF($C22="ANSPT",AB22*'1.Salaries Rates Dates'!$B$47)))))</f>
        <v>0</v>
      </c>
      <c r="AD22" s="28">
        <f t="shared" si="1"/>
        <v>0</v>
      </c>
      <c r="AE22" s="252"/>
      <c r="AF22" s="25">
        <f>W22*(1+'1.Salaries Rates Dates'!B49)</f>
        <v>0</v>
      </c>
      <c r="AG22" s="47"/>
      <c r="AH22" s="47"/>
      <c r="AI22" s="47"/>
      <c r="AJ22" s="48" t="str">
        <f>IF(AG22&gt;0,('1.Salaries Rates Dates'!$D$33*AG22),(AH22*(ROUND(YEARFRAC(AG$10,AL$10),2)*'1.Salaries Rates Dates'!$F$33)&amp;" / "&amp;AI22*(ROUND(YEARFRAC(AG$10,AL$10),2)*'1.Salaries Rates Dates'!$E$33)))</f>
        <v>0 / 0</v>
      </c>
      <c r="AK22" s="51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Dates'!$B$49)))))</f>
        <v>0</v>
      </c>
      <c r="AL22" s="128">
        <f>IF($C22="FT",AK22*'1.Salaries Rates Dates'!$B$44,
IF($C22="PT",AK22*'1.Salaries Rates Dates'!$B$45,
IF($C22="Clinical",AK22*'1.Salaries Rates Dates'!$B$44,
IF($C22="ANSFT",AK22*'1.Salaries Rates Dates'!$B$46,
IF($C22="ANSPT",AK22*'1.Salaries Rates Dates'!$B$47)))))</f>
        <v>0</v>
      </c>
      <c r="AM22" s="28">
        <f t="shared" si="2"/>
        <v>0</v>
      </c>
      <c r="AN22" s="252"/>
      <c r="AO22" s="25">
        <f>AF22*(1+'1.Salaries Rates Dates'!B49)</f>
        <v>0</v>
      </c>
      <c r="AP22" s="47"/>
      <c r="AQ22" s="47"/>
      <c r="AR22" s="47"/>
      <c r="AS22" s="48" t="str">
        <f>IF(AP22&gt;0,('1.Salaries Rates Dates'!$D$34*AP22),(AQ22*(ROUND(YEARFRAC(AP$10,AU$10),2)*'1.Salaries Rates Dates'!$F$34)&amp;" / "&amp;AR22*(ROUND(YEARFRAC(AP$10,AU$10),2)*'1.Salaries Rates Dates'!$E$34)))</f>
        <v>0 / 0</v>
      </c>
      <c r="AT22" s="51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Dates'!$B$49)))))</f>
        <v>0</v>
      </c>
      <c r="AU22" s="128">
        <f>IF($C22="FT",AT22*'1.Salaries Rates Dates'!$B$44,
IF($C22="PT",AT22*'1.Salaries Rates Dates'!$B$45,
IF($C22="Clinical",AT22*'1.Salaries Rates Dates'!$B$44,
IF($C22="ANSFT",AT22*'1.Salaries Rates Dates'!$B$46,
IF($C22="ANSPT",AT22*'1.Salaries Rates Dates'!$B$47)))))</f>
        <v>0</v>
      </c>
      <c r="AV22" s="28">
        <f t="shared" si="3"/>
        <v>0</v>
      </c>
      <c r="AW22" s="252"/>
      <c r="AX22" s="25">
        <f>AO22*(1+'1.Salaries Rates Dates'!K52)</f>
        <v>0</v>
      </c>
      <c r="AY22" s="47"/>
      <c r="AZ22" s="47"/>
      <c r="BA22" s="47"/>
      <c r="BB22" s="48" t="str">
        <f>IF(AY22&gt;0,('1.Salaries Rates Dates'!$D$35*AY22),(AZ22*(ROUND(YEARFRAC(AY$10,BD$10),2)*'1.Salaries Rates Dates'!$F$35)&amp;" / "&amp;BA22*(ROUND(YEARFRAC(AY$10,BD$10),2)*'1.Salaries Rates Dates'!$E$35)))</f>
        <v>0 / 0</v>
      </c>
      <c r="BC22" s="51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Dates'!$B$49)))))</f>
        <v>0</v>
      </c>
      <c r="BD22" s="128">
        <f>IF($C22="FT",BC22*'1.Salaries Rates Dates'!$B$44,
IF($C22="PT",BC22*'1.Salaries Rates Dates'!$B$45,
IF($C22="Clinical",BC22*'1.Salaries Rates Dates'!$B$44,
IF($C22="ANSFT",BC22*'1.Salaries Rates Dates'!$B$46,
IF($C22="ANSPT",BC22*'1.Salaries Rates Dates'!$B$47)))))</f>
        <v>0</v>
      </c>
      <c r="BE22" s="28">
        <f t="shared" si="4"/>
        <v>0</v>
      </c>
      <c r="BF22" s="252"/>
      <c r="BG22" s="25">
        <f>AX22*(1+'1.Salaries Rates Dates'!T52)</f>
        <v>0</v>
      </c>
      <c r="BH22" s="47"/>
      <c r="BI22" s="47"/>
      <c r="BJ22" s="47"/>
      <c r="BK22" s="48" t="str">
        <f>IF(BH22&gt;0,('1.Salaries Rates Dates'!$D$36*BH22),(BI22*(ROUND(YEARFRAC(BH$10,BM$10),2)*'1.Salaries Rates Dates'!$F$36)&amp;" / "&amp;BJ22*(ROUND(YEARFRAC(BH$10,BM$10),2)*'1.Salaries Rates Dates'!$E$36)))</f>
        <v>0 / 0</v>
      </c>
      <c r="BL22" s="51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Dates'!$B$49)))))</f>
        <v>0</v>
      </c>
      <c r="BM22" s="128">
        <f>IF($C22="FT",BL22*'1.Salaries Rates Dates'!$B$44,
IF($C22="PT",BL22*'1.Salaries Rates Dates'!$B$45,
IF($C22="Clinical",BL22*'1.Salaries Rates Dates'!$B$44,
IF($C22="ANSFT",BL22*'1.Salaries Rates Dates'!$B$46,
IF($C22="ANSPT",BL22*'1.Salaries Rates Dates'!$B$47)))))</f>
        <v>0</v>
      </c>
      <c r="BN22" s="28">
        <f t="shared" si="5"/>
        <v>0</v>
      </c>
      <c r="BO22" s="14">
        <f t="shared" si="7"/>
        <v>0</v>
      </c>
      <c r="BP22" s="14">
        <f t="shared" si="7"/>
        <v>0</v>
      </c>
      <c r="BQ22" s="14">
        <f t="shared" si="7"/>
        <v>0</v>
      </c>
      <c r="BR22" s="82"/>
      <c r="BS22" s="55">
        <f>'1.Salaries Rates Dates'!$D$11</f>
        <v>0</v>
      </c>
      <c r="BT22" s="187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Dates'!$B$49)))))</f>
        <v>0</v>
      </c>
      <c r="BU22" s="187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Dates'!$B$49)))))</f>
        <v>0</v>
      </c>
      <c r="BV22" s="187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Dates'!$B$49)))))</f>
        <v>0</v>
      </c>
      <c r="BW22" s="187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Dates'!$B$49)))))</f>
        <v>0</v>
      </c>
      <c r="BX22" s="187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Dates'!$B$49)))))</f>
        <v>0</v>
      </c>
      <c r="BY22" s="187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Dates'!$B$49)))))</f>
        <v>0</v>
      </c>
      <c r="BZ22" s="187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Dates'!$B$49)))))</f>
        <v>0</v>
      </c>
      <c r="CA22" s="188">
        <f t="shared" si="8"/>
        <v>0</v>
      </c>
    </row>
    <row r="23" spans="1:79" hidden="1" x14ac:dyDescent="0.25">
      <c r="A23" s="15">
        <v>9</v>
      </c>
      <c r="B23" s="71">
        <f>'1.Salaries Rates Dates'!C12</f>
        <v>0</v>
      </c>
      <c r="C23" s="30" t="s">
        <v>31</v>
      </c>
      <c r="D23" s="226"/>
      <c r="E23" s="25">
        <f>'1.Salaries Rates Dates'!Z12</f>
        <v>0</v>
      </c>
      <c r="F23" s="47"/>
      <c r="G23" s="47"/>
      <c r="H23" s="47"/>
      <c r="I23" s="48" t="str">
        <f>IF(F23&gt;0,('1.Salaries Rates Dates'!$D$30*F23),(G23*(ROUND(YEARFRAC(F$10,K$10),2)*'1.Salaries Rates Dates'!$F$30)&amp;" / "&amp;H23*(ROUND(YEARFRAC(F$10,K$10),2)*'1.Salaries Rates Dates'!$E$30)))</f>
        <v>0 / 0</v>
      </c>
      <c r="J23" s="51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Dates'!$B$49)))))</f>
        <v>0</v>
      </c>
      <c r="K23" s="128">
        <f>IF($C23="FT",J23*'1.Salaries Rates Dates'!$B$44,
IF($C23="PT",J23*'1.Salaries Rates Dates'!$B$45,
IF($C23="Clinical",J23*'1.Salaries Rates Dates'!$B$44,
IF($C23="ANSFT",J23*'1.Salaries Rates Dates'!$B$46,
IF($C23="ANSPT",J23*'1.Salaries Rates Dates'!$B$47)))))</f>
        <v>0</v>
      </c>
      <c r="L23" s="28">
        <f t="shared" si="6"/>
        <v>0</v>
      </c>
      <c r="M23" s="250"/>
      <c r="N23" s="25">
        <f>E23*(1+'1.Salaries Rates Dates'!B49)</f>
        <v>0</v>
      </c>
      <c r="O23" s="47"/>
      <c r="P23" s="47"/>
      <c r="Q23" s="47"/>
      <c r="R23" s="48" t="str">
        <f>IF(O23&gt;0,('1.Salaries Rates Dates'!$D$31*O23),(P23*(ROUND(YEARFRAC(O$10,T$10),2)*'1.Salaries Rates Dates'!$F$31)&amp;" / "&amp;Q23*(ROUND(YEARFRAC(O$10,T$10),2)*'1.Salaries Rates Dates'!$E$31)))</f>
        <v>0 / 0</v>
      </c>
      <c r="S23" s="51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Dates'!$B$49)))))</f>
        <v>0</v>
      </c>
      <c r="T23" s="128">
        <f>IF($C23="FT",S23*'1.Salaries Rates Dates'!$B$44,
IF($C23="PT",S23*'1.Salaries Rates Dates'!$B$45,
IF($C23="Clinical",S23*'1.Salaries Rates Dates'!$B$44,
IF($C23="ANSFT",S23*'1.Salaries Rates Dates'!$B$46,
IF($C23="ANSPT",S23*'1.Salaries Rates Dates'!$B$47)))))</f>
        <v>0</v>
      </c>
      <c r="U23" s="28">
        <f t="shared" si="0"/>
        <v>0</v>
      </c>
      <c r="V23" s="252"/>
      <c r="W23" s="25">
        <f>N23*(1+'1.Salaries Rates Dates'!B49)</f>
        <v>0</v>
      </c>
      <c r="X23" s="47"/>
      <c r="Y23" s="47"/>
      <c r="Z23" s="47"/>
      <c r="AA23" s="48" t="str">
        <f>IF(X23&gt;0,('1.Salaries Rates Dates'!$D$32*X23),(Y23*(ROUND(YEARFRAC(X$10,AC$10),2)*'1.Salaries Rates Dates'!$F$32)&amp;" / "&amp;Z23*(ROUND(YEARFRAC(X$10,AC$10),2)*'1.Salaries Rates Dates'!$E$32)))</f>
        <v>0 / 0</v>
      </c>
      <c r="AB23" s="51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Dates'!$B$49)))))</f>
        <v>0</v>
      </c>
      <c r="AC23" s="128">
        <f>IF($C23="FT",AB23*'1.Salaries Rates Dates'!$B$44,
IF($C23="PT",AB23*'1.Salaries Rates Dates'!$B$45,
IF($C23="Clinical",AB23*'1.Salaries Rates Dates'!$B$44,
IF($C23="ANSFT",AB23*'1.Salaries Rates Dates'!$B$46,
IF($C23="ANSPT",AB23*'1.Salaries Rates Dates'!$B$47)))))</f>
        <v>0</v>
      </c>
      <c r="AD23" s="28">
        <f t="shared" si="1"/>
        <v>0</v>
      </c>
      <c r="AE23" s="252"/>
      <c r="AF23" s="25">
        <f>W23*(1+'1.Salaries Rates Dates'!B49)</f>
        <v>0</v>
      </c>
      <c r="AG23" s="47"/>
      <c r="AH23" s="47"/>
      <c r="AI23" s="47"/>
      <c r="AJ23" s="48" t="str">
        <f>IF(AG23&gt;0,('1.Salaries Rates Dates'!$D$33*AG23),(AH23*(ROUND(YEARFRAC(AG$10,AL$10),2)*'1.Salaries Rates Dates'!$F$33)&amp;" / "&amp;AI23*(ROUND(YEARFRAC(AG$10,AL$10),2)*'1.Salaries Rates Dates'!$E$33)))</f>
        <v>0 / 0</v>
      </c>
      <c r="AK23" s="51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Dates'!$B$49)))))</f>
        <v>0</v>
      </c>
      <c r="AL23" s="128">
        <f>IF($C23="FT",AK23*'1.Salaries Rates Dates'!$B$44,
IF($C23="PT",AK23*'1.Salaries Rates Dates'!$B$45,
IF($C23="Clinical",AK23*'1.Salaries Rates Dates'!$B$44,
IF($C23="ANSFT",AK23*'1.Salaries Rates Dates'!$B$46,
IF($C23="ANSPT",AK23*'1.Salaries Rates Dates'!$B$47)))))</f>
        <v>0</v>
      </c>
      <c r="AM23" s="28">
        <f t="shared" si="2"/>
        <v>0</v>
      </c>
      <c r="AN23" s="252"/>
      <c r="AO23" s="25">
        <f>AF23*(1+'1.Salaries Rates Dates'!B49)</f>
        <v>0</v>
      </c>
      <c r="AP23" s="47"/>
      <c r="AQ23" s="47"/>
      <c r="AR23" s="47"/>
      <c r="AS23" s="48" t="str">
        <f>IF(AP23&gt;0,('1.Salaries Rates Dates'!$D$34*AP23),(AQ23*(ROUND(YEARFRAC(AP$10,AU$10),2)*'1.Salaries Rates Dates'!$F$34)&amp;" / "&amp;AR23*(ROUND(YEARFRAC(AP$10,AU$10),2)*'1.Salaries Rates Dates'!$E$34)))</f>
        <v>0 / 0</v>
      </c>
      <c r="AT23" s="51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Dates'!$B$49)))))</f>
        <v>0</v>
      </c>
      <c r="AU23" s="128">
        <f>IF($C23="FT",AT23*'1.Salaries Rates Dates'!$B$44,
IF($C23="PT",AT23*'1.Salaries Rates Dates'!$B$45,
IF($C23="Clinical",AT23*'1.Salaries Rates Dates'!$B$44,
IF($C23="ANSFT",AT23*'1.Salaries Rates Dates'!$B$46,
IF($C23="ANSPT",AT23*'1.Salaries Rates Dates'!$B$47)))))</f>
        <v>0</v>
      </c>
      <c r="AV23" s="28">
        <f t="shared" si="3"/>
        <v>0</v>
      </c>
      <c r="AW23" s="252"/>
      <c r="AX23" s="25">
        <f>AO23*(1+'1.Salaries Rates Dates'!K52)</f>
        <v>0</v>
      </c>
      <c r="AY23" s="47"/>
      <c r="AZ23" s="47"/>
      <c r="BA23" s="47"/>
      <c r="BB23" s="48" t="str">
        <f>IF(AY23&gt;0,('1.Salaries Rates Dates'!$D$35*AY23),(AZ23*(ROUND(YEARFRAC(AY$10,BD$10),2)*'1.Salaries Rates Dates'!$F$35)&amp;" / "&amp;BA23*(ROUND(YEARFRAC(AY$10,BD$10),2)*'1.Salaries Rates Dates'!$E$35)))</f>
        <v>0 / 0</v>
      </c>
      <c r="BC23" s="51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Dates'!$B$49)))))</f>
        <v>0</v>
      </c>
      <c r="BD23" s="128">
        <f>IF($C23="FT",BC23*'1.Salaries Rates Dates'!$B$44,
IF($C23="PT",BC23*'1.Salaries Rates Dates'!$B$45,
IF($C23="Clinical",BC23*'1.Salaries Rates Dates'!$B$44,
IF($C23="ANSFT",BC23*'1.Salaries Rates Dates'!$B$46,
IF($C23="ANSPT",BC23*'1.Salaries Rates Dates'!$B$47)))))</f>
        <v>0</v>
      </c>
      <c r="BE23" s="28">
        <f t="shared" si="4"/>
        <v>0</v>
      </c>
      <c r="BF23" s="252"/>
      <c r="BG23" s="25">
        <f>AX23*(1+'1.Salaries Rates Dates'!T52)</f>
        <v>0</v>
      </c>
      <c r="BH23" s="47"/>
      <c r="BI23" s="47"/>
      <c r="BJ23" s="47"/>
      <c r="BK23" s="48" t="str">
        <f>IF(BH23&gt;0,('1.Salaries Rates Dates'!$D$36*BH23),(BI23*(ROUND(YEARFRAC(BH$10,BM$10),2)*'1.Salaries Rates Dates'!$F$36)&amp;" / "&amp;BJ23*(ROUND(YEARFRAC(BH$10,BM$10),2)*'1.Salaries Rates Dates'!$E$36)))</f>
        <v>0 / 0</v>
      </c>
      <c r="BL23" s="51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Dates'!$B$49)))))</f>
        <v>0</v>
      </c>
      <c r="BM23" s="128">
        <f>IF($C23="FT",BL23*'1.Salaries Rates Dates'!$B$44,
IF($C23="PT",BL23*'1.Salaries Rates Dates'!$B$45,
IF($C23="Clinical",BL23*'1.Salaries Rates Dates'!$B$44,
IF($C23="ANSFT",BL23*'1.Salaries Rates Dates'!$B$46,
IF($C23="ANSPT",BL23*'1.Salaries Rates Dates'!$B$47)))))</f>
        <v>0</v>
      </c>
      <c r="BN23" s="28">
        <f t="shared" si="5"/>
        <v>0</v>
      </c>
      <c r="BO23" s="14">
        <f t="shared" si="7"/>
        <v>0</v>
      </c>
      <c r="BP23" s="14">
        <f t="shared" si="7"/>
        <v>0</v>
      </c>
      <c r="BQ23" s="14">
        <f t="shared" si="7"/>
        <v>0</v>
      </c>
      <c r="BR23" s="82"/>
      <c r="BS23" s="55">
        <f>'1.Salaries Rates Dates'!$D$12</f>
        <v>0</v>
      </c>
      <c r="BT23" s="187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Dates'!$B$49)))))</f>
        <v>0</v>
      </c>
      <c r="BU23" s="187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Dates'!$B$49)))))</f>
        <v>0</v>
      </c>
      <c r="BV23" s="187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Dates'!$B$49)))))</f>
        <v>0</v>
      </c>
      <c r="BW23" s="187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Dates'!$B$49)))))</f>
        <v>0</v>
      </c>
      <c r="BX23" s="187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Dates'!$B$49)))))</f>
        <v>0</v>
      </c>
      <c r="BY23" s="187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Dates'!$B$49)))))</f>
        <v>0</v>
      </c>
      <c r="BZ23" s="187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Dates'!$B$49)))))</f>
        <v>0</v>
      </c>
      <c r="CA23" s="188">
        <f t="shared" si="8"/>
        <v>0</v>
      </c>
    </row>
    <row r="24" spans="1:79" hidden="1" x14ac:dyDescent="0.25">
      <c r="A24" s="15">
        <v>10</v>
      </c>
      <c r="B24" s="71">
        <f>'1.Salaries Rates Dates'!C13</f>
        <v>0</v>
      </c>
      <c r="C24" s="30" t="s">
        <v>31</v>
      </c>
      <c r="D24" s="226"/>
      <c r="E24" s="25">
        <f>'1.Salaries Rates Dates'!Z13</f>
        <v>0</v>
      </c>
      <c r="F24" s="47"/>
      <c r="G24" s="47"/>
      <c r="H24" s="47"/>
      <c r="I24" s="48" t="str">
        <f>IF(F24&gt;0,('1.Salaries Rates Dates'!$D$30*F24),(G24*(ROUND(YEARFRAC(F$10,K$10),2)*'1.Salaries Rates Dates'!$F$30)&amp;" / "&amp;H24*(ROUND(YEARFRAC(F$10,K$10),2)*'1.Salaries Rates Dates'!$E$30)))</f>
        <v>0 / 0</v>
      </c>
      <c r="J24" s="51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Dates'!$B$49)))))</f>
        <v>0</v>
      </c>
      <c r="K24" s="128">
        <f>IF($C24="FT",J24*'1.Salaries Rates Dates'!$B$44,
IF($C24="PT",J24*'1.Salaries Rates Dates'!$B$45,
IF($C24="Clinical",J24*'1.Salaries Rates Dates'!$B$44,
IF($C24="ANSFT",J24*'1.Salaries Rates Dates'!$B$46,
IF($C24="ANSPT",J24*'1.Salaries Rates Dates'!$B$47)))))</f>
        <v>0</v>
      </c>
      <c r="L24" s="28">
        <f>J24+K24</f>
        <v>0</v>
      </c>
      <c r="M24" s="250"/>
      <c r="N24" s="25">
        <f>E24*(1+'1.Salaries Rates Dates'!B49)</f>
        <v>0</v>
      </c>
      <c r="O24" s="47"/>
      <c r="P24" s="47"/>
      <c r="Q24" s="47"/>
      <c r="R24" s="48" t="str">
        <f>IF(O24&gt;0,('1.Salaries Rates Dates'!$D$31*O24),(P24*(ROUND(YEARFRAC(O$10,T$10),2)*'1.Salaries Rates Dates'!$F$31)&amp;" / "&amp;Q24*(ROUND(YEARFRAC(O$10,T$10),2)*'1.Salaries Rates Dates'!$E$31)))</f>
        <v>0 / 0</v>
      </c>
      <c r="S24" s="51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Dates'!$B$49)))))</f>
        <v>0</v>
      </c>
      <c r="T24" s="128">
        <f>IF($C24="FT",S24*'1.Salaries Rates Dates'!$B$44,
IF($C24="PT",S24*'1.Salaries Rates Dates'!$B$45,
IF($C24="Clinical",S24*'1.Salaries Rates Dates'!$B$44,
IF($C24="ANSFT",S24*'1.Salaries Rates Dates'!$B$46,
IF($C24="ANSPT",S24*'1.Salaries Rates Dates'!$B$47)))))</f>
        <v>0</v>
      </c>
      <c r="U24" s="28">
        <f t="shared" si="0"/>
        <v>0</v>
      </c>
      <c r="V24" s="252"/>
      <c r="W24" s="25">
        <f>N24*(1+'1.Salaries Rates Dates'!B49)</f>
        <v>0</v>
      </c>
      <c r="X24" s="47"/>
      <c r="Y24" s="47"/>
      <c r="Z24" s="47"/>
      <c r="AA24" s="48" t="str">
        <f>IF(X24&gt;0,('1.Salaries Rates Dates'!$D$32*X24),(Y24*(ROUND(YEARFRAC(X$10,AC$10),2)*'1.Salaries Rates Dates'!$F$32)&amp;" / "&amp;Z24*(ROUND(YEARFRAC(X$10,AC$10),2)*'1.Salaries Rates Dates'!$E$32)))</f>
        <v>0 / 0</v>
      </c>
      <c r="AB24" s="51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Dates'!$B$49)))))</f>
        <v>0</v>
      </c>
      <c r="AC24" s="128">
        <f>IF($C24="FT",AB24*'1.Salaries Rates Dates'!$B$44,
IF($C24="PT",AB24*'1.Salaries Rates Dates'!$B$45,
IF($C24="Clinical",AB24*'1.Salaries Rates Dates'!$B$44,
IF($C24="ANSFT",AB24*'1.Salaries Rates Dates'!$B$46,
IF($C24="ANSPT",AB24*'1.Salaries Rates Dates'!$B$47)))))</f>
        <v>0</v>
      </c>
      <c r="AD24" s="28">
        <f t="shared" si="1"/>
        <v>0</v>
      </c>
      <c r="AE24" s="252"/>
      <c r="AF24" s="25">
        <f>W24*(1+'1.Salaries Rates Dates'!B49)</f>
        <v>0</v>
      </c>
      <c r="AG24" s="47"/>
      <c r="AH24" s="47"/>
      <c r="AI24" s="47"/>
      <c r="AJ24" s="48" t="str">
        <f>IF(AG24&gt;0,('1.Salaries Rates Dates'!$D$33*AG24),(AH24*(ROUND(YEARFRAC(AG$10,AL$10),2)*'1.Salaries Rates Dates'!$F$33)&amp;" / "&amp;AI24*(ROUND(YEARFRAC(AG$10,AL$10),2)*'1.Salaries Rates Dates'!$E$33)))</f>
        <v>0 / 0</v>
      </c>
      <c r="AK24" s="51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Dates'!$B$49)))))</f>
        <v>0</v>
      </c>
      <c r="AL24" s="128">
        <f>IF($C24="FT",AK24*'1.Salaries Rates Dates'!$B$44,
IF($C24="PT",AK24*'1.Salaries Rates Dates'!$B$45,
IF($C24="Clinical",AK24*'1.Salaries Rates Dates'!$B$44,
IF($C24="ANSFT",AK24*'1.Salaries Rates Dates'!$B$46,
IF($C24="ANSPT",AK24*'1.Salaries Rates Dates'!$B$47)))))</f>
        <v>0</v>
      </c>
      <c r="AM24" s="28">
        <f t="shared" si="2"/>
        <v>0</v>
      </c>
      <c r="AN24" s="252"/>
      <c r="AO24" s="25">
        <f>AF24*(1+'1.Salaries Rates Dates'!B49)</f>
        <v>0</v>
      </c>
      <c r="AP24" s="47"/>
      <c r="AQ24" s="47"/>
      <c r="AR24" s="47"/>
      <c r="AS24" s="48" t="str">
        <f>IF(AP24&gt;0,('1.Salaries Rates Dates'!$D$34*AP24),(AQ24*(ROUND(YEARFRAC(AP$10,AU$10),2)*'1.Salaries Rates Dates'!$F$34)&amp;" / "&amp;AR24*(ROUND(YEARFRAC(AP$10,AU$10),2)*'1.Salaries Rates Dates'!$E$34)))</f>
        <v>0 / 0</v>
      </c>
      <c r="AT24" s="51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Dates'!$B$49)))))</f>
        <v>0</v>
      </c>
      <c r="AU24" s="128">
        <f>IF($C24="FT",AT24*'1.Salaries Rates Dates'!$B$44,
IF($C24="PT",AT24*'1.Salaries Rates Dates'!$B$45,
IF($C24="Clinical",AT24*'1.Salaries Rates Dates'!$B$44,
IF($C24="ANSFT",AT24*'1.Salaries Rates Dates'!$B$46,
IF($C24="ANSPT",AT24*'1.Salaries Rates Dates'!$B$47)))))</f>
        <v>0</v>
      </c>
      <c r="AV24" s="28">
        <f t="shared" si="3"/>
        <v>0</v>
      </c>
      <c r="AW24" s="252"/>
      <c r="AX24" s="25">
        <f>AO24*(1+'1.Salaries Rates Dates'!K52)</f>
        <v>0</v>
      </c>
      <c r="AY24" s="47"/>
      <c r="AZ24" s="47"/>
      <c r="BA24" s="47"/>
      <c r="BB24" s="48" t="str">
        <f>IF(AY24&gt;0,('1.Salaries Rates Dates'!$D$35*AY24),(AZ24*(ROUND(YEARFRAC(AY$10,BD$10),2)*'1.Salaries Rates Dates'!$F$35)&amp;" / "&amp;BA24*(ROUND(YEARFRAC(AY$10,BD$10),2)*'1.Salaries Rates Dates'!$E$35)))</f>
        <v>0 / 0</v>
      </c>
      <c r="BC24" s="51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Dates'!$B$49)))))</f>
        <v>0</v>
      </c>
      <c r="BD24" s="128">
        <f>IF($C24="FT",BC24*'1.Salaries Rates Dates'!$B$44,
IF($C24="PT",BC24*'1.Salaries Rates Dates'!$B$45,
IF($C24="Clinical",BC24*'1.Salaries Rates Dates'!$B$44,
IF($C24="ANSFT",BC24*'1.Salaries Rates Dates'!$B$46,
IF($C24="ANSPT",BC24*'1.Salaries Rates Dates'!$B$47)))))</f>
        <v>0</v>
      </c>
      <c r="BE24" s="28">
        <f t="shared" si="4"/>
        <v>0</v>
      </c>
      <c r="BF24" s="252"/>
      <c r="BG24" s="25">
        <f>AX24*(1+'1.Salaries Rates Dates'!T52)</f>
        <v>0</v>
      </c>
      <c r="BH24" s="47"/>
      <c r="BI24" s="47"/>
      <c r="BJ24" s="47"/>
      <c r="BK24" s="48" t="str">
        <f>IF(BH24&gt;0,('1.Salaries Rates Dates'!$D$36*BH24),(BI24*(ROUND(YEARFRAC(BH$10,BM$10),2)*'1.Salaries Rates Dates'!$F$36)&amp;" / "&amp;BJ24*(ROUND(YEARFRAC(BH$10,BM$10),2)*'1.Salaries Rates Dates'!$E$36)))</f>
        <v>0 / 0</v>
      </c>
      <c r="BL24" s="51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Dates'!$B$49)))))</f>
        <v>0</v>
      </c>
      <c r="BM24" s="128">
        <f>IF($C24="FT",BL24*'1.Salaries Rates Dates'!$B$44,
IF($C24="PT",BL24*'1.Salaries Rates Dates'!$B$45,
IF($C24="Clinical",BL24*'1.Salaries Rates Dates'!$B$44,
IF($C24="ANSFT",BL24*'1.Salaries Rates Dates'!$B$46,
IF($C24="ANSPT",BL24*'1.Salaries Rates Dates'!$B$47)))))</f>
        <v>0</v>
      </c>
      <c r="BN24" s="28">
        <f t="shared" si="5"/>
        <v>0</v>
      </c>
      <c r="BO24" s="14">
        <f>J24+S24+AB24+AK24+AT24+BC24+BL24</f>
        <v>0</v>
      </c>
      <c r="BP24" s="14">
        <f t="shared" si="7"/>
        <v>0</v>
      </c>
      <c r="BQ24" s="14">
        <f t="shared" si="7"/>
        <v>0</v>
      </c>
      <c r="BR24" s="82"/>
      <c r="BS24" s="55">
        <f>'1.Salaries Rates Dates'!$D$13</f>
        <v>0</v>
      </c>
      <c r="BT24" s="187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Dates'!$B$49)))))</f>
        <v>0</v>
      </c>
      <c r="BU24" s="187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Dates'!$B$49)))))</f>
        <v>0</v>
      </c>
      <c r="BV24" s="187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Dates'!$B$49)))))</f>
        <v>0</v>
      </c>
      <c r="BW24" s="187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Dates'!$B$49)))))</f>
        <v>0</v>
      </c>
      <c r="BX24" s="187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Dates'!$B$49)))))</f>
        <v>0</v>
      </c>
      <c r="BY24" s="187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Dates'!$B$49)))))</f>
        <v>0</v>
      </c>
      <c r="BZ24" s="187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Dates'!$B$49)))))</f>
        <v>0</v>
      </c>
      <c r="CA24" s="188">
        <f t="shared" si="8"/>
        <v>0</v>
      </c>
    </row>
    <row r="25" spans="1:79" x14ac:dyDescent="0.25">
      <c r="A25" s="376" t="s">
        <v>97</v>
      </c>
      <c r="B25" s="386"/>
      <c r="C25" s="377"/>
      <c r="D25" s="226"/>
      <c r="E25" s="7"/>
      <c r="F25" s="7"/>
      <c r="G25" s="7"/>
      <c r="H25" s="7"/>
      <c r="I25" s="7"/>
      <c r="J25" s="7"/>
      <c r="K25" s="7"/>
      <c r="L25" s="7"/>
      <c r="M25" s="250"/>
      <c r="N25" s="7"/>
      <c r="O25" s="7"/>
      <c r="P25" s="7"/>
      <c r="Q25" s="7"/>
      <c r="R25" s="7"/>
      <c r="S25" s="7"/>
      <c r="T25" s="7"/>
      <c r="U25" s="7"/>
      <c r="V25" s="252"/>
      <c r="W25" s="7"/>
      <c r="X25" s="7"/>
      <c r="Y25" s="7"/>
      <c r="Z25" s="7"/>
      <c r="AA25" s="7"/>
      <c r="AB25" s="7"/>
      <c r="AC25" s="7"/>
      <c r="AD25" s="7"/>
      <c r="AE25" s="252"/>
      <c r="AF25" s="7"/>
      <c r="AG25" s="7"/>
      <c r="AH25" s="7"/>
      <c r="AI25" s="7"/>
      <c r="AJ25" s="7"/>
      <c r="AK25" s="7"/>
      <c r="AL25" s="7"/>
      <c r="AM25" s="7"/>
      <c r="AN25" s="252"/>
      <c r="AO25" s="7"/>
      <c r="AP25" s="7"/>
      <c r="AQ25" s="7"/>
      <c r="AR25" s="7"/>
      <c r="AS25" s="7"/>
      <c r="AT25" s="7"/>
      <c r="AU25" s="7"/>
      <c r="AV25" s="7"/>
      <c r="AW25" s="252"/>
      <c r="AX25" s="7"/>
      <c r="AY25" s="7"/>
      <c r="AZ25" s="7"/>
      <c r="BA25" s="7"/>
      <c r="BB25" s="7"/>
      <c r="BC25" s="7"/>
      <c r="BD25" s="7"/>
      <c r="BE25" s="7"/>
      <c r="BF25" s="252"/>
      <c r="BG25" s="7"/>
      <c r="BH25" s="7"/>
      <c r="BI25" s="7"/>
      <c r="BJ25" s="7"/>
      <c r="BK25" s="7"/>
      <c r="BL25" s="7"/>
      <c r="BM25" s="7"/>
      <c r="BN25" s="7"/>
      <c r="BO25" s="203"/>
      <c r="BP25" s="327"/>
      <c r="BQ25" s="204"/>
      <c r="BR25" s="1"/>
      <c r="BS25" s="55">
        <v>2070</v>
      </c>
      <c r="BT25" s="187">
        <f>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</f>
        <v>0</v>
      </c>
      <c r="BU25" s="187">
        <f>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</f>
        <v>0</v>
      </c>
      <c r="BV25" s="187">
        <f>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</f>
        <v>0</v>
      </c>
      <c r="BW25" s="187">
        <f>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</f>
        <v>0</v>
      </c>
      <c r="BX25" s="187">
        <f>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</f>
        <v>0</v>
      </c>
      <c r="BY25" s="187">
        <f>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</f>
        <v>0</v>
      </c>
      <c r="BZ25" s="187">
        <f>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</f>
        <v>0</v>
      </c>
      <c r="CA25" s="188">
        <f>SUM(BT25:BZ25)</f>
        <v>0</v>
      </c>
    </row>
    <row r="26" spans="1:79" x14ac:dyDescent="0.25">
      <c r="A26" s="3" t="s">
        <v>4</v>
      </c>
      <c r="B26" s="376" t="s">
        <v>5</v>
      </c>
      <c r="C26" s="377"/>
      <c r="D26" s="226"/>
      <c r="E26" s="7"/>
      <c r="F26" s="7"/>
      <c r="G26" s="7"/>
      <c r="H26" s="7"/>
      <c r="I26" s="7"/>
      <c r="J26" s="7"/>
      <c r="K26" s="7"/>
      <c r="L26" s="7"/>
      <c r="M26" s="250"/>
      <c r="N26" s="7"/>
      <c r="O26" s="7"/>
      <c r="P26" s="7"/>
      <c r="Q26" s="7"/>
      <c r="R26" s="7"/>
      <c r="S26" s="7"/>
      <c r="T26" s="7"/>
      <c r="U26" s="7"/>
      <c r="V26" s="252"/>
      <c r="W26" s="7"/>
      <c r="X26" s="7"/>
      <c r="Y26" s="7"/>
      <c r="Z26" s="7"/>
      <c r="AA26" s="7"/>
      <c r="AB26" s="7"/>
      <c r="AC26" s="7"/>
      <c r="AD26" s="7"/>
      <c r="AE26" s="252"/>
      <c r="AF26" s="7"/>
      <c r="AG26" s="7"/>
      <c r="AH26" s="7"/>
      <c r="AI26" s="7"/>
      <c r="AJ26" s="7"/>
      <c r="AK26" s="7"/>
      <c r="AL26" s="7"/>
      <c r="AM26" s="7"/>
      <c r="AN26" s="252"/>
      <c r="AO26" s="7"/>
      <c r="AP26" s="7"/>
      <c r="AQ26" s="7"/>
      <c r="AR26" s="7"/>
      <c r="AS26" s="7"/>
      <c r="AT26" s="7"/>
      <c r="AU26" s="7"/>
      <c r="AV26" s="7"/>
      <c r="AW26" s="252"/>
      <c r="AX26" s="7"/>
      <c r="AY26" s="7"/>
      <c r="AZ26" s="7"/>
      <c r="BA26" s="7"/>
      <c r="BB26" s="7"/>
      <c r="BC26" s="7"/>
      <c r="BD26" s="7"/>
      <c r="BE26" s="7"/>
      <c r="BF26" s="252"/>
      <c r="BG26" s="7"/>
      <c r="BH26" s="7"/>
      <c r="BI26" s="7"/>
      <c r="BJ26" s="7"/>
      <c r="BK26" s="7"/>
      <c r="BL26" s="7"/>
      <c r="BM26" s="7"/>
      <c r="BN26" s="7"/>
      <c r="BO26" s="203"/>
      <c r="BP26" s="327"/>
      <c r="BQ26" s="204"/>
      <c r="BR26" s="1"/>
      <c r="BS26" s="203"/>
      <c r="BT26" s="327"/>
      <c r="BU26" s="327"/>
      <c r="BV26" s="327"/>
      <c r="BW26" s="327"/>
      <c r="BX26" s="327"/>
      <c r="BY26" s="155"/>
      <c r="BZ26" s="155"/>
      <c r="CA26" s="8"/>
    </row>
    <row r="27" spans="1:79" x14ac:dyDescent="0.25">
      <c r="A27" s="15">
        <v>1</v>
      </c>
      <c r="B27" s="16">
        <f>'1.Salaries Rates Dates'!C16</f>
        <v>0</v>
      </c>
      <c r="C27" s="30" t="s">
        <v>31</v>
      </c>
      <c r="D27" s="226"/>
      <c r="E27" s="25">
        <f>'1.Salaries Rates Dates'!Z16</f>
        <v>0</v>
      </c>
      <c r="F27" s="47"/>
      <c r="G27" s="394"/>
      <c r="H27" s="395"/>
      <c r="I27" s="48">
        <f>IF(F27&gt;0,('1.Salaries Rates Dates'!$D$30*F27),0)</f>
        <v>0</v>
      </c>
      <c r="J27" s="51">
        <f>IF(F27&gt;0,((E27*F27*'1.Salaries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Dates'!$D$30))))+(E27*F27*'1.Salaries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7" s="128">
        <f>IF($C27="FT",J27*'1.Salaries Rates Dates'!$B$44,
IF($C27="PT",J27*'1.Salaries Rates Dates'!$B$45,
IF($C27="Clinical",J27*'1.Salaries Rates Dates'!$B$44,
IF($C27="ANSFT",J27*'1.Salaries Rates Dates'!$B$46,
IF($C27="ANSPT",J27*'1.Salaries Rates Dates'!$B$47)))))</f>
        <v>0</v>
      </c>
      <c r="L27" s="28">
        <f t="shared" ref="L27:L36" si="9">J27+K27</f>
        <v>0</v>
      </c>
      <c r="M27" s="250"/>
      <c r="N27" s="25">
        <f>E27*(1+'1.Salaries Rates Dates'!$B$49)</f>
        <v>0</v>
      </c>
      <c r="O27" s="47"/>
      <c r="P27" s="334"/>
      <c r="Q27" s="335"/>
      <c r="R27" s="48">
        <f>IF(O27&gt;0,('1.Salaries Rates Dates'!$D$31*O27),0)</f>
        <v>0</v>
      </c>
      <c r="S27" s="51">
        <f>IF(O27&gt;0,((N27*O27*'1.Salaries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Dates'!$D$31))))+(N27*O27*'1.Salaries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7" s="128">
        <f>IF($C27="FT",S27*'1.Salaries Rates Dates'!$B$44,
IF($C27="PT",S27*'1.Salaries Rates Dates'!$B$45,
IF($C27="Clinical",S27*'1.Salaries Rates Dates'!$B$44,
IF($C27="ANSFT",S27*'1.Salaries Rates Dates'!$B$46,
IF($C27="ANSPT",S27*'1.Salaries Rates Dates'!$B$47)))))</f>
        <v>0</v>
      </c>
      <c r="U27" s="28">
        <f t="shared" ref="U27:U36" si="10">S27+T27</f>
        <v>0</v>
      </c>
      <c r="V27" s="252"/>
      <c r="W27" s="25">
        <f>N27*(1+'1.Salaries Rates Dates'!$B$49)</f>
        <v>0</v>
      </c>
      <c r="X27" s="47"/>
      <c r="Y27" s="334"/>
      <c r="Z27" s="335"/>
      <c r="AA27" s="48">
        <f>IF(X27&gt;0,('1.Salaries Rates Dates'!$D$32*X27),0)</f>
        <v>0</v>
      </c>
      <c r="AB27" s="51">
        <f>IF(X27&gt;0,((W27*X27*'1.Salaries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Dates'!$D$32))))+(W27*X27*'1.Salaries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7" s="128">
        <f>IF($C27="FT",AB27*'1.Salaries Rates Dates'!$B$44,
IF($C27="PT",AB27*'1.Salaries Rates Dates'!$B$45,
IF($C27="Clinical",AB27*'1.Salaries Rates Dates'!$B$44,
IF($C27="ANSFT",AB27*'1.Salaries Rates Dates'!$B$46,
IF($C27="ANSPT",AB27*'1.Salaries Rates Dates'!$B$47)))))</f>
        <v>0</v>
      </c>
      <c r="AD27" s="28">
        <f t="shared" ref="AD27:AD36" si="11">AB27+AC27</f>
        <v>0</v>
      </c>
      <c r="AE27" s="252"/>
      <c r="AF27" s="25">
        <f>W27*(1+'1.Salaries Rates Dates'!$B$49)</f>
        <v>0</v>
      </c>
      <c r="AG27" s="47"/>
      <c r="AH27" s="334"/>
      <c r="AI27" s="335"/>
      <c r="AJ27" s="48">
        <f>IF(AG27&gt;0,('1.Salaries Rates Dates'!$D$33*AG27),0)</f>
        <v>0</v>
      </c>
      <c r="AK27" s="51">
        <f>IF(AG27&gt;0,((AF27*AG27*'1.Salaries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Dates'!$D$33))))+(AF27*AG27*'1.Salaries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7" s="128">
        <f>IF($C27="FT",AK27*'1.Salaries Rates Dates'!$B$44,
IF($C27="PT",AK27*'1.Salaries Rates Dates'!$B$45,
IF($C27="Clinical",AK27*'1.Salaries Rates Dates'!$B$44,
IF($C27="ANSFT",AK27*'1.Salaries Rates Dates'!$B$46,
IF($C27="ANSPT",AK27*'1.Salaries Rates Dates'!$B$47)))))</f>
        <v>0</v>
      </c>
      <c r="AM27" s="28">
        <f t="shared" ref="AM27:AM36" si="12">AK27+AL27</f>
        <v>0</v>
      </c>
      <c r="AN27" s="252"/>
      <c r="AO27" s="25">
        <f>AF27*(1+'1.Salaries Rates Dates'!$B$49)</f>
        <v>0</v>
      </c>
      <c r="AP27" s="47"/>
      <c r="AQ27" s="334"/>
      <c r="AR27" s="335"/>
      <c r="AS27" s="48">
        <f>IF(AP27&gt;0,('1.Salaries Rates Dates'!$D$34*AP27),0)</f>
        <v>0</v>
      </c>
      <c r="AT27" s="51">
        <f>IF(AP27&gt;0,((AO27*AP27*'1.Salaries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Dates'!$D$34))))+(AO27*AP27*'1.Salaries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7" s="128">
        <f>IF($C27="FT",AT27*'1.Salaries Rates Dates'!$B$44,
IF($C27="PT",AT27*'1.Salaries Rates Dates'!$B$45,
IF($C27="Clinical",AT27*'1.Salaries Rates Dates'!$B$44,
IF($C27="ANSFT",AT27*'1.Salaries Rates Dates'!$B$46,
IF($C27="ANSPT",AT27*'1.Salaries Rates Dates'!$B$47)))))</f>
        <v>0</v>
      </c>
      <c r="AV27" s="28">
        <f t="shared" ref="AV27:AV36" si="13">AT27+AU27</f>
        <v>0</v>
      </c>
      <c r="AW27" s="252"/>
      <c r="AX27" s="25">
        <f>AO27*(1+'1.Salaries Rates Dates'!$B$49)</f>
        <v>0</v>
      </c>
      <c r="AY27" s="47"/>
      <c r="AZ27" s="334"/>
      <c r="BA27" s="335"/>
      <c r="BB27" s="48">
        <f>IF(AY27&gt;0,('1.Salaries Rates Dates'!$D$35*AY27),0)</f>
        <v>0</v>
      </c>
      <c r="BC27" s="51">
        <f>IF(AY27&gt;0,((AX27*AY27*'1.Salaries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Dates'!$D$35))))+(AX27*AY27*'1.Salaries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7" s="128">
        <f>IF($C27="FT",BC27*'1.Salaries Rates Dates'!$B$44,
IF($C27="PT",BC27*'1.Salaries Rates Dates'!$B$45,
IF($C27="Clinical",BC27*'1.Salaries Rates Dates'!$B$44,
IF($C27="ANSFT",BC27*'1.Salaries Rates Dates'!$B$46,
IF($C27="ANSPT",BC27*'1.Salaries Rates Dates'!$B$47)))))</f>
        <v>0</v>
      </c>
      <c r="BE27" s="28">
        <f t="shared" ref="BE27:BE36" si="14">BC27+BD27</f>
        <v>0</v>
      </c>
      <c r="BF27" s="252"/>
      <c r="BG27" s="25">
        <f>AX27*(1+'1.Salaries Rates Dates'!$B$49)</f>
        <v>0</v>
      </c>
      <c r="BH27" s="47"/>
      <c r="BI27" s="334"/>
      <c r="BJ27" s="335"/>
      <c r="BK27" s="48">
        <f>IF(BH27&gt;0,('1.Salaries Rates Dates'!$D$36*BH27),0)</f>
        <v>0</v>
      </c>
      <c r="BL27" s="51">
        <f>IF(BH27&gt;0,((BG27*BH27*'1.Salaries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Dates'!$D$36))))+(BG27*BH27*'1.Salaries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7" s="128">
        <f>IF($C27="FT",BL27*'1.Salaries Rates Dates'!$B$44,
IF($C27="PT",BL27*'1.Salaries Rates Dates'!$B$45,
IF($C27="Clinical",BL27*'1.Salaries Rates Dates'!$B$44,
IF($C27="ANSFT",BL27*'1.Salaries Rates Dates'!$B$46,
IF($C27="ANSPT",BL27*'1.Salaries Rates Dates'!$B$47)))))</f>
        <v>0</v>
      </c>
      <c r="BN27" s="28">
        <f t="shared" ref="BN27:BN36" si="15">BL27+BM27</f>
        <v>0</v>
      </c>
      <c r="BO27" s="14">
        <f t="shared" ref="BO27:BQ36" si="16">J27+S27+AB27+AK27+AT27+BC27+BL27</f>
        <v>0</v>
      </c>
      <c r="BP27" s="14">
        <f t="shared" si="16"/>
        <v>0</v>
      </c>
      <c r="BQ27" s="14">
        <f t="shared" si="16"/>
        <v>0</v>
      </c>
      <c r="BR27" s="82"/>
      <c r="BS27" s="55">
        <f>'1.Salaries Rates Dates'!$D$16</f>
        <v>0</v>
      </c>
      <c r="BT27" s="187">
        <f t="shared" ref="BT27:BT36" si="17">$J27</f>
        <v>0</v>
      </c>
      <c r="BU27" s="187">
        <f t="shared" ref="BU27:BU36" si="18">$S27</f>
        <v>0</v>
      </c>
      <c r="BV27" s="187">
        <f t="shared" ref="BV27:BV36" si="19">$AB27</f>
        <v>0</v>
      </c>
      <c r="BW27" s="187">
        <f t="shared" ref="BW27:BW36" si="20">$AK27</f>
        <v>0</v>
      </c>
      <c r="BX27" s="187">
        <f t="shared" ref="BX27:BX36" si="21">$AT27</f>
        <v>0</v>
      </c>
      <c r="BY27" s="187">
        <f t="shared" ref="BY27:BY36" si="22">$BC27</f>
        <v>0</v>
      </c>
      <c r="BZ27" s="187">
        <f t="shared" ref="BZ27:BZ36" si="23">$BL27</f>
        <v>0</v>
      </c>
      <c r="CA27" s="188">
        <f>SUM(BT27:BZ27)</f>
        <v>0</v>
      </c>
    </row>
    <row r="28" spans="1:79" x14ac:dyDescent="0.25">
      <c r="A28" s="15">
        <v>2</v>
      </c>
      <c r="B28" s="16">
        <f>'1.Salaries Rates Dates'!C17</f>
        <v>0</v>
      </c>
      <c r="C28" s="30" t="s">
        <v>31</v>
      </c>
      <c r="D28" s="226"/>
      <c r="E28" s="25">
        <f>'1.Salaries Rates Dates'!Z17</f>
        <v>0</v>
      </c>
      <c r="F28" s="47"/>
      <c r="G28" s="396"/>
      <c r="H28" s="397"/>
      <c r="I28" s="48">
        <f>IF(F28&gt;0,('1.Salaries Rates Dates'!$D$30*F28),0)</f>
        <v>0</v>
      </c>
      <c r="J28" s="51">
        <f>IF(F28&gt;0,((E28*F28*'1.Salaries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Dates'!$D$30))))+(E28*F28*'1.Salaries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8" s="128">
        <f>IF($C28="FT",J28*'1.Salaries Rates Dates'!$B$44,
IF($C28="PT",J28*'1.Salaries Rates Dates'!$B$45,
IF($C28="Clinical",J28*'1.Salaries Rates Dates'!$B$44,
IF($C28="ANSFT",J28*'1.Salaries Rates Dates'!$B$46,
IF($C28="ANSPT",J28*'1.Salaries Rates Dates'!$B$47)))))</f>
        <v>0</v>
      </c>
      <c r="L28" s="28">
        <f t="shared" si="9"/>
        <v>0</v>
      </c>
      <c r="M28" s="250"/>
      <c r="N28" s="25">
        <f>E28*(1+'1.Salaries Rates Dates'!$B$49)</f>
        <v>0</v>
      </c>
      <c r="O28" s="47"/>
      <c r="P28" s="336"/>
      <c r="Q28" s="337"/>
      <c r="R28" s="48">
        <f>IF(O28&gt;0,('1.Salaries Rates Dates'!$D$31*O28),0)</f>
        <v>0</v>
      </c>
      <c r="S28" s="51">
        <f>IF(O28&gt;0,((N28*O28*'1.Salaries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Dates'!$D$31))))+(N28*O28*'1.Salaries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8" s="128">
        <f>IF($C28="FT",S28*'1.Salaries Rates Dates'!$B$44,
IF($C28="PT",S28*'1.Salaries Rates Dates'!$B$45,
IF($C28="Clinical",S28*'1.Salaries Rates Dates'!$B$44,
IF($C28="ANSFT",S28*'1.Salaries Rates Dates'!$B$46,
IF($C28="ANSPT",S28*'1.Salaries Rates Dates'!$B$47)))))</f>
        <v>0</v>
      </c>
      <c r="U28" s="28">
        <f t="shared" si="10"/>
        <v>0</v>
      </c>
      <c r="V28" s="252"/>
      <c r="W28" s="25">
        <f>N28*(1+'1.Salaries Rates Dates'!$B$49)</f>
        <v>0</v>
      </c>
      <c r="X28" s="47"/>
      <c r="Y28" s="336"/>
      <c r="Z28" s="337"/>
      <c r="AA28" s="48">
        <f>IF(X28&gt;0,('1.Salaries Rates Dates'!$D$32*X28),0)</f>
        <v>0</v>
      </c>
      <c r="AB28" s="51">
        <f>IF(X28&gt;0,((W28*X28*'1.Salaries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Dates'!$D$32))))+(W28*X28*'1.Salaries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8" s="128">
        <f>IF($C28="FT",AB28*'1.Salaries Rates Dates'!$B$44,
IF($C28="PT",AB28*'1.Salaries Rates Dates'!$B$45,
IF($C28="Clinical",AB28*'1.Salaries Rates Dates'!$B$44,
IF($C28="ANSFT",AB28*'1.Salaries Rates Dates'!$B$46,
IF($C28="ANSPT",AB28*'1.Salaries Rates Dates'!$B$47)))))</f>
        <v>0</v>
      </c>
      <c r="AD28" s="28">
        <f t="shared" si="11"/>
        <v>0</v>
      </c>
      <c r="AE28" s="252"/>
      <c r="AF28" s="25">
        <f>W28*(1+'1.Salaries Rates Dates'!$B$49)</f>
        <v>0</v>
      </c>
      <c r="AG28" s="47"/>
      <c r="AH28" s="336"/>
      <c r="AI28" s="337"/>
      <c r="AJ28" s="48">
        <f>IF(AG28&gt;0,('1.Salaries Rates Dates'!$D$33*AG28),0)</f>
        <v>0</v>
      </c>
      <c r="AK28" s="51">
        <f>IF(AG28&gt;0,((AF28*AG28*'1.Salaries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Dates'!$D$33))))+(AF28*AG28*'1.Salaries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8" s="128">
        <f>IF($C28="FT",AK28*'1.Salaries Rates Dates'!$B$44,
IF($C28="PT",AK28*'1.Salaries Rates Dates'!$B$45,
IF($C28="Clinical",AK28*'1.Salaries Rates Dates'!$B$44,
IF($C28="ANSFT",AK28*'1.Salaries Rates Dates'!$B$46,
IF($C28="ANSPT",AK28*'1.Salaries Rates Dates'!$B$47)))))</f>
        <v>0</v>
      </c>
      <c r="AM28" s="28">
        <f t="shared" si="12"/>
        <v>0</v>
      </c>
      <c r="AN28" s="252"/>
      <c r="AO28" s="25">
        <f>AF28*(1+'1.Salaries Rates Dates'!$B$49)</f>
        <v>0</v>
      </c>
      <c r="AP28" s="47"/>
      <c r="AQ28" s="336"/>
      <c r="AR28" s="337"/>
      <c r="AS28" s="48">
        <f>IF(AP28&gt;0,('1.Salaries Rates Dates'!$D$34*AP28),0)</f>
        <v>0</v>
      </c>
      <c r="AT28" s="51">
        <f>IF(AP28&gt;0,((AO28*AP28*'1.Salaries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Dates'!$D$34))))+(AO28*AP28*'1.Salaries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8" s="128">
        <f>IF($C28="FT",AT28*'1.Salaries Rates Dates'!$B$44,
IF($C28="PT",AT28*'1.Salaries Rates Dates'!$B$45,
IF($C28="Clinical",AT28*'1.Salaries Rates Dates'!$B$44,
IF($C28="ANSFT",AT28*'1.Salaries Rates Dates'!$B$46,
IF($C28="ANSPT",AT28*'1.Salaries Rates Dates'!$B$47)))))</f>
        <v>0</v>
      </c>
      <c r="AV28" s="28">
        <f t="shared" si="13"/>
        <v>0</v>
      </c>
      <c r="AW28" s="252"/>
      <c r="AX28" s="25">
        <f>AO28*(1+'1.Salaries Rates Dates'!$B$49)</f>
        <v>0</v>
      </c>
      <c r="AY28" s="47"/>
      <c r="AZ28" s="336"/>
      <c r="BA28" s="337"/>
      <c r="BB28" s="48">
        <f>IF(AY28&gt;0,('1.Salaries Rates Dates'!$D$35*AY28),0)</f>
        <v>0</v>
      </c>
      <c r="BC28" s="51">
        <f>IF(AY28&gt;0,((AX28*AY28*'1.Salaries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Dates'!$D$35))))+(AX28*AY28*'1.Salaries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8" s="128">
        <f>IF($C28="FT",BC28*'1.Salaries Rates Dates'!$B$44,
IF($C28="PT",BC28*'1.Salaries Rates Dates'!$B$45,
IF($C28="Clinical",BC28*'1.Salaries Rates Dates'!$B$44,
IF($C28="ANSFT",BC28*'1.Salaries Rates Dates'!$B$46,
IF($C28="ANSPT",BC28*'1.Salaries Rates Dates'!$B$47)))))</f>
        <v>0</v>
      </c>
      <c r="BE28" s="28">
        <f t="shared" si="14"/>
        <v>0</v>
      </c>
      <c r="BF28" s="252"/>
      <c r="BG28" s="25">
        <f>AX28*(1+'1.Salaries Rates Dates'!$B$49)</f>
        <v>0</v>
      </c>
      <c r="BH28" s="47"/>
      <c r="BI28" s="336"/>
      <c r="BJ28" s="337"/>
      <c r="BK28" s="48">
        <f>IF(BH28&gt;0,('1.Salaries Rates Dates'!$D$36*BH28),0)</f>
        <v>0</v>
      </c>
      <c r="BL28" s="51">
        <f>IF(BH28&gt;0,((BG28*BH28*'1.Salaries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Dates'!$D$36))))+(BG28*BH28*'1.Salaries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8" s="128">
        <f>IF($C28="FT",BL28*'1.Salaries Rates Dates'!$B$44,
IF($C28="PT",BL28*'1.Salaries Rates Dates'!$B$45,
IF($C28="Clinical",BL28*'1.Salaries Rates Dates'!$B$44,
IF($C28="ANSFT",BL28*'1.Salaries Rates Dates'!$B$46,
IF($C28="ANSPT",BL28*'1.Salaries Rates Dates'!$B$47)))))</f>
        <v>0</v>
      </c>
      <c r="BN28" s="28">
        <f t="shared" si="15"/>
        <v>0</v>
      </c>
      <c r="BO28" s="14">
        <f t="shared" si="16"/>
        <v>0</v>
      </c>
      <c r="BP28" s="14">
        <f t="shared" si="16"/>
        <v>0</v>
      </c>
      <c r="BQ28" s="14">
        <f t="shared" si="16"/>
        <v>0</v>
      </c>
      <c r="BR28" s="82"/>
      <c r="BS28" s="55">
        <f>'1.Salaries Rates Dates'!$D$17</f>
        <v>0</v>
      </c>
      <c r="BT28" s="187">
        <f t="shared" si="17"/>
        <v>0</v>
      </c>
      <c r="BU28" s="187">
        <f t="shared" si="18"/>
        <v>0</v>
      </c>
      <c r="BV28" s="187">
        <f t="shared" si="19"/>
        <v>0</v>
      </c>
      <c r="BW28" s="187">
        <f t="shared" si="20"/>
        <v>0</v>
      </c>
      <c r="BX28" s="187">
        <f t="shared" si="21"/>
        <v>0</v>
      </c>
      <c r="BY28" s="187">
        <f t="shared" si="22"/>
        <v>0</v>
      </c>
      <c r="BZ28" s="187">
        <f t="shared" si="23"/>
        <v>0</v>
      </c>
      <c r="CA28" s="188">
        <f t="shared" ref="CA28:CA36" si="24">SUM(BT28:BZ28)</f>
        <v>0</v>
      </c>
    </row>
    <row r="29" spans="1:79" x14ac:dyDescent="0.25">
      <c r="A29" s="15">
        <v>3</v>
      </c>
      <c r="B29" s="16">
        <f>'1.Salaries Rates Dates'!C18</f>
        <v>0</v>
      </c>
      <c r="C29" s="30" t="s">
        <v>31</v>
      </c>
      <c r="D29" s="226"/>
      <c r="E29" s="25">
        <f>'1.Salaries Rates Dates'!Z18</f>
        <v>0</v>
      </c>
      <c r="F29" s="47"/>
      <c r="G29" s="396"/>
      <c r="H29" s="397"/>
      <c r="I29" s="48">
        <f>IF(F29&gt;0,('1.Salaries Rates Dates'!$D$30*F29),0)</f>
        <v>0</v>
      </c>
      <c r="J29" s="51">
        <f>IF(F29&gt;0,((E29*F29*'1.Salaries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Dates'!$D$30))))+(E29*F29*'1.Salaries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9" s="128">
        <f>IF($C29="FT",J29*'1.Salaries Rates Dates'!$B$44,
IF($C29="PT",J29*'1.Salaries Rates Dates'!$B$45,
IF($C29="Clinical",J29*'1.Salaries Rates Dates'!$B$44,
IF($C29="ANSFT",J29*'1.Salaries Rates Dates'!$B$46,
IF($C29="ANSPT",J29*'1.Salaries Rates Dates'!$B$47)))))</f>
        <v>0</v>
      </c>
      <c r="L29" s="28">
        <f t="shared" si="9"/>
        <v>0</v>
      </c>
      <c r="M29" s="250"/>
      <c r="N29" s="25">
        <f>E29*(1+'1.Salaries Rates Dates'!$B$49)</f>
        <v>0</v>
      </c>
      <c r="O29" s="47"/>
      <c r="P29" s="336"/>
      <c r="Q29" s="337"/>
      <c r="R29" s="48">
        <f>IF(O29&gt;0,('1.Salaries Rates Dates'!$D$31*O29),0)</f>
        <v>0</v>
      </c>
      <c r="S29" s="51">
        <f>IF(O29&gt;0,((N29*O29*'1.Salaries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Dates'!$D$31))))+(N29*O29*'1.Salaries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9" s="128">
        <f>IF($C29="FT",S29*'1.Salaries Rates Dates'!$B$44,
IF($C29="PT",S29*'1.Salaries Rates Dates'!$B$45,
IF($C29="Clinical",S29*'1.Salaries Rates Dates'!$B$44,
IF($C29="ANSFT",S29*'1.Salaries Rates Dates'!$B$46,
IF($C29="ANSPT",S29*'1.Salaries Rates Dates'!$B$47)))))</f>
        <v>0</v>
      </c>
      <c r="U29" s="28">
        <f t="shared" si="10"/>
        <v>0</v>
      </c>
      <c r="V29" s="252"/>
      <c r="W29" s="25">
        <f>N29*(1+'1.Salaries Rates Dates'!$B$49)</f>
        <v>0</v>
      </c>
      <c r="X29" s="47"/>
      <c r="Y29" s="336"/>
      <c r="Z29" s="337"/>
      <c r="AA29" s="48">
        <f>IF(X29&gt;0,('1.Salaries Rates Dates'!$D$32*X29),0)</f>
        <v>0</v>
      </c>
      <c r="AB29" s="51">
        <f>IF(X29&gt;0,((W29*X29*'1.Salaries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Dates'!$D$32))))+(W29*X29*'1.Salaries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9" s="128">
        <f>IF($C29="FT",AB29*'1.Salaries Rates Dates'!$B$44,
IF($C29="PT",AB29*'1.Salaries Rates Dates'!$B$45,
IF($C29="Clinical",AB29*'1.Salaries Rates Dates'!$B$44,
IF($C29="ANSFT",AB29*'1.Salaries Rates Dates'!$B$46,
IF($C29="ANSPT",AB29*'1.Salaries Rates Dates'!$B$47)))))</f>
        <v>0</v>
      </c>
      <c r="AD29" s="28">
        <f t="shared" si="11"/>
        <v>0</v>
      </c>
      <c r="AE29" s="252"/>
      <c r="AF29" s="25">
        <f>W29*(1+'1.Salaries Rates Dates'!$B$49)</f>
        <v>0</v>
      </c>
      <c r="AG29" s="47"/>
      <c r="AH29" s="336"/>
      <c r="AI29" s="337"/>
      <c r="AJ29" s="48">
        <f>IF(AG29&gt;0,('1.Salaries Rates Dates'!$D$33*AG29),0)</f>
        <v>0</v>
      </c>
      <c r="AK29" s="51">
        <f>IF(AG29&gt;0,((AF29*AG29*'1.Salaries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Dates'!$D$33))))+(AF29*AG29*'1.Salaries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9" s="128">
        <f>IF($C29="FT",AK29*'1.Salaries Rates Dates'!$B$44,
IF($C29="PT",AK29*'1.Salaries Rates Dates'!$B$45,
IF($C29="Clinical",AK29*'1.Salaries Rates Dates'!$B$44,
IF($C29="ANSFT",AK29*'1.Salaries Rates Dates'!$B$46,
IF($C29="ANSPT",AK29*'1.Salaries Rates Dates'!$B$47)))))</f>
        <v>0</v>
      </c>
      <c r="AM29" s="28">
        <f t="shared" si="12"/>
        <v>0</v>
      </c>
      <c r="AN29" s="252"/>
      <c r="AO29" s="25">
        <f>AF29*(1+'1.Salaries Rates Dates'!$B$49)</f>
        <v>0</v>
      </c>
      <c r="AP29" s="47"/>
      <c r="AQ29" s="336"/>
      <c r="AR29" s="337"/>
      <c r="AS29" s="48">
        <f>IF(AP29&gt;0,('1.Salaries Rates Dates'!$D$34*AP29),0)</f>
        <v>0</v>
      </c>
      <c r="AT29" s="51">
        <f>IF(AP29&gt;0,((AO29*AP29*'1.Salaries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Dates'!$D$34))))+(AO29*AP29*'1.Salaries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9" s="128">
        <f>IF($C29="FT",AT29*'1.Salaries Rates Dates'!$B$44,
IF($C29="PT",AT29*'1.Salaries Rates Dates'!$B$45,
IF($C29="Clinical",AT29*'1.Salaries Rates Dates'!$B$44,
IF($C29="ANSFT",AT29*'1.Salaries Rates Dates'!$B$46,
IF($C29="ANSPT",AT29*'1.Salaries Rates Dates'!$B$47)))))</f>
        <v>0</v>
      </c>
      <c r="AV29" s="28">
        <f t="shared" si="13"/>
        <v>0</v>
      </c>
      <c r="AW29" s="252"/>
      <c r="AX29" s="25">
        <f>AO29*(1+'1.Salaries Rates Dates'!$B$49)</f>
        <v>0</v>
      </c>
      <c r="AY29" s="47"/>
      <c r="AZ29" s="336"/>
      <c r="BA29" s="337"/>
      <c r="BB29" s="48">
        <f>IF(AY29&gt;0,('1.Salaries Rates Dates'!$D$35*AY29),0)</f>
        <v>0</v>
      </c>
      <c r="BC29" s="51">
        <f>IF(AY29&gt;0,((AX29*AY29*'1.Salaries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Dates'!$D$35))))+(AX29*AY29*'1.Salaries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9" s="128">
        <f>IF($C29="FT",BC29*'1.Salaries Rates Dates'!$B$44,
IF($C29="PT",BC29*'1.Salaries Rates Dates'!$B$45,
IF($C29="Clinical",BC29*'1.Salaries Rates Dates'!$B$44,
IF($C29="ANSFT",BC29*'1.Salaries Rates Dates'!$B$46,
IF($C29="ANSPT",BC29*'1.Salaries Rates Dates'!$B$47)))))</f>
        <v>0</v>
      </c>
      <c r="BE29" s="28">
        <f t="shared" si="14"/>
        <v>0</v>
      </c>
      <c r="BF29" s="252"/>
      <c r="BG29" s="25">
        <f>AX29*(1+'1.Salaries Rates Dates'!$B$49)</f>
        <v>0</v>
      </c>
      <c r="BH29" s="47"/>
      <c r="BI29" s="336"/>
      <c r="BJ29" s="337"/>
      <c r="BK29" s="48">
        <f>IF(BH29&gt;0,('1.Salaries Rates Dates'!$D$36*BH29),0)</f>
        <v>0</v>
      </c>
      <c r="BL29" s="51">
        <f>IF(BH29&gt;0,((BG29*BH29*'1.Salaries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Dates'!$D$36))))+(BG29*BH29*'1.Salaries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9" s="128">
        <f>IF($C29="FT",BL29*'1.Salaries Rates Dates'!$B$44,
IF($C29="PT",BL29*'1.Salaries Rates Dates'!$B$45,
IF($C29="Clinical",BL29*'1.Salaries Rates Dates'!$B$44,
IF($C29="ANSFT",BL29*'1.Salaries Rates Dates'!$B$46,
IF($C29="ANSPT",BL29*'1.Salaries Rates Dates'!$B$47)))))</f>
        <v>0</v>
      </c>
      <c r="BN29" s="28">
        <f t="shared" si="15"/>
        <v>0</v>
      </c>
      <c r="BO29" s="14">
        <f t="shared" si="16"/>
        <v>0</v>
      </c>
      <c r="BP29" s="14">
        <f t="shared" si="16"/>
        <v>0</v>
      </c>
      <c r="BQ29" s="14">
        <f t="shared" si="16"/>
        <v>0</v>
      </c>
      <c r="BR29" s="82"/>
      <c r="BS29" s="55">
        <f>'1.Salaries Rates Dates'!$D$18</f>
        <v>0</v>
      </c>
      <c r="BT29" s="187">
        <f t="shared" si="17"/>
        <v>0</v>
      </c>
      <c r="BU29" s="187">
        <f t="shared" si="18"/>
        <v>0</v>
      </c>
      <c r="BV29" s="187">
        <f t="shared" si="19"/>
        <v>0</v>
      </c>
      <c r="BW29" s="187">
        <f t="shared" si="20"/>
        <v>0</v>
      </c>
      <c r="BX29" s="187">
        <f t="shared" si="21"/>
        <v>0</v>
      </c>
      <c r="BY29" s="187">
        <f t="shared" si="22"/>
        <v>0</v>
      </c>
      <c r="BZ29" s="187">
        <f t="shared" si="23"/>
        <v>0</v>
      </c>
      <c r="CA29" s="188">
        <f t="shared" si="24"/>
        <v>0</v>
      </c>
    </row>
    <row r="30" spans="1:79" x14ac:dyDescent="0.25">
      <c r="A30" s="15">
        <v>4</v>
      </c>
      <c r="B30" s="16">
        <f>'1.Salaries Rates Dates'!C19</f>
        <v>0</v>
      </c>
      <c r="C30" s="30" t="s">
        <v>31</v>
      </c>
      <c r="D30" s="226"/>
      <c r="E30" s="25">
        <f>'1.Salaries Rates Dates'!Z19</f>
        <v>0</v>
      </c>
      <c r="F30" s="47"/>
      <c r="G30" s="396"/>
      <c r="H30" s="397"/>
      <c r="I30" s="48">
        <f>IF(F30&gt;0,('1.Salaries Rates Dates'!$D$30*F30),0)</f>
        <v>0</v>
      </c>
      <c r="J30" s="51">
        <f>IF(F30&gt;0,((E30*F30*'1.Salaries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Dates'!$D$30))))+(E30*F30*'1.Salaries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0" s="128">
        <f>IF($C30="FT",J30*'1.Salaries Rates Dates'!$B$44,
IF($C30="PT",J30*'1.Salaries Rates Dates'!$B$45,
IF($C30="Clinical",J30*'1.Salaries Rates Dates'!$B$44,
IF($C30="ANSFT",J30*'1.Salaries Rates Dates'!$B$46,
IF($C30="ANSPT",J30*'1.Salaries Rates Dates'!$B$47)))))</f>
        <v>0</v>
      </c>
      <c r="L30" s="28">
        <f t="shared" si="9"/>
        <v>0</v>
      </c>
      <c r="M30" s="250"/>
      <c r="N30" s="25">
        <f>E30*(1+'1.Salaries Rates Dates'!$B$49)</f>
        <v>0</v>
      </c>
      <c r="O30" s="47"/>
      <c r="P30" s="336"/>
      <c r="Q30" s="337"/>
      <c r="R30" s="48">
        <f>IF(O30&gt;0,('1.Salaries Rates Dates'!$D$31*O30),0)</f>
        <v>0</v>
      </c>
      <c r="S30" s="51">
        <f>IF(O30&gt;0,((N30*O30*'1.Salaries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Dates'!$D$31))))+(N30*O30*'1.Salaries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0" s="128">
        <f>IF($C30="FT",S30*'1.Salaries Rates Dates'!$B$44,
IF($C30="PT",S30*'1.Salaries Rates Dates'!$B$45,
IF($C30="Clinical",S30*'1.Salaries Rates Dates'!$B$44,
IF($C30="ANSFT",S30*'1.Salaries Rates Dates'!$B$46,
IF($C30="ANSPT",S30*'1.Salaries Rates Dates'!$B$47)))))</f>
        <v>0</v>
      </c>
      <c r="U30" s="28">
        <f t="shared" si="10"/>
        <v>0</v>
      </c>
      <c r="V30" s="252"/>
      <c r="W30" s="25">
        <f>N30*(1+'1.Salaries Rates Dates'!$B$49)</f>
        <v>0</v>
      </c>
      <c r="X30" s="47"/>
      <c r="Y30" s="336"/>
      <c r="Z30" s="337"/>
      <c r="AA30" s="48">
        <f>IF(X30&gt;0,('1.Salaries Rates Dates'!$D$32*X30),0)</f>
        <v>0</v>
      </c>
      <c r="AB30" s="51">
        <f>IF(X30&gt;0,((W30*X30*'1.Salaries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Dates'!$D$32))))+(W30*X30*'1.Salaries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0" s="128">
        <f>IF($C30="FT",AB30*'1.Salaries Rates Dates'!$B$44,
IF($C30="PT",AB30*'1.Salaries Rates Dates'!$B$45,
IF($C30="Clinical",AB30*'1.Salaries Rates Dates'!$B$44,
IF($C30="ANSFT",AB30*'1.Salaries Rates Dates'!$B$46,
IF($C30="ANSPT",AB30*'1.Salaries Rates Dates'!$B$47)))))</f>
        <v>0</v>
      </c>
      <c r="AD30" s="28">
        <f t="shared" si="11"/>
        <v>0</v>
      </c>
      <c r="AE30" s="252"/>
      <c r="AF30" s="25">
        <f>W30*(1+'1.Salaries Rates Dates'!$B$49)</f>
        <v>0</v>
      </c>
      <c r="AG30" s="47"/>
      <c r="AH30" s="336"/>
      <c r="AI30" s="337"/>
      <c r="AJ30" s="48">
        <f>IF(AG30&gt;0,('1.Salaries Rates Dates'!$D$33*AG30),0)</f>
        <v>0</v>
      </c>
      <c r="AK30" s="51">
        <f>IF(AG30&gt;0,((AF30*AG30*'1.Salaries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Dates'!$D$33))))+(AF30*AG30*'1.Salaries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0" s="128">
        <f>IF($C30="FT",AK30*'1.Salaries Rates Dates'!$B$44,
IF($C30="PT",AK30*'1.Salaries Rates Dates'!$B$45,
IF($C30="Clinical",AK30*'1.Salaries Rates Dates'!$B$44,
IF($C30="ANSFT",AK30*'1.Salaries Rates Dates'!$B$46,
IF($C30="ANSPT",AK30*'1.Salaries Rates Dates'!$B$47)))))</f>
        <v>0</v>
      </c>
      <c r="AM30" s="28">
        <f t="shared" si="12"/>
        <v>0</v>
      </c>
      <c r="AN30" s="252"/>
      <c r="AO30" s="25">
        <f>AF30*(1+'1.Salaries Rates Dates'!$B$49)</f>
        <v>0</v>
      </c>
      <c r="AP30" s="47"/>
      <c r="AQ30" s="336"/>
      <c r="AR30" s="337"/>
      <c r="AS30" s="48">
        <f>IF(AP30&gt;0,('1.Salaries Rates Dates'!$D$34*AP30),0)</f>
        <v>0</v>
      </c>
      <c r="AT30" s="51">
        <f>IF(AP30&gt;0,((AO30*AP30*'1.Salaries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Dates'!$D$34))))+(AO30*AP30*'1.Salaries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0" s="128">
        <f>IF($C30="FT",AT30*'1.Salaries Rates Dates'!$B$44,
IF($C30="PT",AT30*'1.Salaries Rates Dates'!$B$45,
IF($C30="Clinical",AT30*'1.Salaries Rates Dates'!$B$44,
IF($C30="ANSFT",AT30*'1.Salaries Rates Dates'!$B$46,
IF($C30="ANSPT",AT30*'1.Salaries Rates Dates'!$B$47)))))</f>
        <v>0</v>
      </c>
      <c r="AV30" s="28">
        <f t="shared" si="13"/>
        <v>0</v>
      </c>
      <c r="AW30" s="252"/>
      <c r="AX30" s="25">
        <f>AO30*(1+'1.Salaries Rates Dates'!$B$49)</f>
        <v>0</v>
      </c>
      <c r="AY30" s="47"/>
      <c r="AZ30" s="336"/>
      <c r="BA30" s="337"/>
      <c r="BB30" s="48">
        <f>IF(AY30&gt;0,('1.Salaries Rates Dates'!$D$35*AY30),0)</f>
        <v>0</v>
      </c>
      <c r="BC30" s="51">
        <f>IF(AY30&gt;0,((AX30*AY30*'1.Salaries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Dates'!$D$35))))+(AX30*AY30*'1.Salaries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0" s="128">
        <f>IF($C30="FT",BC30*'1.Salaries Rates Dates'!$B$44,
IF($C30="PT",BC30*'1.Salaries Rates Dates'!$B$45,
IF($C30="Clinical",BC30*'1.Salaries Rates Dates'!$B$44,
IF($C30="ANSFT",BC30*'1.Salaries Rates Dates'!$B$46,
IF($C30="ANSPT",BC30*'1.Salaries Rates Dates'!$B$47)))))</f>
        <v>0</v>
      </c>
      <c r="BE30" s="28">
        <f t="shared" si="14"/>
        <v>0</v>
      </c>
      <c r="BF30" s="252"/>
      <c r="BG30" s="25">
        <f>AX30*(1+'1.Salaries Rates Dates'!$B$49)</f>
        <v>0</v>
      </c>
      <c r="BH30" s="47"/>
      <c r="BI30" s="336"/>
      <c r="BJ30" s="337"/>
      <c r="BK30" s="48">
        <f>IF(BH30&gt;0,('1.Salaries Rates Dates'!$D$36*BH30),0)</f>
        <v>0</v>
      </c>
      <c r="BL30" s="51">
        <f>IF(BH30&gt;0,((BG30*BH30*'1.Salaries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Dates'!$D$36))))+(BG30*BH30*'1.Salaries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0" s="128">
        <f>IF($C30="FT",BL30*'1.Salaries Rates Dates'!$B$44,
IF($C30="PT",BL30*'1.Salaries Rates Dates'!$B$45,
IF($C30="Clinical",BL30*'1.Salaries Rates Dates'!$B$44,
IF($C30="ANSFT",BL30*'1.Salaries Rates Dates'!$B$46,
IF($C30="ANSPT",BL30*'1.Salaries Rates Dates'!$B$47)))))</f>
        <v>0</v>
      </c>
      <c r="BN30" s="28">
        <f t="shared" si="15"/>
        <v>0</v>
      </c>
      <c r="BO30" s="14">
        <f t="shared" si="16"/>
        <v>0</v>
      </c>
      <c r="BP30" s="14">
        <f t="shared" si="16"/>
        <v>0</v>
      </c>
      <c r="BQ30" s="14">
        <f t="shared" si="16"/>
        <v>0</v>
      </c>
      <c r="BR30" s="82"/>
      <c r="BS30" s="55">
        <f>'1.Salaries Rates Dates'!$D$19</f>
        <v>0</v>
      </c>
      <c r="BT30" s="187">
        <f t="shared" si="17"/>
        <v>0</v>
      </c>
      <c r="BU30" s="187">
        <f t="shared" si="18"/>
        <v>0</v>
      </c>
      <c r="BV30" s="187">
        <f t="shared" si="19"/>
        <v>0</v>
      </c>
      <c r="BW30" s="187">
        <f t="shared" si="20"/>
        <v>0</v>
      </c>
      <c r="BX30" s="187">
        <f t="shared" si="21"/>
        <v>0</v>
      </c>
      <c r="BY30" s="187">
        <f t="shared" si="22"/>
        <v>0</v>
      </c>
      <c r="BZ30" s="187">
        <f t="shared" si="23"/>
        <v>0</v>
      </c>
      <c r="CA30" s="188">
        <f t="shared" si="24"/>
        <v>0</v>
      </c>
    </row>
    <row r="31" spans="1:79" x14ac:dyDescent="0.25">
      <c r="A31" s="15">
        <v>5</v>
      </c>
      <c r="B31" s="16">
        <f>'1.Salaries Rates Dates'!C20</f>
        <v>0</v>
      </c>
      <c r="C31" s="30" t="s">
        <v>31</v>
      </c>
      <c r="D31" s="226"/>
      <c r="E31" s="25">
        <f>'1.Salaries Rates Dates'!Z20</f>
        <v>0</v>
      </c>
      <c r="F31" s="47"/>
      <c r="G31" s="396"/>
      <c r="H31" s="397"/>
      <c r="I31" s="48">
        <f>IF(F31&gt;0,('1.Salaries Rates Dates'!$D$30*F31),0)</f>
        <v>0</v>
      </c>
      <c r="J31" s="51">
        <f>IF(F31&gt;0,((E31*F31*'1.Salaries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Dates'!$D$30))))+(E31*F31*'1.Salaries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1" s="128">
        <f>IF($C31="FT",J31*'1.Salaries Rates Dates'!$B$44,
IF($C31="PT",J31*'1.Salaries Rates Dates'!$B$45,
IF($C31="Clinical",J31*'1.Salaries Rates Dates'!$B$44,
IF($C31="ANSFT",J31*'1.Salaries Rates Dates'!$B$46,
IF($C31="ANSPT",J31*'1.Salaries Rates Dates'!$B$47)))))</f>
        <v>0</v>
      </c>
      <c r="L31" s="28">
        <f t="shared" si="9"/>
        <v>0</v>
      </c>
      <c r="M31" s="250"/>
      <c r="N31" s="25">
        <f>E31*(1+'1.Salaries Rates Dates'!$B$49)</f>
        <v>0</v>
      </c>
      <c r="O31" s="47"/>
      <c r="P31" s="336"/>
      <c r="Q31" s="337"/>
      <c r="R31" s="48">
        <f>IF(O31&gt;0,('1.Salaries Rates Dates'!$D$31*O31),0)</f>
        <v>0</v>
      </c>
      <c r="S31" s="51">
        <f>IF(O31&gt;0,((N31*O31*'1.Salaries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Dates'!$D$31))))+(N31*O31*'1.Salaries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1" s="128">
        <f>IF($C31="FT",S31*'1.Salaries Rates Dates'!$B$44,
IF($C31="PT",S31*'1.Salaries Rates Dates'!$B$45,
IF($C31="Clinical",S31*'1.Salaries Rates Dates'!$B$44,
IF($C31="ANSFT",S31*'1.Salaries Rates Dates'!$B$46,
IF($C31="ANSPT",S31*'1.Salaries Rates Dates'!$B$47)))))</f>
        <v>0</v>
      </c>
      <c r="U31" s="28">
        <f t="shared" si="10"/>
        <v>0</v>
      </c>
      <c r="V31" s="252"/>
      <c r="W31" s="25">
        <f>N31*(1+'1.Salaries Rates Dates'!$B$49)</f>
        <v>0</v>
      </c>
      <c r="X31" s="47"/>
      <c r="Y31" s="336"/>
      <c r="Z31" s="337"/>
      <c r="AA31" s="48">
        <f>IF(X31&gt;0,('1.Salaries Rates Dates'!$D$32*X31),0)</f>
        <v>0</v>
      </c>
      <c r="AB31" s="51">
        <f>IF(X31&gt;0,((W31*X31*'1.Salaries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Dates'!$D$32))))+(W31*X31*'1.Salaries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1" s="128">
        <f>IF($C31="FT",AB31*'1.Salaries Rates Dates'!$B$44,
IF($C31="PT",AB31*'1.Salaries Rates Dates'!$B$45,
IF($C31="Clinical",AB31*'1.Salaries Rates Dates'!$B$44,
IF($C31="ANSFT",AB31*'1.Salaries Rates Dates'!$B$46,
IF($C31="ANSPT",AB31*'1.Salaries Rates Dates'!$B$47)))))</f>
        <v>0</v>
      </c>
      <c r="AD31" s="28">
        <f t="shared" si="11"/>
        <v>0</v>
      </c>
      <c r="AE31" s="252"/>
      <c r="AF31" s="25">
        <f>W31*(1+'1.Salaries Rates Dates'!$B$49)</f>
        <v>0</v>
      </c>
      <c r="AG31" s="47"/>
      <c r="AH31" s="336"/>
      <c r="AI31" s="337"/>
      <c r="AJ31" s="48">
        <f>IF(AG31&gt;0,('1.Salaries Rates Dates'!$D$33*AG31),0)</f>
        <v>0</v>
      </c>
      <c r="AK31" s="51">
        <f>IF(AG31&gt;0,((AF31*AG31*'1.Salaries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Dates'!$D$33))))+(AF31*AG31*'1.Salaries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1" s="128">
        <f>IF($C31="FT",AK31*'1.Salaries Rates Dates'!$B$44,
IF($C31="PT",AK31*'1.Salaries Rates Dates'!$B$45,
IF($C31="Clinical",AK31*'1.Salaries Rates Dates'!$B$44,
IF($C31="ANSFT",AK31*'1.Salaries Rates Dates'!$B$46,
IF($C31="ANSPT",AK31*'1.Salaries Rates Dates'!$B$47)))))</f>
        <v>0</v>
      </c>
      <c r="AM31" s="28">
        <f t="shared" si="12"/>
        <v>0</v>
      </c>
      <c r="AN31" s="252"/>
      <c r="AO31" s="25">
        <f>AF31*(1+'1.Salaries Rates Dates'!$B$49)</f>
        <v>0</v>
      </c>
      <c r="AP31" s="47"/>
      <c r="AQ31" s="336"/>
      <c r="AR31" s="337"/>
      <c r="AS31" s="48">
        <f>IF(AP31&gt;0,('1.Salaries Rates Dates'!$D$34*AP31),0)</f>
        <v>0</v>
      </c>
      <c r="AT31" s="51">
        <f>IF(AP31&gt;0,((AO31*AP31*'1.Salaries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Dates'!$D$34))))+(AO31*AP31*'1.Salaries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1" s="128">
        <f>IF($C31="FT",AT31*'1.Salaries Rates Dates'!$B$44,
IF($C31="PT",AT31*'1.Salaries Rates Dates'!$B$45,
IF($C31="Clinical",AT31*'1.Salaries Rates Dates'!$B$44,
IF($C31="ANSFT",AT31*'1.Salaries Rates Dates'!$B$46,
IF($C31="ANSPT",AT31*'1.Salaries Rates Dates'!$B$47)))))</f>
        <v>0</v>
      </c>
      <c r="AV31" s="28">
        <f t="shared" si="13"/>
        <v>0</v>
      </c>
      <c r="AW31" s="252"/>
      <c r="AX31" s="25">
        <f>AO31*(1+'1.Salaries Rates Dates'!$B$49)</f>
        <v>0</v>
      </c>
      <c r="AY31" s="47"/>
      <c r="AZ31" s="336"/>
      <c r="BA31" s="337"/>
      <c r="BB31" s="48">
        <f>IF(AY31&gt;0,('1.Salaries Rates Dates'!$D$35*AY31),0)</f>
        <v>0</v>
      </c>
      <c r="BC31" s="51">
        <f>IF(AY31&gt;0,((AX31*AY31*'1.Salaries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Dates'!$D$35))))+(AX31*AY31*'1.Salaries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1" s="128">
        <f>IF($C31="FT",BC31*'1.Salaries Rates Dates'!$B$44,
IF($C31="PT",BC31*'1.Salaries Rates Dates'!$B$45,
IF($C31="Clinical",BC31*'1.Salaries Rates Dates'!$B$44,
IF($C31="ANSFT",BC31*'1.Salaries Rates Dates'!$B$46,
IF($C31="ANSPT",BC31*'1.Salaries Rates Dates'!$B$47)))))</f>
        <v>0</v>
      </c>
      <c r="BE31" s="28">
        <f t="shared" si="14"/>
        <v>0</v>
      </c>
      <c r="BF31" s="252"/>
      <c r="BG31" s="25">
        <f>AX31*(1+'1.Salaries Rates Dates'!$B$49)</f>
        <v>0</v>
      </c>
      <c r="BH31" s="47"/>
      <c r="BI31" s="336"/>
      <c r="BJ31" s="337"/>
      <c r="BK31" s="48">
        <f>IF(BH31&gt;0,('1.Salaries Rates Dates'!$D$36*BH31),0)</f>
        <v>0</v>
      </c>
      <c r="BL31" s="51">
        <f>IF(BH31&gt;0,((BG31*BH31*'1.Salaries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Dates'!$D$36))))+(BG31*BH31*'1.Salaries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1" s="128">
        <f>IF($C31="FT",BL31*'1.Salaries Rates Dates'!$B$44,
IF($C31="PT",BL31*'1.Salaries Rates Dates'!$B$45,
IF($C31="Clinical",BL31*'1.Salaries Rates Dates'!$B$44,
IF($C31="ANSFT",BL31*'1.Salaries Rates Dates'!$B$46,
IF($C31="ANSPT",BL31*'1.Salaries Rates Dates'!$B$47)))))</f>
        <v>0</v>
      </c>
      <c r="BN31" s="28">
        <f t="shared" si="15"/>
        <v>0</v>
      </c>
      <c r="BO31" s="14">
        <f t="shared" si="16"/>
        <v>0</v>
      </c>
      <c r="BP31" s="14">
        <f t="shared" si="16"/>
        <v>0</v>
      </c>
      <c r="BQ31" s="14">
        <f t="shared" si="16"/>
        <v>0</v>
      </c>
      <c r="BR31" s="82"/>
      <c r="BS31" s="55">
        <f>'1.Salaries Rates Dates'!$D$20</f>
        <v>0</v>
      </c>
      <c r="BT31" s="187">
        <f t="shared" si="17"/>
        <v>0</v>
      </c>
      <c r="BU31" s="187">
        <f t="shared" si="18"/>
        <v>0</v>
      </c>
      <c r="BV31" s="187">
        <f t="shared" si="19"/>
        <v>0</v>
      </c>
      <c r="BW31" s="187">
        <f t="shared" si="20"/>
        <v>0</v>
      </c>
      <c r="BX31" s="187">
        <f t="shared" si="21"/>
        <v>0</v>
      </c>
      <c r="BY31" s="187">
        <f t="shared" si="22"/>
        <v>0</v>
      </c>
      <c r="BZ31" s="187">
        <f t="shared" si="23"/>
        <v>0</v>
      </c>
      <c r="CA31" s="188">
        <f t="shared" si="24"/>
        <v>0</v>
      </c>
    </row>
    <row r="32" spans="1:79" x14ac:dyDescent="0.25">
      <c r="A32" s="15">
        <v>6</v>
      </c>
      <c r="B32" s="16">
        <f>'1.Salaries Rates Dates'!C21</f>
        <v>0</v>
      </c>
      <c r="C32" s="30" t="s">
        <v>31</v>
      </c>
      <c r="D32" s="226"/>
      <c r="E32" s="25">
        <f>'1.Salaries Rates Dates'!Z21</f>
        <v>0</v>
      </c>
      <c r="F32" s="47"/>
      <c r="G32" s="396"/>
      <c r="H32" s="397"/>
      <c r="I32" s="48">
        <f>IF(F32&gt;0,('1.Salaries Rates Dates'!$D$30*F32),0)</f>
        <v>0</v>
      </c>
      <c r="J32" s="51">
        <f>IF(F32&gt;0,((E32*F32*'1.Salaries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Dates'!$D$30))))+(E32*F32*'1.Salaries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2" s="128">
        <f>IF($C32="FT",J32*'1.Salaries Rates Dates'!$B$44,
IF($C32="PT",J32*'1.Salaries Rates Dates'!$B$45,
IF($C32="Clinical",J32*'1.Salaries Rates Dates'!$B$44,
IF($C32="ANSFT",J32*'1.Salaries Rates Dates'!$B$46,
IF($C32="ANSPT",J32*'1.Salaries Rates Dates'!$B$47)))))</f>
        <v>0</v>
      </c>
      <c r="L32" s="28">
        <f t="shared" si="9"/>
        <v>0</v>
      </c>
      <c r="M32" s="250"/>
      <c r="N32" s="25">
        <f>E32*(1+'1.Salaries Rates Dates'!$B$49)</f>
        <v>0</v>
      </c>
      <c r="O32" s="47"/>
      <c r="P32" s="336"/>
      <c r="Q32" s="337"/>
      <c r="R32" s="48">
        <f>IF(O32&gt;0,('1.Salaries Rates Dates'!$D$31*O32),0)</f>
        <v>0</v>
      </c>
      <c r="S32" s="51">
        <f>IF(O32&gt;0,((N32*O32*'1.Salaries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Dates'!$D$31))))+(N32*O32*'1.Salaries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2" s="128">
        <f>IF($C32="FT",S32*'1.Salaries Rates Dates'!$B$44,
IF($C32="PT",S32*'1.Salaries Rates Dates'!$B$45,
IF($C32="Clinical",S32*'1.Salaries Rates Dates'!$B$44,
IF($C32="ANSFT",S32*'1.Salaries Rates Dates'!$B$46,
IF($C32="ANSPT",S32*'1.Salaries Rates Dates'!$B$47)))))</f>
        <v>0</v>
      </c>
      <c r="U32" s="28">
        <f t="shared" si="10"/>
        <v>0</v>
      </c>
      <c r="V32" s="252"/>
      <c r="W32" s="25">
        <f>N32*(1+'1.Salaries Rates Dates'!$B$49)</f>
        <v>0</v>
      </c>
      <c r="X32" s="47"/>
      <c r="Y32" s="336"/>
      <c r="Z32" s="337"/>
      <c r="AA32" s="48">
        <f>IF(X32&gt;0,('1.Salaries Rates Dates'!$D$32*X32),0)</f>
        <v>0</v>
      </c>
      <c r="AB32" s="51">
        <f>IF(X32&gt;0,((W32*X32*'1.Salaries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Dates'!$D$32))))+(W32*X32*'1.Salaries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2" s="128">
        <f>IF($C32="FT",AB32*'1.Salaries Rates Dates'!$B$44,
IF($C32="PT",AB32*'1.Salaries Rates Dates'!$B$45,
IF($C32="Clinical",AB32*'1.Salaries Rates Dates'!$B$44,
IF($C32="ANSFT",AB32*'1.Salaries Rates Dates'!$B$46,
IF($C32="ANSPT",AB32*'1.Salaries Rates Dates'!$B$47)))))</f>
        <v>0</v>
      </c>
      <c r="AD32" s="28">
        <f t="shared" si="11"/>
        <v>0</v>
      </c>
      <c r="AE32" s="252"/>
      <c r="AF32" s="25">
        <f>W32*(1+'1.Salaries Rates Dates'!$B$49)</f>
        <v>0</v>
      </c>
      <c r="AG32" s="47"/>
      <c r="AH32" s="336"/>
      <c r="AI32" s="337"/>
      <c r="AJ32" s="48">
        <f>IF(AG32&gt;0,('1.Salaries Rates Dates'!$D$33*AG32),0)</f>
        <v>0</v>
      </c>
      <c r="AK32" s="51">
        <f>IF(AG32&gt;0,((AF32*AG32*'1.Salaries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Dates'!$D$33))))+(AF32*AG32*'1.Salaries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2" s="128">
        <f>IF($C32="FT",AK32*'1.Salaries Rates Dates'!$B$44,
IF($C32="PT",AK32*'1.Salaries Rates Dates'!$B$45,
IF($C32="Clinical",AK32*'1.Salaries Rates Dates'!$B$44,
IF($C32="ANSFT",AK32*'1.Salaries Rates Dates'!$B$46,
IF($C32="ANSPT",AK32*'1.Salaries Rates Dates'!$B$47)))))</f>
        <v>0</v>
      </c>
      <c r="AM32" s="28">
        <f t="shared" si="12"/>
        <v>0</v>
      </c>
      <c r="AN32" s="252"/>
      <c r="AO32" s="25">
        <f>AF32*(1+'1.Salaries Rates Dates'!$B$49)</f>
        <v>0</v>
      </c>
      <c r="AP32" s="47"/>
      <c r="AQ32" s="336"/>
      <c r="AR32" s="337"/>
      <c r="AS32" s="48">
        <f>IF(AP32&gt;0,('1.Salaries Rates Dates'!$D$34*AP32),0)</f>
        <v>0</v>
      </c>
      <c r="AT32" s="51">
        <f>IF(AP32&gt;0,((AO32*AP32*'1.Salaries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Dates'!$D$34))))+(AO32*AP32*'1.Salaries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2" s="128">
        <f>IF($C32="FT",AT32*'1.Salaries Rates Dates'!$B$44,
IF($C32="PT",AT32*'1.Salaries Rates Dates'!$B$45,
IF($C32="Clinical",AT32*'1.Salaries Rates Dates'!$B$44,
IF($C32="ANSFT",AT32*'1.Salaries Rates Dates'!$B$46,
IF($C32="ANSPT",AT32*'1.Salaries Rates Dates'!$B$47)))))</f>
        <v>0</v>
      </c>
      <c r="AV32" s="28">
        <f t="shared" si="13"/>
        <v>0</v>
      </c>
      <c r="AW32" s="252"/>
      <c r="AX32" s="25">
        <f>AO32*(1+'1.Salaries Rates Dates'!$B$49)</f>
        <v>0</v>
      </c>
      <c r="AY32" s="47"/>
      <c r="AZ32" s="336"/>
      <c r="BA32" s="337"/>
      <c r="BB32" s="48">
        <f>IF(AY32&gt;0,('1.Salaries Rates Dates'!$D$35*AY32),0)</f>
        <v>0</v>
      </c>
      <c r="BC32" s="51">
        <f>IF(AY32&gt;0,((AX32*AY32*'1.Salaries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Dates'!$D$35))))+(AX32*AY32*'1.Salaries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2" s="128">
        <f>IF($C32="FT",BC32*'1.Salaries Rates Dates'!$B$44,
IF($C32="PT",BC32*'1.Salaries Rates Dates'!$B$45,
IF($C32="Clinical",BC32*'1.Salaries Rates Dates'!$B$44,
IF($C32="ANSFT",BC32*'1.Salaries Rates Dates'!$B$46,
IF($C32="ANSPT",BC32*'1.Salaries Rates Dates'!$B$47)))))</f>
        <v>0</v>
      </c>
      <c r="BE32" s="28">
        <f t="shared" si="14"/>
        <v>0</v>
      </c>
      <c r="BF32" s="252"/>
      <c r="BG32" s="25">
        <f>AX32*(1+'1.Salaries Rates Dates'!$B$49)</f>
        <v>0</v>
      </c>
      <c r="BH32" s="47"/>
      <c r="BI32" s="336"/>
      <c r="BJ32" s="337"/>
      <c r="BK32" s="48">
        <f>IF(BH32&gt;0,('1.Salaries Rates Dates'!$D$36*BH32),0)</f>
        <v>0</v>
      </c>
      <c r="BL32" s="51">
        <f>IF(BH32&gt;0,((BG32*BH32*'1.Salaries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Dates'!$D$36))))+(BG32*BH32*'1.Salaries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2" s="128">
        <f>IF($C32="FT",BL32*'1.Salaries Rates Dates'!$B$44,
IF($C32="PT",BL32*'1.Salaries Rates Dates'!$B$45,
IF($C32="Clinical",BL32*'1.Salaries Rates Dates'!$B$44,
IF($C32="ANSFT",BL32*'1.Salaries Rates Dates'!$B$46,
IF($C32="ANSPT",BL32*'1.Salaries Rates Dates'!$B$47)))))</f>
        <v>0</v>
      </c>
      <c r="BN32" s="28">
        <f t="shared" si="15"/>
        <v>0</v>
      </c>
      <c r="BO32" s="14">
        <f t="shared" si="16"/>
        <v>0</v>
      </c>
      <c r="BP32" s="14">
        <f t="shared" si="16"/>
        <v>0</v>
      </c>
      <c r="BQ32" s="14">
        <f t="shared" si="16"/>
        <v>0</v>
      </c>
      <c r="BR32" s="82"/>
      <c r="BS32" s="55">
        <f>'1.Salaries Rates Dates'!$D$21</f>
        <v>0</v>
      </c>
      <c r="BT32" s="187">
        <f t="shared" si="17"/>
        <v>0</v>
      </c>
      <c r="BU32" s="187">
        <f t="shared" si="18"/>
        <v>0</v>
      </c>
      <c r="BV32" s="187">
        <f t="shared" si="19"/>
        <v>0</v>
      </c>
      <c r="BW32" s="187">
        <f t="shared" si="20"/>
        <v>0</v>
      </c>
      <c r="BX32" s="187">
        <f t="shared" si="21"/>
        <v>0</v>
      </c>
      <c r="BY32" s="187">
        <f t="shared" si="22"/>
        <v>0</v>
      </c>
      <c r="BZ32" s="187">
        <f t="shared" si="23"/>
        <v>0</v>
      </c>
      <c r="CA32" s="188">
        <f t="shared" si="24"/>
        <v>0</v>
      </c>
    </row>
    <row r="33" spans="1:79" x14ac:dyDescent="0.25">
      <c r="A33" s="15">
        <v>7</v>
      </c>
      <c r="B33" s="16">
        <f>'1.Salaries Rates Dates'!C22</f>
        <v>0</v>
      </c>
      <c r="C33" s="30" t="s">
        <v>31</v>
      </c>
      <c r="D33" s="226"/>
      <c r="E33" s="25">
        <f>'1.Salaries Rates Dates'!Z22</f>
        <v>0</v>
      </c>
      <c r="F33" s="47"/>
      <c r="G33" s="396"/>
      <c r="H33" s="397"/>
      <c r="I33" s="48">
        <f>IF(F33&gt;0,('1.Salaries Rates Dates'!$D$30*F33),0)</f>
        <v>0</v>
      </c>
      <c r="J33" s="51">
        <f>IF(F33&gt;0,((E33*F33*'1.Salaries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Dates'!$D$30))))+(E33*F33*'1.Salaries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3" s="128">
        <f>IF($C33="FT",J33*'1.Salaries Rates Dates'!$B$44,
IF($C33="PT",J33*'1.Salaries Rates Dates'!$B$45,
IF($C33="Clinical",J33*'1.Salaries Rates Dates'!$B$44,
IF($C33="ANSFT",J33*'1.Salaries Rates Dates'!$B$46,
IF($C33="ANSPT",J33*'1.Salaries Rates Dates'!$B$47)))))</f>
        <v>0</v>
      </c>
      <c r="L33" s="28">
        <f t="shared" si="9"/>
        <v>0</v>
      </c>
      <c r="M33" s="250"/>
      <c r="N33" s="25">
        <f>E33*(1+'1.Salaries Rates Dates'!$B$49)</f>
        <v>0</v>
      </c>
      <c r="O33" s="47"/>
      <c r="P33" s="336"/>
      <c r="Q33" s="337"/>
      <c r="R33" s="48">
        <f>IF(O33&gt;0,('1.Salaries Rates Dates'!$D$31*O33),0)</f>
        <v>0</v>
      </c>
      <c r="S33" s="51">
        <f>IF(O33&gt;0,((N33*O33*'1.Salaries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Dates'!$D$31))))+(N33*O33*'1.Salaries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3" s="128">
        <f>IF($C33="FT",S33*'1.Salaries Rates Dates'!$B$44,
IF($C33="PT",S33*'1.Salaries Rates Dates'!$B$45,
IF($C33="Clinical",S33*'1.Salaries Rates Dates'!$B$44,
IF($C33="ANSFT",S33*'1.Salaries Rates Dates'!$B$46,
IF($C33="ANSPT",S33*'1.Salaries Rates Dates'!$B$47)))))</f>
        <v>0</v>
      </c>
      <c r="U33" s="28">
        <f t="shared" si="10"/>
        <v>0</v>
      </c>
      <c r="V33" s="252"/>
      <c r="W33" s="25">
        <f>N33*(1+'1.Salaries Rates Dates'!$B$49)</f>
        <v>0</v>
      </c>
      <c r="X33" s="47"/>
      <c r="Y33" s="336"/>
      <c r="Z33" s="337"/>
      <c r="AA33" s="48">
        <f>IF(X33&gt;0,('1.Salaries Rates Dates'!$D$32*X33),0)</f>
        <v>0</v>
      </c>
      <c r="AB33" s="51">
        <f>IF(X33&gt;0,((W33*X33*'1.Salaries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Dates'!$D$32))))+(W33*X33*'1.Salaries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3" s="128">
        <f>IF($C33="FT",AB33*'1.Salaries Rates Dates'!$B$44,
IF($C33="PT",AB33*'1.Salaries Rates Dates'!$B$45,
IF($C33="Clinical",AB33*'1.Salaries Rates Dates'!$B$44,
IF($C33="ANSFT",AB33*'1.Salaries Rates Dates'!$B$46,
IF($C33="ANSPT",AB33*'1.Salaries Rates Dates'!$B$47)))))</f>
        <v>0</v>
      </c>
      <c r="AD33" s="28">
        <f t="shared" si="11"/>
        <v>0</v>
      </c>
      <c r="AE33" s="252"/>
      <c r="AF33" s="25">
        <f>W33*(1+'1.Salaries Rates Dates'!$B$49)</f>
        <v>0</v>
      </c>
      <c r="AG33" s="47"/>
      <c r="AH33" s="336"/>
      <c r="AI33" s="337"/>
      <c r="AJ33" s="48">
        <f>IF(AG33&gt;0,('1.Salaries Rates Dates'!$D$33*AG33),0)</f>
        <v>0</v>
      </c>
      <c r="AK33" s="51">
        <f>IF(AG33&gt;0,((AF33*AG33*'1.Salaries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Dates'!$D$33))))+(AF33*AG33*'1.Salaries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3" s="128">
        <f>IF($C33="FT",AK33*'1.Salaries Rates Dates'!$B$44,
IF($C33="PT",AK33*'1.Salaries Rates Dates'!$B$45,
IF($C33="Clinical",AK33*'1.Salaries Rates Dates'!$B$44,
IF($C33="ANSFT",AK33*'1.Salaries Rates Dates'!$B$46,
IF($C33="ANSPT",AK33*'1.Salaries Rates Dates'!$B$47)))))</f>
        <v>0</v>
      </c>
      <c r="AM33" s="28">
        <f t="shared" si="12"/>
        <v>0</v>
      </c>
      <c r="AN33" s="252"/>
      <c r="AO33" s="25">
        <f>AF33*(1+'1.Salaries Rates Dates'!$B$49)</f>
        <v>0</v>
      </c>
      <c r="AP33" s="47"/>
      <c r="AQ33" s="336"/>
      <c r="AR33" s="337"/>
      <c r="AS33" s="48">
        <f>IF(AP33&gt;0,('1.Salaries Rates Dates'!$D$34*AP33),0)</f>
        <v>0</v>
      </c>
      <c r="AT33" s="51">
        <f>IF(AP33&gt;0,((AO33*AP33*'1.Salaries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Dates'!$D$34))))+(AO33*AP33*'1.Salaries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3" s="128">
        <f>IF($C33="FT",AT33*'1.Salaries Rates Dates'!$B$44,
IF($C33="PT",AT33*'1.Salaries Rates Dates'!$B$45,
IF($C33="Clinical",AT33*'1.Salaries Rates Dates'!$B$44,
IF($C33="ANSFT",AT33*'1.Salaries Rates Dates'!$B$46,
IF($C33="ANSPT",AT33*'1.Salaries Rates Dates'!$B$47)))))</f>
        <v>0</v>
      </c>
      <c r="AV33" s="28">
        <f t="shared" si="13"/>
        <v>0</v>
      </c>
      <c r="AW33" s="252"/>
      <c r="AX33" s="25">
        <f>AO33*(1+'1.Salaries Rates Dates'!$B$49)</f>
        <v>0</v>
      </c>
      <c r="AY33" s="47"/>
      <c r="AZ33" s="336"/>
      <c r="BA33" s="337"/>
      <c r="BB33" s="48">
        <f>IF(AY33&gt;0,('1.Salaries Rates Dates'!$D$35*AY33),0)</f>
        <v>0</v>
      </c>
      <c r="BC33" s="51">
        <f>IF(AY33&gt;0,((AX33*AY33*'1.Salaries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Dates'!$D$35))))+(AX33*AY33*'1.Salaries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3" s="128">
        <f>IF($C33="FT",BC33*'1.Salaries Rates Dates'!$B$44,
IF($C33="PT",BC33*'1.Salaries Rates Dates'!$B$45,
IF($C33="Clinical",BC33*'1.Salaries Rates Dates'!$B$44,
IF($C33="ANSFT",BC33*'1.Salaries Rates Dates'!$B$46,
IF($C33="ANSPT",BC33*'1.Salaries Rates Dates'!$B$47)))))</f>
        <v>0</v>
      </c>
      <c r="BE33" s="28">
        <f t="shared" si="14"/>
        <v>0</v>
      </c>
      <c r="BF33" s="252"/>
      <c r="BG33" s="25">
        <f>AX33*(1+'1.Salaries Rates Dates'!$B$49)</f>
        <v>0</v>
      </c>
      <c r="BH33" s="47"/>
      <c r="BI33" s="336"/>
      <c r="BJ33" s="337"/>
      <c r="BK33" s="48">
        <f>IF(BH33&gt;0,('1.Salaries Rates Dates'!$D$36*BH33),0)</f>
        <v>0</v>
      </c>
      <c r="BL33" s="51">
        <f>IF(BH33&gt;0,((BG33*BH33*'1.Salaries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Dates'!$D$36))))+(BG33*BH33*'1.Salaries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3" s="128">
        <f>IF($C33="FT",BL33*'1.Salaries Rates Dates'!$B$44,
IF($C33="PT",BL33*'1.Salaries Rates Dates'!$B$45,
IF($C33="Clinical",BL33*'1.Salaries Rates Dates'!$B$44,
IF($C33="ANSFT",BL33*'1.Salaries Rates Dates'!$B$46,
IF($C33="ANSPT",BL33*'1.Salaries Rates Dates'!$B$47)))))</f>
        <v>0</v>
      </c>
      <c r="BN33" s="28">
        <f t="shared" si="15"/>
        <v>0</v>
      </c>
      <c r="BO33" s="14">
        <f t="shared" si="16"/>
        <v>0</v>
      </c>
      <c r="BP33" s="14">
        <f t="shared" si="16"/>
        <v>0</v>
      </c>
      <c r="BQ33" s="14">
        <f t="shared" si="16"/>
        <v>0</v>
      </c>
      <c r="BR33" s="82"/>
      <c r="BS33" s="55">
        <f>'1.Salaries Rates Dates'!$D$22</f>
        <v>0</v>
      </c>
      <c r="BT33" s="187">
        <f t="shared" si="17"/>
        <v>0</v>
      </c>
      <c r="BU33" s="187">
        <f t="shared" si="18"/>
        <v>0</v>
      </c>
      <c r="BV33" s="187">
        <f t="shared" si="19"/>
        <v>0</v>
      </c>
      <c r="BW33" s="187">
        <f t="shared" si="20"/>
        <v>0</v>
      </c>
      <c r="BX33" s="187">
        <f t="shared" si="21"/>
        <v>0</v>
      </c>
      <c r="BY33" s="187">
        <f t="shared" si="22"/>
        <v>0</v>
      </c>
      <c r="BZ33" s="187">
        <f t="shared" si="23"/>
        <v>0</v>
      </c>
      <c r="CA33" s="188">
        <f t="shared" si="24"/>
        <v>0</v>
      </c>
    </row>
    <row r="34" spans="1:79" x14ac:dyDescent="0.25">
      <c r="A34" s="15">
        <v>8</v>
      </c>
      <c r="B34" s="16">
        <f>'1.Salaries Rates Dates'!C23</f>
        <v>0</v>
      </c>
      <c r="C34" s="30" t="s">
        <v>31</v>
      </c>
      <c r="D34" s="226"/>
      <c r="E34" s="25">
        <f>'1.Salaries Rates Dates'!Z23</f>
        <v>0</v>
      </c>
      <c r="F34" s="47"/>
      <c r="G34" s="396"/>
      <c r="H34" s="397"/>
      <c r="I34" s="48">
        <f>IF(F34&gt;0,('1.Salaries Rates Dates'!$D$30*F34),0)</f>
        <v>0</v>
      </c>
      <c r="J34" s="51">
        <f>IF(F34&gt;0,((E34*F34*'1.Salaries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Dates'!$D$30))))+(E34*F34*'1.Salaries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4" s="128">
        <f>IF($C34="FT",J34*'1.Salaries Rates Dates'!$B$44,
IF($C34="PT",J34*'1.Salaries Rates Dates'!$B$45,
IF($C34="Clinical",J34*'1.Salaries Rates Dates'!$B$44,
IF($C34="ANSFT",J34*'1.Salaries Rates Dates'!$B$46,
IF($C34="ANSPT",J34*'1.Salaries Rates Dates'!$B$47)))))</f>
        <v>0</v>
      </c>
      <c r="L34" s="28">
        <f t="shared" si="9"/>
        <v>0</v>
      </c>
      <c r="M34" s="250"/>
      <c r="N34" s="25">
        <f>E34*(1+'1.Salaries Rates Dates'!$B$49)</f>
        <v>0</v>
      </c>
      <c r="O34" s="47"/>
      <c r="P34" s="336"/>
      <c r="Q34" s="337"/>
      <c r="R34" s="48">
        <f>IF(O34&gt;0,('1.Salaries Rates Dates'!$D$31*O34),0)</f>
        <v>0</v>
      </c>
      <c r="S34" s="51">
        <f>IF(O34&gt;0,((N34*O34*'1.Salaries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Dates'!$D$31))))+(N34*O34*'1.Salaries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4" s="128">
        <f>IF($C34="FT",S34*'1.Salaries Rates Dates'!$B$44,
IF($C34="PT",S34*'1.Salaries Rates Dates'!$B$45,
IF($C34="Clinical",S34*'1.Salaries Rates Dates'!$B$44,
IF($C34="ANSFT",S34*'1.Salaries Rates Dates'!$B$46,
IF($C34="ANSPT",S34*'1.Salaries Rates Dates'!$B$47)))))</f>
        <v>0</v>
      </c>
      <c r="U34" s="28">
        <f t="shared" si="10"/>
        <v>0</v>
      </c>
      <c r="V34" s="252"/>
      <c r="W34" s="25">
        <f>N34*(1+'1.Salaries Rates Dates'!$B$49)</f>
        <v>0</v>
      </c>
      <c r="X34" s="47"/>
      <c r="Y34" s="336"/>
      <c r="Z34" s="337"/>
      <c r="AA34" s="48">
        <f>IF(X34&gt;0,('1.Salaries Rates Dates'!$D$32*X34),0)</f>
        <v>0</v>
      </c>
      <c r="AB34" s="51">
        <f>IF(X34&gt;0,((W34*X34*'1.Salaries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Dates'!$D$32))))+(W34*X34*'1.Salaries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4" s="128">
        <f>IF($C34="FT",AB34*'1.Salaries Rates Dates'!$B$44,
IF($C34="PT",AB34*'1.Salaries Rates Dates'!$B$45,
IF($C34="Clinical",AB34*'1.Salaries Rates Dates'!$B$44,
IF($C34="ANSFT",AB34*'1.Salaries Rates Dates'!$B$46,
IF($C34="ANSPT",AB34*'1.Salaries Rates Dates'!$B$47)))))</f>
        <v>0</v>
      </c>
      <c r="AD34" s="28">
        <f t="shared" si="11"/>
        <v>0</v>
      </c>
      <c r="AE34" s="252"/>
      <c r="AF34" s="25">
        <f>W34*(1+'1.Salaries Rates Dates'!$B$49)</f>
        <v>0</v>
      </c>
      <c r="AG34" s="47"/>
      <c r="AH34" s="336"/>
      <c r="AI34" s="337"/>
      <c r="AJ34" s="48">
        <f>IF(AG34&gt;0,('1.Salaries Rates Dates'!$D$33*AG34),0)</f>
        <v>0</v>
      </c>
      <c r="AK34" s="51">
        <f>IF(AG34&gt;0,((AF34*AG34*'1.Salaries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Dates'!$D$33))))+(AF34*AG34*'1.Salaries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4" s="128">
        <f>IF($C34="FT",AK34*'1.Salaries Rates Dates'!$B$44,
IF($C34="PT",AK34*'1.Salaries Rates Dates'!$B$45,
IF($C34="Clinical",AK34*'1.Salaries Rates Dates'!$B$44,
IF($C34="ANSFT",AK34*'1.Salaries Rates Dates'!$B$46,
IF($C34="ANSPT",AK34*'1.Salaries Rates Dates'!$B$47)))))</f>
        <v>0</v>
      </c>
      <c r="AM34" s="28">
        <f t="shared" si="12"/>
        <v>0</v>
      </c>
      <c r="AN34" s="252"/>
      <c r="AO34" s="25">
        <f>AF34*(1+'1.Salaries Rates Dates'!$B$49)</f>
        <v>0</v>
      </c>
      <c r="AP34" s="47"/>
      <c r="AQ34" s="336"/>
      <c r="AR34" s="337"/>
      <c r="AS34" s="48">
        <f>IF(AP34&gt;0,('1.Salaries Rates Dates'!$D$34*AP34),0)</f>
        <v>0</v>
      </c>
      <c r="AT34" s="51">
        <f>IF(AP34&gt;0,((AO34*AP34*'1.Salaries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Dates'!$D$34))))+(AO34*AP34*'1.Salaries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4" s="128">
        <f>IF($C34="FT",AT34*'1.Salaries Rates Dates'!$B$44,
IF($C34="PT",AT34*'1.Salaries Rates Dates'!$B$45,
IF($C34="Clinical",AT34*'1.Salaries Rates Dates'!$B$44,
IF($C34="ANSFT",AT34*'1.Salaries Rates Dates'!$B$46,
IF($C34="ANSPT",AT34*'1.Salaries Rates Dates'!$B$47)))))</f>
        <v>0</v>
      </c>
      <c r="AV34" s="28">
        <f t="shared" si="13"/>
        <v>0</v>
      </c>
      <c r="AW34" s="252"/>
      <c r="AX34" s="25">
        <f>AO34*(1+'1.Salaries Rates Dates'!$B$49)</f>
        <v>0</v>
      </c>
      <c r="AY34" s="47"/>
      <c r="AZ34" s="336"/>
      <c r="BA34" s="337"/>
      <c r="BB34" s="48">
        <f>IF(AY34&gt;0,('1.Salaries Rates Dates'!$D$35*AY34),0)</f>
        <v>0</v>
      </c>
      <c r="BC34" s="51">
        <f>IF(AY34&gt;0,((AX34*AY34*'1.Salaries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Dates'!$D$35))))+(AX34*AY34*'1.Salaries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4" s="128">
        <f>IF($C34="FT",BC34*'1.Salaries Rates Dates'!$B$44,
IF($C34="PT",BC34*'1.Salaries Rates Dates'!$B$45,
IF($C34="Clinical",BC34*'1.Salaries Rates Dates'!$B$44,
IF($C34="ANSFT",BC34*'1.Salaries Rates Dates'!$B$46,
IF($C34="ANSPT",BC34*'1.Salaries Rates Dates'!$B$47)))))</f>
        <v>0</v>
      </c>
      <c r="BE34" s="28">
        <f t="shared" si="14"/>
        <v>0</v>
      </c>
      <c r="BF34" s="252"/>
      <c r="BG34" s="25">
        <f>AX34*(1+'1.Salaries Rates Dates'!$B$49)</f>
        <v>0</v>
      </c>
      <c r="BH34" s="47"/>
      <c r="BI34" s="336"/>
      <c r="BJ34" s="337"/>
      <c r="BK34" s="48">
        <f>IF(BH34&gt;0,('1.Salaries Rates Dates'!$D$36*BH34),0)</f>
        <v>0</v>
      </c>
      <c r="BL34" s="51">
        <f>IF(BH34&gt;0,((BG34*BH34*'1.Salaries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Dates'!$D$36))))+(BG34*BH34*'1.Salaries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4" s="128">
        <f>IF($C34="FT",BL34*'1.Salaries Rates Dates'!$B$44,
IF($C34="PT",BL34*'1.Salaries Rates Dates'!$B$45,
IF($C34="Clinical",BL34*'1.Salaries Rates Dates'!$B$44,
IF($C34="ANSFT",BL34*'1.Salaries Rates Dates'!$B$46,
IF($C34="ANSPT",BL34*'1.Salaries Rates Dates'!$B$47)))))</f>
        <v>0</v>
      </c>
      <c r="BN34" s="28">
        <f t="shared" si="15"/>
        <v>0</v>
      </c>
      <c r="BO34" s="14">
        <f t="shared" si="16"/>
        <v>0</v>
      </c>
      <c r="BP34" s="14">
        <f t="shared" si="16"/>
        <v>0</v>
      </c>
      <c r="BQ34" s="14">
        <f t="shared" si="16"/>
        <v>0</v>
      </c>
      <c r="BR34" s="82"/>
      <c r="BS34" s="55">
        <f>'1.Salaries Rates Dates'!$D$23</f>
        <v>0</v>
      </c>
      <c r="BT34" s="187">
        <f t="shared" si="17"/>
        <v>0</v>
      </c>
      <c r="BU34" s="187">
        <f t="shared" si="18"/>
        <v>0</v>
      </c>
      <c r="BV34" s="187">
        <f t="shared" si="19"/>
        <v>0</v>
      </c>
      <c r="BW34" s="187">
        <f t="shared" si="20"/>
        <v>0</v>
      </c>
      <c r="BX34" s="187">
        <f t="shared" si="21"/>
        <v>0</v>
      </c>
      <c r="BY34" s="187">
        <f t="shared" si="22"/>
        <v>0</v>
      </c>
      <c r="BZ34" s="187">
        <f t="shared" si="23"/>
        <v>0</v>
      </c>
      <c r="CA34" s="188">
        <f t="shared" si="24"/>
        <v>0</v>
      </c>
    </row>
    <row r="35" spans="1:79" x14ac:dyDescent="0.25">
      <c r="A35" s="15">
        <v>9</v>
      </c>
      <c r="B35" s="16">
        <f>'1.Salaries Rates Dates'!C24</f>
        <v>0</v>
      </c>
      <c r="C35" s="30" t="s">
        <v>31</v>
      </c>
      <c r="D35" s="226"/>
      <c r="E35" s="25">
        <f>'1.Salaries Rates Dates'!Z24</f>
        <v>0</v>
      </c>
      <c r="F35" s="47"/>
      <c r="G35" s="396"/>
      <c r="H35" s="397"/>
      <c r="I35" s="48">
        <f>IF(F35&gt;0,('1.Salaries Rates Dates'!$D$30*F35),0)</f>
        <v>0</v>
      </c>
      <c r="J35" s="51">
        <f>IF(F35&gt;0,((E35*F35*'1.Salaries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Dates'!$D$30))))+(E35*F35*'1.Salaries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5" s="128">
        <f>IF($C35="FT",J35*'1.Salaries Rates Dates'!$B$44,
IF($C35="PT",J35*'1.Salaries Rates Dates'!$B$45,
IF($C35="Clinical",J35*'1.Salaries Rates Dates'!$B$44,
IF($C35="ANSFT",J35*'1.Salaries Rates Dates'!$B$46,
IF($C35="ANSPT",J35*'1.Salaries Rates Dates'!$B$47)))))</f>
        <v>0</v>
      </c>
      <c r="L35" s="28">
        <f t="shared" si="9"/>
        <v>0</v>
      </c>
      <c r="M35" s="250"/>
      <c r="N35" s="25">
        <f>E35*(1+'1.Salaries Rates Dates'!$B$49)</f>
        <v>0</v>
      </c>
      <c r="O35" s="47"/>
      <c r="P35" s="336"/>
      <c r="Q35" s="337"/>
      <c r="R35" s="48">
        <f>IF(O35&gt;0,('1.Salaries Rates Dates'!$D$31*O35),0)</f>
        <v>0</v>
      </c>
      <c r="S35" s="51">
        <f>IF(O35&gt;0,((N35*O35*'1.Salaries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Dates'!$D$31))))+(N35*O35*'1.Salaries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5" s="128">
        <f>IF($C35="FT",S35*'1.Salaries Rates Dates'!$B$44,
IF($C35="PT",S35*'1.Salaries Rates Dates'!$B$45,
IF($C35="Clinical",S35*'1.Salaries Rates Dates'!$B$44,
IF($C35="ANSFT",S35*'1.Salaries Rates Dates'!$B$46,
IF($C35="ANSPT",S35*'1.Salaries Rates Dates'!$B$47)))))</f>
        <v>0</v>
      </c>
      <c r="U35" s="28">
        <f t="shared" si="10"/>
        <v>0</v>
      </c>
      <c r="V35" s="252"/>
      <c r="W35" s="25">
        <f>N35*(1+'1.Salaries Rates Dates'!$B$49)</f>
        <v>0</v>
      </c>
      <c r="X35" s="47"/>
      <c r="Y35" s="336"/>
      <c r="Z35" s="337"/>
      <c r="AA35" s="48">
        <f>IF(X35&gt;0,('1.Salaries Rates Dates'!$D$32*X35),0)</f>
        <v>0</v>
      </c>
      <c r="AB35" s="51">
        <f>IF(X35&gt;0,((W35*X35*'1.Salaries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Dates'!$D$32))))+(W35*X35*'1.Salaries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5" s="128">
        <f>IF($C35="FT",AB35*'1.Salaries Rates Dates'!$B$44,
IF($C35="PT",AB35*'1.Salaries Rates Dates'!$B$45,
IF($C35="Clinical",AB35*'1.Salaries Rates Dates'!$B$44,
IF($C35="ANSFT",AB35*'1.Salaries Rates Dates'!$B$46,
IF($C35="ANSPT",AB35*'1.Salaries Rates Dates'!$B$47)))))</f>
        <v>0</v>
      </c>
      <c r="AD35" s="28">
        <f t="shared" si="11"/>
        <v>0</v>
      </c>
      <c r="AE35" s="252"/>
      <c r="AF35" s="25">
        <f>W35*(1+'1.Salaries Rates Dates'!$B$49)</f>
        <v>0</v>
      </c>
      <c r="AG35" s="47"/>
      <c r="AH35" s="336"/>
      <c r="AI35" s="337"/>
      <c r="AJ35" s="48">
        <f>IF(AG35&gt;0,('1.Salaries Rates Dates'!$D$33*AG35),0)</f>
        <v>0</v>
      </c>
      <c r="AK35" s="51">
        <f>IF(AG35&gt;0,((AF35*AG35*'1.Salaries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Dates'!$D$33))))+(AF35*AG35*'1.Salaries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5" s="128">
        <f>IF($C35="FT",AK35*'1.Salaries Rates Dates'!$B$44,
IF($C35="PT",AK35*'1.Salaries Rates Dates'!$B$45,
IF($C35="Clinical",AK35*'1.Salaries Rates Dates'!$B$44,
IF($C35="ANSFT",AK35*'1.Salaries Rates Dates'!$B$46,
IF($C35="ANSPT",AK35*'1.Salaries Rates Dates'!$B$47)))))</f>
        <v>0</v>
      </c>
      <c r="AM35" s="28">
        <f t="shared" si="12"/>
        <v>0</v>
      </c>
      <c r="AN35" s="252"/>
      <c r="AO35" s="25">
        <f>AF35*(1+'1.Salaries Rates Dates'!$B$49)</f>
        <v>0</v>
      </c>
      <c r="AP35" s="47"/>
      <c r="AQ35" s="336"/>
      <c r="AR35" s="337"/>
      <c r="AS35" s="48">
        <f>IF(AP35&gt;0,('1.Salaries Rates Dates'!$D$34*AP35),0)</f>
        <v>0</v>
      </c>
      <c r="AT35" s="51">
        <f>IF(AP35&gt;0,((AO35*AP35*'1.Salaries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Dates'!$D$34))))+(AO35*AP35*'1.Salaries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5" s="128">
        <f>IF($C35="FT",AT35*'1.Salaries Rates Dates'!$B$44,
IF($C35="PT",AT35*'1.Salaries Rates Dates'!$B$45,
IF($C35="Clinical",AT35*'1.Salaries Rates Dates'!$B$44,
IF($C35="ANSFT",AT35*'1.Salaries Rates Dates'!$B$46,
IF($C35="ANSPT",AT35*'1.Salaries Rates Dates'!$B$47)))))</f>
        <v>0</v>
      </c>
      <c r="AV35" s="28">
        <f t="shared" si="13"/>
        <v>0</v>
      </c>
      <c r="AW35" s="252"/>
      <c r="AX35" s="25">
        <f>AO35*(1+'1.Salaries Rates Dates'!$B$49)</f>
        <v>0</v>
      </c>
      <c r="AY35" s="47"/>
      <c r="AZ35" s="336"/>
      <c r="BA35" s="337"/>
      <c r="BB35" s="48">
        <f>IF(AY35&gt;0,('1.Salaries Rates Dates'!$D$35*AY35),0)</f>
        <v>0</v>
      </c>
      <c r="BC35" s="51">
        <f>IF(AY35&gt;0,((AX35*AY35*'1.Salaries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Dates'!$D$35))))+(AX35*AY35*'1.Salaries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5" s="128">
        <f>IF($C35="FT",BC35*'1.Salaries Rates Dates'!$B$44,
IF($C35="PT",BC35*'1.Salaries Rates Dates'!$B$45,
IF($C35="Clinical",BC35*'1.Salaries Rates Dates'!$B$44,
IF($C35="ANSFT",BC35*'1.Salaries Rates Dates'!$B$46,
IF($C35="ANSPT",BC35*'1.Salaries Rates Dates'!$B$47)))))</f>
        <v>0</v>
      </c>
      <c r="BE35" s="28">
        <f t="shared" si="14"/>
        <v>0</v>
      </c>
      <c r="BF35" s="252"/>
      <c r="BG35" s="25">
        <f>AX35*(1+'1.Salaries Rates Dates'!$B$49)</f>
        <v>0</v>
      </c>
      <c r="BH35" s="47"/>
      <c r="BI35" s="336"/>
      <c r="BJ35" s="337"/>
      <c r="BK35" s="48">
        <f>IF(BH35&gt;0,('1.Salaries Rates Dates'!$D$36*BH35),0)</f>
        <v>0</v>
      </c>
      <c r="BL35" s="51">
        <f>IF(BH35&gt;0,((BG35*BH35*'1.Salaries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Dates'!$D$36))))+(BG35*BH35*'1.Salaries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5" s="128">
        <f>IF($C35="FT",BL35*'1.Salaries Rates Dates'!$B$44,
IF($C35="PT",BL35*'1.Salaries Rates Dates'!$B$45,
IF($C35="Clinical",BL35*'1.Salaries Rates Dates'!$B$44,
IF($C35="ANSFT",BL35*'1.Salaries Rates Dates'!$B$46,
IF($C35="ANSPT",BL35*'1.Salaries Rates Dates'!$B$47)))))</f>
        <v>0</v>
      </c>
      <c r="BN35" s="28">
        <f t="shared" si="15"/>
        <v>0</v>
      </c>
      <c r="BO35" s="14">
        <f t="shared" si="16"/>
        <v>0</v>
      </c>
      <c r="BP35" s="14">
        <f>K35+T35+AC35+AL35+AU35+BD35+BM35</f>
        <v>0</v>
      </c>
      <c r="BQ35" s="14">
        <f t="shared" si="16"/>
        <v>0</v>
      </c>
      <c r="BR35" s="82"/>
      <c r="BS35" s="55">
        <f>'1.Salaries Rates Dates'!$D$24</f>
        <v>0</v>
      </c>
      <c r="BT35" s="187">
        <f t="shared" si="17"/>
        <v>0</v>
      </c>
      <c r="BU35" s="187">
        <f t="shared" si="18"/>
        <v>0</v>
      </c>
      <c r="BV35" s="187">
        <f t="shared" si="19"/>
        <v>0</v>
      </c>
      <c r="BW35" s="187">
        <f t="shared" si="20"/>
        <v>0</v>
      </c>
      <c r="BX35" s="187">
        <f t="shared" si="21"/>
        <v>0</v>
      </c>
      <c r="BY35" s="187">
        <f t="shared" si="22"/>
        <v>0</v>
      </c>
      <c r="BZ35" s="187">
        <f t="shared" si="23"/>
        <v>0</v>
      </c>
      <c r="CA35" s="188">
        <f t="shared" si="24"/>
        <v>0</v>
      </c>
    </row>
    <row r="36" spans="1:79" x14ac:dyDescent="0.25">
      <c r="A36" s="15">
        <v>10</v>
      </c>
      <c r="B36" s="16">
        <f>'1.Salaries Rates Dates'!C25</f>
        <v>0</v>
      </c>
      <c r="C36" s="30" t="s">
        <v>31</v>
      </c>
      <c r="D36" s="226"/>
      <c r="E36" s="25">
        <f>'1.Salaries Rates Dates'!Z25</f>
        <v>0</v>
      </c>
      <c r="F36" s="47"/>
      <c r="G36" s="398"/>
      <c r="H36" s="399"/>
      <c r="I36" s="48">
        <f>IF(F36&gt;0,('1.Salaries Rates Dates'!$D$30*F36),0)</f>
        <v>0</v>
      </c>
      <c r="J36" s="51">
        <f>IF(F36&gt;0,((E36*F36*'1.Salaries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Dates'!$D$30))))+(E36*F36*'1.Salaries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6" s="128">
        <f>IF($C36="FT",J36*'1.Salaries Rates Dates'!$B$44,
IF($C36="PT",J36*'1.Salaries Rates Dates'!$B$45,
IF($C36="Clinical",J36*'1.Salaries Rates Dates'!$B$44,
IF($C36="ANSFT",J36*'1.Salaries Rates Dates'!$B$46,
IF($C36="ANSPT",J36*'1.Salaries Rates Dates'!$B$47)))))</f>
        <v>0</v>
      </c>
      <c r="L36" s="28">
        <f t="shared" si="9"/>
        <v>0</v>
      </c>
      <c r="M36" s="250"/>
      <c r="N36" s="25">
        <f>E36*(1+'1.Salaries Rates Dates'!$B$49)</f>
        <v>0</v>
      </c>
      <c r="O36" s="47"/>
      <c r="P36" s="338"/>
      <c r="Q36" s="339"/>
      <c r="R36" s="48">
        <f>IF(O36&gt;0,('1.Salaries Rates Dates'!$D$31*O36),0)</f>
        <v>0</v>
      </c>
      <c r="S36" s="51">
        <f>IF(O36&gt;0,((N36*O36*'1.Salaries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Dates'!$D$31))))+(N36*O36*'1.Salaries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6" s="128">
        <f>IF($C36="FT",S36*'1.Salaries Rates Dates'!$B$44,
IF($C36="PT",S36*'1.Salaries Rates Dates'!$B$45,
IF($C36="Clinical",S36*'1.Salaries Rates Dates'!$B$44,
IF($C36="ANSFT",S36*'1.Salaries Rates Dates'!$B$46,
IF($C36="ANSPT",S36*'1.Salaries Rates Dates'!$B$47)))))</f>
        <v>0</v>
      </c>
      <c r="U36" s="28">
        <f t="shared" si="10"/>
        <v>0</v>
      </c>
      <c r="V36" s="252"/>
      <c r="W36" s="25">
        <f>N36*(1+'1.Salaries Rates Dates'!$B$49)</f>
        <v>0</v>
      </c>
      <c r="X36" s="47"/>
      <c r="Y36" s="338"/>
      <c r="Z36" s="339"/>
      <c r="AA36" s="48">
        <f>IF(X36&gt;0,('1.Salaries Rates Dates'!$D$32*X36),0)</f>
        <v>0</v>
      </c>
      <c r="AB36" s="51">
        <f>IF(X36&gt;0,((W36*X36*'1.Salaries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Dates'!$D$32))))+(W36*X36*'1.Salaries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6" s="128">
        <f>IF($C36="FT",AB36*'1.Salaries Rates Dates'!$B$44,
IF($C36="PT",AB36*'1.Salaries Rates Dates'!$B$45,
IF($C36="Clinical",AB36*'1.Salaries Rates Dates'!$B$44,
IF($C36="ANSFT",AB36*'1.Salaries Rates Dates'!$B$46,
IF($C36="ANSPT",AB36*'1.Salaries Rates Dates'!$B$47)))))</f>
        <v>0</v>
      </c>
      <c r="AD36" s="28">
        <f t="shared" si="11"/>
        <v>0</v>
      </c>
      <c r="AE36" s="252"/>
      <c r="AF36" s="25">
        <f>W36*(1+'1.Salaries Rates Dates'!$B$49)</f>
        <v>0</v>
      </c>
      <c r="AG36" s="47"/>
      <c r="AH36" s="338"/>
      <c r="AI36" s="339"/>
      <c r="AJ36" s="48">
        <f>IF(AG36&gt;0,('1.Salaries Rates Dates'!$D$33*AG36),0)</f>
        <v>0</v>
      </c>
      <c r="AK36" s="51">
        <f>IF(AG36&gt;0,((AF36*AG36*'1.Salaries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Dates'!$D$33))))+(AF36*AG36*'1.Salaries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6" s="128">
        <f>IF($C36="FT",AK36*'1.Salaries Rates Dates'!$B$44,
IF($C36="PT",AK36*'1.Salaries Rates Dates'!$B$45,
IF($C36="Clinical",AK36*'1.Salaries Rates Dates'!$B$44,
IF($C36="ANSFT",AK36*'1.Salaries Rates Dates'!$B$46,
IF($C36="ANSPT",AK36*'1.Salaries Rates Dates'!$B$47)))))</f>
        <v>0</v>
      </c>
      <c r="AM36" s="28">
        <f t="shared" si="12"/>
        <v>0</v>
      </c>
      <c r="AN36" s="252"/>
      <c r="AO36" s="25">
        <f>AF36*(1+'1.Salaries Rates Dates'!$B$49)</f>
        <v>0</v>
      </c>
      <c r="AP36" s="47"/>
      <c r="AQ36" s="338"/>
      <c r="AR36" s="339"/>
      <c r="AS36" s="48">
        <f>IF(AP36&gt;0,('1.Salaries Rates Dates'!$D$34*AP36),0)</f>
        <v>0</v>
      </c>
      <c r="AT36" s="51">
        <f>IF(AP36&gt;0,((AO36*AP36*'1.Salaries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Dates'!$D$34))))+(AO36*AP36*'1.Salaries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6" s="128">
        <f>IF($C36="FT",AT36*'1.Salaries Rates Dates'!$B$44,
IF($C36="PT",AT36*'1.Salaries Rates Dates'!$B$45,
IF($C36="Clinical",AT36*'1.Salaries Rates Dates'!$B$44,
IF($C36="ANSFT",AT36*'1.Salaries Rates Dates'!$B$46,
IF($C36="ANSPT",AT36*'1.Salaries Rates Dates'!$B$47)))))</f>
        <v>0</v>
      </c>
      <c r="AV36" s="28">
        <f t="shared" si="13"/>
        <v>0</v>
      </c>
      <c r="AW36" s="252"/>
      <c r="AX36" s="25">
        <f>AO36*(1+'1.Salaries Rates Dates'!$B$49)</f>
        <v>0</v>
      </c>
      <c r="AY36" s="47"/>
      <c r="AZ36" s="338"/>
      <c r="BA36" s="339"/>
      <c r="BB36" s="48">
        <f>IF(AY36&gt;0,('1.Salaries Rates Dates'!$D$35*AY36),0)</f>
        <v>0</v>
      </c>
      <c r="BC36" s="51">
        <f>IF(AY36&gt;0,((AX36*AY36*'1.Salaries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Dates'!$D$35))))+(AX36*AY36*'1.Salaries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6" s="128">
        <f>IF($C36="FT",BC36*'1.Salaries Rates Dates'!$B$44,
IF($C36="PT",BC36*'1.Salaries Rates Dates'!$B$45,
IF($C36="Clinical",BC36*'1.Salaries Rates Dates'!$B$44,
IF($C36="ANSFT",BC36*'1.Salaries Rates Dates'!$B$46,
IF($C36="ANSPT",BC36*'1.Salaries Rates Dates'!$B$47)))))</f>
        <v>0</v>
      </c>
      <c r="BE36" s="28">
        <f t="shared" si="14"/>
        <v>0</v>
      </c>
      <c r="BF36" s="252"/>
      <c r="BG36" s="25">
        <f>AX36*(1+'1.Salaries Rates Dates'!$B$49)</f>
        <v>0</v>
      </c>
      <c r="BH36" s="47"/>
      <c r="BI36" s="338"/>
      <c r="BJ36" s="339"/>
      <c r="BK36" s="48">
        <f>IF(BH36&gt;0,('1.Salaries Rates Dates'!$D$36*BH36),0)</f>
        <v>0</v>
      </c>
      <c r="BL36" s="51">
        <f>IF(BH36&gt;0,((BG36*BH36*'1.Salaries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Dates'!$D$36))))+(BG36*BH36*'1.Salaries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6" s="128">
        <f>IF($C36="FT",BL36*'1.Salaries Rates Dates'!$B$44,
IF($C36="PT",BL36*'1.Salaries Rates Dates'!$B$45,
IF($C36="Clinical",BL36*'1.Salaries Rates Dates'!$B$44,
IF($C36="ANSFT",BL36*'1.Salaries Rates Dates'!$B$46,
IF($C36="ANSPT",BL36*'1.Salaries Rates Dates'!$B$47)))))</f>
        <v>0</v>
      </c>
      <c r="BN36" s="28">
        <f t="shared" si="15"/>
        <v>0</v>
      </c>
      <c r="BO36" s="14">
        <f t="shared" si="16"/>
        <v>0</v>
      </c>
      <c r="BP36" s="14">
        <f>K36+T36+AC36+AL36+AU36+BD36+BM36</f>
        <v>0</v>
      </c>
      <c r="BQ36" s="14">
        <f t="shared" si="16"/>
        <v>0</v>
      </c>
      <c r="BR36" s="82"/>
      <c r="BS36" s="55">
        <f>'1.Salaries Rates Dates'!$D$25</f>
        <v>0</v>
      </c>
      <c r="BT36" s="187">
        <f t="shared" si="17"/>
        <v>0</v>
      </c>
      <c r="BU36" s="187">
        <f t="shared" si="18"/>
        <v>0</v>
      </c>
      <c r="BV36" s="187">
        <f t="shared" si="19"/>
        <v>0</v>
      </c>
      <c r="BW36" s="187">
        <f t="shared" si="20"/>
        <v>0</v>
      </c>
      <c r="BX36" s="187">
        <f t="shared" si="21"/>
        <v>0</v>
      </c>
      <c r="BY36" s="187">
        <f t="shared" si="22"/>
        <v>0</v>
      </c>
      <c r="BZ36" s="187">
        <f t="shared" si="23"/>
        <v>0</v>
      </c>
      <c r="CA36" s="188">
        <f t="shared" si="24"/>
        <v>0</v>
      </c>
    </row>
    <row r="37" spans="1:79" x14ac:dyDescent="0.25">
      <c r="A37" s="376" t="s">
        <v>77</v>
      </c>
      <c r="B37" s="386"/>
      <c r="C37" s="377"/>
      <c r="D37" s="226"/>
      <c r="E37" s="329"/>
      <c r="F37" s="329"/>
      <c r="G37" s="329"/>
      <c r="H37" s="329"/>
      <c r="I37" s="329"/>
      <c r="J37" s="329"/>
      <c r="K37" s="329"/>
      <c r="L37" s="329"/>
      <c r="M37" s="250"/>
      <c r="N37" s="329"/>
      <c r="O37" s="329"/>
      <c r="P37" s="329"/>
      <c r="Q37" s="329"/>
      <c r="R37" s="329"/>
      <c r="S37" s="329"/>
      <c r="T37" s="329"/>
      <c r="U37" s="329"/>
      <c r="V37" s="252"/>
      <c r="W37" s="329"/>
      <c r="X37" s="329"/>
      <c r="Y37" s="329"/>
      <c r="Z37" s="329"/>
      <c r="AA37" s="329"/>
      <c r="AB37" s="329"/>
      <c r="AC37" s="329"/>
      <c r="AD37" s="329"/>
      <c r="AE37" s="252"/>
      <c r="AF37" s="329"/>
      <c r="AG37" s="329"/>
      <c r="AH37" s="329"/>
      <c r="AI37" s="329"/>
      <c r="AJ37" s="329"/>
      <c r="AK37" s="329"/>
      <c r="AL37" s="329"/>
      <c r="AM37" s="329"/>
      <c r="AN37" s="252"/>
      <c r="AO37" s="329"/>
      <c r="AP37" s="329"/>
      <c r="AQ37" s="329"/>
      <c r="AR37" s="329"/>
      <c r="AS37" s="329"/>
      <c r="AT37" s="329"/>
      <c r="AU37" s="329"/>
      <c r="AV37" s="329"/>
      <c r="AW37" s="252"/>
      <c r="AX37" s="329"/>
      <c r="AY37" s="329"/>
      <c r="AZ37" s="329"/>
      <c r="BA37" s="329"/>
      <c r="BB37" s="329"/>
      <c r="BC37" s="329"/>
      <c r="BD37" s="329"/>
      <c r="BE37" s="329"/>
      <c r="BF37" s="252"/>
      <c r="BG37" s="329"/>
      <c r="BH37" s="329"/>
      <c r="BI37" s="329"/>
      <c r="BJ37" s="329"/>
      <c r="BK37" s="329"/>
      <c r="BL37" s="329"/>
      <c r="BM37" s="329"/>
      <c r="BN37" s="329"/>
      <c r="BO37" s="328"/>
      <c r="BP37" s="329"/>
      <c r="BQ37" s="330"/>
      <c r="BR37" s="83"/>
      <c r="BS37" s="73"/>
      <c r="BT37" s="74"/>
      <c r="BU37" s="74"/>
      <c r="BV37" s="74"/>
      <c r="BW37" s="74"/>
      <c r="BX37" s="74"/>
      <c r="BY37" s="74"/>
      <c r="BZ37" s="74"/>
      <c r="CA37" s="75"/>
    </row>
    <row r="38" spans="1:79" ht="30.75" customHeight="1" x14ac:dyDescent="0.25">
      <c r="A38" s="19" t="s">
        <v>4</v>
      </c>
      <c r="B38" s="64" t="s">
        <v>33</v>
      </c>
      <c r="C38" s="65" t="s">
        <v>85</v>
      </c>
      <c r="D38" s="226"/>
      <c r="E38" s="26" t="s">
        <v>34</v>
      </c>
      <c r="F38" s="20"/>
      <c r="G38" s="20"/>
      <c r="H38" s="20"/>
      <c r="I38" s="20"/>
      <c r="J38" s="20"/>
      <c r="K38" s="20"/>
      <c r="L38" s="20"/>
      <c r="M38" s="250"/>
      <c r="N38" s="26" t="s">
        <v>34</v>
      </c>
      <c r="O38" s="20"/>
      <c r="P38" s="20"/>
      <c r="Q38" s="20"/>
      <c r="R38" s="20"/>
      <c r="S38" s="20"/>
      <c r="T38" s="20"/>
      <c r="U38" s="20"/>
      <c r="V38" s="252"/>
      <c r="W38" s="26" t="s">
        <v>34</v>
      </c>
      <c r="X38" s="20"/>
      <c r="Y38" s="20"/>
      <c r="Z38" s="20"/>
      <c r="AA38" s="20"/>
      <c r="AB38" s="20"/>
      <c r="AC38" s="20"/>
      <c r="AD38" s="20"/>
      <c r="AE38" s="252"/>
      <c r="AF38" s="26" t="s">
        <v>34</v>
      </c>
      <c r="AG38" s="20"/>
      <c r="AH38" s="20"/>
      <c r="AI38" s="20"/>
      <c r="AJ38" s="20"/>
      <c r="AK38" s="20"/>
      <c r="AL38" s="20"/>
      <c r="AM38" s="20"/>
      <c r="AN38" s="252"/>
      <c r="AO38" s="26" t="s">
        <v>34</v>
      </c>
      <c r="AP38" s="20"/>
      <c r="AQ38" s="20"/>
      <c r="AR38" s="20"/>
      <c r="AS38" s="20"/>
      <c r="AT38" s="20"/>
      <c r="AU38" s="20"/>
      <c r="AV38" s="20"/>
      <c r="AW38" s="252"/>
      <c r="AX38" s="26" t="s">
        <v>34</v>
      </c>
      <c r="AY38" s="20"/>
      <c r="AZ38" s="20"/>
      <c r="BA38" s="20"/>
      <c r="BB38" s="20"/>
      <c r="BC38" s="20"/>
      <c r="BD38" s="20"/>
      <c r="BE38" s="20"/>
      <c r="BF38" s="252"/>
      <c r="BG38" s="26" t="s">
        <v>34</v>
      </c>
      <c r="BH38" s="20"/>
      <c r="BI38" s="20"/>
      <c r="BJ38" s="20"/>
      <c r="BK38" s="20"/>
      <c r="BL38" s="20"/>
      <c r="BM38" s="20"/>
      <c r="BN38" s="20"/>
      <c r="BO38" s="328"/>
      <c r="BP38" s="329"/>
      <c r="BQ38" s="330"/>
      <c r="BR38" s="83"/>
      <c r="BS38" s="76"/>
      <c r="BT38" s="77"/>
      <c r="BU38" s="77"/>
      <c r="BV38" s="77"/>
      <c r="BW38" s="77"/>
      <c r="BX38" s="77"/>
      <c r="BY38" s="77"/>
      <c r="BZ38" s="77"/>
      <c r="CA38" s="78"/>
    </row>
    <row r="39" spans="1:79" x14ac:dyDescent="0.25">
      <c r="A39" s="15">
        <v>1</v>
      </c>
      <c r="B39" s="31" t="s">
        <v>35</v>
      </c>
      <c r="C39" s="52"/>
      <c r="D39" s="226"/>
      <c r="E39" s="27"/>
      <c r="F39" s="47"/>
      <c r="G39" s="334"/>
      <c r="H39" s="335"/>
      <c r="I39" s="48">
        <f>IF(F39&gt;0,('1.Salaries Rates Dates'!$D$30*F39),0)</f>
        <v>0</v>
      </c>
      <c r="J39" s="51">
        <f>IF(F39&gt;0,((E39*F39*'1.Salaries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Dates'!$D$30))))+(E39*F39*'1.Salaries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39" s="409"/>
      <c r="L39" s="28">
        <f>J39+K39</f>
        <v>0</v>
      </c>
      <c r="M39" s="250"/>
      <c r="N39" s="25">
        <f>E39*(1+'1.Salaries Rates Dates'!$B$49)</f>
        <v>0</v>
      </c>
      <c r="O39" s="47"/>
      <c r="P39" s="334"/>
      <c r="Q39" s="335"/>
      <c r="R39" s="48">
        <f>IF(O39&gt;0,('1.Salaries Rates Dates'!$D$31*O39),0)</f>
        <v>0</v>
      </c>
      <c r="S39" s="51">
        <f>IF(O39&gt;0,((N39*O39*'1.Salaries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Dates'!$D$31))))+(N39*O39*'1.Salaries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39" s="409"/>
      <c r="U39" s="28">
        <f>S39+T39</f>
        <v>0</v>
      </c>
      <c r="V39" s="252"/>
      <c r="W39" s="25">
        <f>N39*(1+'1.Salaries Rates Dates'!$B$49)</f>
        <v>0</v>
      </c>
      <c r="X39" s="47"/>
      <c r="Y39" s="334"/>
      <c r="Z39" s="335"/>
      <c r="AA39" s="48">
        <f>IF(X39&gt;0,('1.Salaries Rates Dates'!$D$32*X39),0)</f>
        <v>0</v>
      </c>
      <c r="AB39" s="51">
        <f>IF(X39&gt;0,((W39*X39*'1.Salaries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Dates'!$D$32))))+(W39*X39*'1.Salaries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39" s="409"/>
      <c r="AD39" s="28">
        <f>AB39+AC39</f>
        <v>0</v>
      </c>
      <c r="AE39" s="252"/>
      <c r="AF39" s="25">
        <f>W39*(1+'1.Salaries Rates Dates'!$B$49)</f>
        <v>0</v>
      </c>
      <c r="AG39" s="47"/>
      <c r="AH39" s="334"/>
      <c r="AI39" s="335"/>
      <c r="AJ39" s="48">
        <f>IF(AG39&gt;0,('1.Salaries Rates Dates'!$D$33*AG39),0)</f>
        <v>0</v>
      </c>
      <c r="AK39" s="51">
        <f>IF(AG39&gt;0,((AF39*AG39*'1.Salaries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Dates'!$D$33))))+(AF39*AG39*'1.Salaries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39" s="409"/>
      <c r="AM39" s="28">
        <f>AK39+AL39</f>
        <v>0</v>
      </c>
      <c r="AN39" s="252"/>
      <c r="AO39" s="25">
        <f>AF39*(1+'1.Salaries Rates Dates'!$B$49)</f>
        <v>0</v>
      </c>
      <c r="AP39" s="47"/>
      <c r="AQ39" s="334"/>
      <c r="AR39" s="335"/>
      <c r="AS39" s="48">
        <f>IF(AP39&gt;0,('1.Salaries Rates Dates'!$D$34*AP39),0)</f>
        <v>0</v>
      </c>
      <c r="AT39" s="51">
        <f>IF(AP39&gt;0,((AO39*AP39*'1.Salaries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Dates'!$D$34))))+(AO39*AP39*'1.Salaries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39" s="409"/>
      <c r="AV39" s="28">
        <f>AT39+AU39</f>
        <v>0</v>
      </c>
      <c r="AW39" s="252"/>
      <c r="AX39" s="25">
        <f>AO39*(1+'1.Salaries Rates Dates'!$B$49)</f>
        <v>0</v>
      </c>
      <c r="AY39" s="47"/>
      <c r="AZ39" s="334"/>
      <c r="BA39" s="335"/>
      <c r="BB39" s="48">
        <f>IF(AY39&gt;0,('1.Salaries Rates Dates'!$D$35*AY39),0)</f>
        <v>0</v>
      </c>
      <c r="BC39" s="51">
        <f>IF(AY39&gt;0,((AX39*AY39*'1.Salaries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Dates'!$D$35))))+(AX39*AY39*'1.Salaries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39" s="409"/>
      <c r="BE39" s="28">
        <f>BC39+BD39</f>
        <v>0</v>
      </c>
      <c r="BF39" s="252"/>
      <c r="BG39" s="25">
        <f>AX39*(1+'1.Salaries Rates Dates'!$B$49)</f>
        <v>0</v>
      </c>
      <c r="BH39" s="47"/>
      <c r="BI39" s="334"/>
      <c r="BJ39" s="335"/>
      <c r="BK39" s="48">
        <f>IF(BH39&gt;0,('1.Salaries Rates Dates'!$D$36*BH39),0)</f>
        <v>0</v>
      </c>
      <c r="BL39" s="51">
        <f>IF(BH39&gt;0,((BG39*BH39*'1.Salaries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Dates'!$D$36))))+(BG39*BH39*'1.Salaries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39" s="409"/>
      <c r="BN39" s="28">
        <f>BL39+BM39</f>
        <v>0</v>
      </c>
      <c r="BO39" s="14">
        <f>J39+S39+AB39+AK39+AT39+BC39+BL39</f>
        <v>0</v>
      </c>
      <c r="BP39" s="14">
        <f t="shared" ref="BP39:BQ43" si="25">K39+T39+AC39+AL39+AU39+BD39+BM39</f>
        <v>0</v>
      </c>
      <c r="BQ39" s="14">
        <f t="shared" si="25"/>
        <v>0</v>
      </c>
      <c r="BR39" s="82"/>
      <c r="BS39" s="55">
        <f>C39</f>
        <v>0</v>
      </c>
      <c r="BT39" s="72">
        <f>J39</f>
        <v>0</v>
      </c>
      <c r="BU39" s="72">
        <f>S39</f>
        <v>0</v>
      </c>
      <c r="BV39" s="72">
        <f>AB39</f>
        <v>0</v>
      </c>
      <c r="BW39" s="72">
        <f>AK39</f>
        <v>0</v>
      </c>
      <c r="BX39" s="72">
        <f>AT39</f>
        <v>0</v>
      </c>
      <c r="BY39" s="187">
        <f>$BC39</f>
        <v>0</v>
      </c>
      <c r="BZ39" s="187">
        <f>$BL39</f>
        <v>0</v>
      </c>
      <c r="CA39" s="72">
        <f>SUM(BT39:BX39)</f>
        <v>0</v>
      </c>
    </row>
    <row r="40" spans="1:79" x14ac:dyDescent="0.25">
      <c r="A40" s="15">
        <v>2</v>
      </c>
      <c r="B40" s="31"/>
      <c r="C40" s="52"/>
      <c r="D40" s="226"/>
      <c r="E40" s="27"/>
      <c r="F40" s="47"/>
      <c r="G40" s="336"/>
      <c r="H40" s="337"/>
      <c r="I40" s="48">
        <f>IF(F40&gt;0,('1.Salaries Rates Dates'!$D$30*F40),0)</f>
        <v>0</v>
      </c>
      <c r="J40" s="51">
        <f>IF(F40&gt;0,((E40*F40*'1.Salaries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Dates'!$D$30))))+(E40*F40*'1.Salaries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0" s="410"/>
      <c r="L40" s="28">
        <f>J40+K40</f>
        <v>0</v>
      </c>
      <c r="M40" s="250"/>
      <c r="N40" s="25">
        <f>E40*(1+'1.Salaries Rates Dates'!$B$49)</f>
        <v>0</v>
      </c>
      <c r="O40" s="47"/>
      <c r="P40" s="336"/>
      <c r="Q40" s="337"/>
      <c r="R40" s="48">
        <f>IF(O40&gt;0,('1.Salaries Rates Dates'!$D$31*O40),0)</f>
        <v>0</v>
      </c>
      <c r="S40" s="51">
        <f>IF(O40&gt;0,((N40*O40*'1.Salaries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Dates'!$D$31))))+(N40*O40*'1.Salaries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0" s="410"/>
      <c r="U40" s="28">
        <f>S40+T40</f>
        <v>0</v>
      </c>
      <c r="V40" s="252"/>
      <c r="W40" s="25">
        <f>N40*(1+'1.Salaries Rates Dates'!$B$49)</f>
        <v>0</v>
      </c>
      <c r="X40" s="47"/>
      <c r="Y40" s="336"/>
      <c r="Z40" s="337"/>
      <c r="AA40" s="48">
        <f>IF(X40&gt;0,('1.Salaries Rates Dates'!$D$32*X40),0)</f>
        <v>0</v>
      </c>
      <c r="AB40" s="51">
        <f>IF(X40&gt;0,((W40*X40*'1.Salaries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Dates'!$D$32))))+(W40*X40*'1.Salaries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0" s="410"/>
      <c r="AD40" s="28">
        <f>AB40+AC40</f>
        <v>0</v>
      </c>
      <c r="AE40" s="252"/>
      <c r="AF40" s="25">
        <f>W40*(1+'1.Salaries Rates Dates'!$B$49)</f>
        <v>0</v>
      </c>
      <c r="AG40" s="47"/>
      <c r="AH40" s="336"/>
      <c r="AI40" s="337"/>
      <c r="AJ40" s="48">
        <f>IF(AG40&gt;0,('1.Salaries Rates Dates'!$D$33*AG40),0)</f>
        <v>0</v>
      </c>
      <c r="AK40" s="51">
        <f>IF(AG40&gt;0,((AF40*AG40*'1.Salaries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Dates'!$D$33))))+(AF40*AG40*'1.Salaries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0" s="410"/>
      <c r="AM40" s="28">
        <f>AK40+AL40</f>
        <v>0</v>
      </c>
      <c r="AN40" s="252"/>
      <c r="AO40" s="25">
        <f>AF40*(1+'1.Salaries Rates Dates'!$B$49)</f>
        <v>0</v>
      </c>
      <c r="AP40" s="47"/>
      <c r="AQ40" s="336"/>
      <c r="AR40" s="337"/>
      <c r="AS40" s="48">
        <f>IF(AP40&gt;0,('1.Salaries Rates Dates'!$D$34*AP40),0)</f>
        <v>0</v>
      </c>
      <c r="AT40" s="51">
        <f>IF(AP40&gt;0,((AO40*AP40*'1.Salaries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Dates'!$D$34))))+(AO40*AP40*'1.Salaries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0" s="410"/>
      <c r="AV40" s="28">
        <f>AT40+AU40</f>
        <v>0</v>
      </c>
      <c r="AW40" s="252"/>
      <c r="AX40" s="25">
        <f>AO40*(1+'1.Salaries Rates Dates'!$B$49)</f>
        <v>0</v>
      </c>
      <c r="AY40" s="47"/>
      <c r="AZ40" s="336"/>
      <c r="BA40" s="337"/>
      <c r="BB40" s="48">
        <f>IF(AY40&gt;0,('1.Salaries Rates Dates'!$D$35*AY40),0)</f>
        <v>0</v>
      </c>
      <c r="BC40" s="51">
        <f>IF(AY40&gt;0,((AX40*AY40*'1.Salaries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Dates'!$D$35))))+(AX40*AY40*'1.Salaries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0" s="410"/>
      <c r="BE40" s="28">
        <f>BC40+BD40</f>
        <v>0</v>
      </c>
      <c r="BF40" s="252"/>
      <c r="BG40" s="25">
        <f>AX40*(1+'1.Salaries Rates Dates'!$B$49)</f>
        <v>0</v>
      </c>
      <c r="BH40" s="47"/>
      <c r="BI40" s="336"/>
      <c r="BJ40" s="337"/>
      <c r="BK40" s="48">
        <f>IF(BH40&gt;0,('1.Salaries Rates Dates'!$D$36*BH40),0)</f>
        <v>0</v>
      </c>
      <c r="BL40" s="51">
        <f>IF(BH40&gt;0,((BG40*BH40*'1.Salaries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Dates'!$D$36))))+(BG40*BH40*'1.Salaries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0" s="410"/>
      <c r="BN40" s="28">
        <f>BL40+BM40</f>
        <v>0</v>
      </c>
      <c r="BO40" s="14">
        <f t="shared" ref="BO40:BO42" si="26">J40+S40+AB40+AK40+AT40+BC40+BL40</f>
        <v>0</v>
      </c>
      <c r="BP40" s="14">
        <f t="shared" si="25"/>
        <v>0</v>
      </c>
      <c r="BQ40" s="14">
        <f t="shared" si="25"/>
        <v>0</v>
      </c>
      <c r="BR40" s="82"/>
      <c r="BS40" s="55">
        <f>C40</f>
        <v>0</v>
      </c>
      <c r="BT40" s="72">
        <f>J40</f>
        <v>0</v>
      </c>
      <c r="BU40" s="72">
        <f>S40</f>
        <v>0</v>
      </c>
      <c r="BV40" s="72">
        <f>AB40</f>
        <v>0</v>
      </c>
      <c r="BW40" s="72">
        <f>AK40</f>
        <v>0</v>
      </c>
      <c r="BX40" s="72">
        <f>AT40</f>
        <v>0</v>
      </c>
      <c r="BY40" s="187">
        <f t="shared" ref="BY40:BY43" si="27">$BC40</f>
        <v>0</v>
      </c>
      <c r="BZ40" s="187">
        <f t="shared" ref="BZ40:BZ42" si="28">$BL40</f>
        <v>0</v>
      </c>
      <c r="CA40" s="72">
        <f t="shared" ref="CA40:CA43" si="29">SUM(BT40:BX40)</f>
        <v>0</v>
      </c>
    </row>
    <row r="41" spans="1:79" x14ac:dyDescent="0.25">
      <c r="A41" s="15">
        <v>3</v>
      </c>
      <c r="B41" s="31"/>
      <c r="C41" s="52"/>
      <c r="D41" s="226"/>
      <c r="E41" s="27"/>
      <c r="F41" s="47"/>
      <c r="G41" s="336"/>
      <c r="H41" s="337"/>
      <c r="I41" s="48">
        <f>IF(F41&gt;0,('1.Salaries Rates Dates'!$D$30*F41),0)</f>
        <v>0</v>
      </c>
      <c r="J41" s="51">
        <f>IF(F41&gt;0,((E41*F41*'1.Salaries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Dates'!$D$30))))+(E41*F41*'1.Salaries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1" s="410"/>
      <c r="L41" s="28">
        <f>J41+K41</f>
        <v>0</v>
      </c>
      <c r="M41" s="250"/>
      <c r="N41" s="25">
        <f>E41*(1+'1.Salaries Rates Dates'!$B$49)</f>
        <v>0</v>
      </c>
      <c r="O41" s="47"/>
      <c r="P41" s="336"/>
      <c r="Q41" s="337"/>
      <c r="R41" s="48">
        <f>IF(O41&gt;0,('1.Salaries Rates Dates'!$D$31*O41),0)</f>
        <v>0</v>
      </c>
      <c r="S41" s="51">
        <f>IF(O41&gt;0,((N41*O41*'1.Salaries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Dates'!$D$31))))+(N41*O41*'1.Salaries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1" s="410"/>
      <c r="U41" s="28">
        <f>S41+T41</f>
        <v>0</v>
      </c>
      <c r="V41" s="252"/>
      <c r="W41" s="25">
        <f>N41*(1+'1.Salaries Rates Dates'!$B$49)</f>
        <v>0</v>
      </c>
      <c r="X41" s="47"/>
      <c r="Y41" s="336"/>
      <c r="Z41" s="337"/>
      <c r="AA41" s="48">
        <f>IF(X41&gt;0,('1.Salaries Rates Dates'!$D$32*X41),0)</f>
        <v>0</v>
      </c>
      <c r="AB41" s="51">
        <f>IF(X41&gt;0,((W41*X41*'1.Salaries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Dates'!$D$32))))+(W41*X41*'1.Salaries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1" s="410"/>
      <c r="AD41" s="28">
        <f>AB41+AC41</f>
        <v>0</v>
      </c>
      <c r="AE41" s="252"/>
      <c r="AF41" s="25">
        <f>W41*(1+'1.Salaries Rates Dates'!$B$49)</f>
        <v>0</v>
      </c>
      <c r="AG41" s="47"/>
      <c r="AH41" s="336"/>
      <c r="AI41" s="337"/>
      <c r="AJ41" s="48">
        <f>IF(AG41&gt;0,('1.Salaries Rates Dates'!$D$33*AG41),0)</f>
        <v>0</v>
      </c>
      <c r="AK41" s="51">
        <f>IF(AG41&gt;0,((AF41*AG41*'1.Salaries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Dates'!$D$33))))+(AF41*AG41*'1.Salaries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1" s="410"/>
      <c r="AM41" s="28">
        <f>AK41+AL41</f>
        <v>0</v>
      </c>
      <c r="AN41" s="252"/>
      <c r="AO41" s="25">
        <f>AF41*(1+'1.Salaries Rates Dates'!$B$49)</f>
        <v>0</v>
      </c>
      <c r="AP41" s="47"/>
      <c r="AQ41" s="336"/>
      <c r="AR41" s="337"/>
      <c r="AS41" s="48">
        <f>IF(AP41&gt;0,('1.Salaries Rates Dates'!$D$34*AP41),0)</f>
        <v>0</v>
      </c>
      <c r="AT41" s="51">
        <f>IF(AP41&gt;0,((AO41*AP41*'1.Salaries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Dates'!$D$34))))+(AO41*AP41*'1.Salaries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1" s="410"/>
      <c r="AV41" s="28">
        <f>AT41+AU41</f>
        <v>0</v>
      </c>
      <c r="AW41" s="252"/>
      <c r="AX41" s="25">
        <f>AO41*(1+'1.Salaries Rates Dates'!$B$49)</f>
        <v>0</v>
      </c>
      <c r="AY41" s="47"/>
      <c r="AZ41" s="336"/>
      <c r="BA41" s="337"/>
      <c r="BB41" s="48">
        <f>IF(AY41&gt;0,('1.Salaries Rates Dates'!$D$35*AY41),0)</f>
        <v>0</v>
      </c>
      <c r="BC41" s="51">
        <f>IF(AY41&gt;0,((AX41*AY41*'1.Salaries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Dates'!$D$35))))+(AX41*AY41*'1.Salaries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1" s="410"/>
      <c r="BE41" s="28">
        <f>BC41+BD41</f>
        <v>0</v>
      </c>
      <c r="BF41" s="252"/>
      <c r="BG41" s="25">
        <f>AX41*(1+'1.Salaries Rates Dates'!$B$49)</f>
        <v>0</v>
      </c>
      <c r="BH41" s="47"/>
      <c r="BI41" s="336"/>
      <c r="BJ41" s="337"/>
      <c r="BK41" s="48">
        <f>IF(BH41&gt;0,('1.Salaries Rates Dates'!$D$36*BH41),0)</f>
        <v>0</v>
      </c>
      <c r="BL41" s="51">
        <f>IF(BH41&gt;0,((BG41*BH41*'1.Salaries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Dates'!$D$36))))+(BG41*BH41*'1.Salaries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1" s="410"/>
      <c r="BN41" s="28">
        <f>BL41+BM41</f>
        <v>0</v>
      </c>
      <c r="BO41" s="14">
        <f t="shared" si="26"/>
        <v>0</v>
      </c>
      <c r="BP41" s="14">
        <f t="shared" si="25"/>
        <v>0</v>
      </c>
      <c r="BQ41" s="14">
        <f t="shared" si="25"/>
        <v>0</v>
      </c>
      <c r="BR41" s="82"/>
      <c r="BS41" s="55">
        <f>C41</f>
        <v>0</v>
      </c>
      <c r="BT41" s="72">
        <f>J41</f>
        <v>0</v>
      </c>
      <c r="BU41" s="72">
        <f>S41</f>
        <v>0</v>
      </c>
      <c r="BV41" s="72">
        <f>AB41</f>
        <v>0</v>
      </c>
      <c r="BW41" s="72">
        <f>AK41</f>
        <v>0</v>
      </c>
      <c r="BX41" s="72">
        <f>AT41</f>
        <v>0</v>
      </c>
      <c r="BY41" s="187">
        <f t="shared" si="27"/>
        <v>0</v>
      </c>
      <c r="BZ41" s="187">
        <f t="shared" si="28"/>
        <v>0</v>
      </c>
      <c r="CA41" s="72">
        <f t="shared" si="29"/>
        <v>0</v>
      </c>
    </row>
    <row r="42" spans="1:79" x14ac:dyDescent="0.25">
      <c r="A42" s="15">
        <v>4</v>
      </c>
      <c r="B42" s="31"/>
      <c r="C42" s="52"/>
      <c r="D42" s="226"/>
      <c r="E42" s="27"/>
      <c r="F42" s="47"/>
      <c r="G42" s="336"/>
      <c r="H42" s="337"/>
      <c r="I42" s="48">
        <f>IF(F42&gt;0,('1.Salaries Rates Dates'!$D$30*F42),0)</f>
        <v>0</v>
      </c>
      <c r="J42" s="51">
        <f>IF(F42&gt;0,((E42*F42*'1.Salaries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Dates'!$D$30))))+(E42*F42*'1.Salaries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2" s="410"/>
      <c r="L42" s="28">
        <f>J42+K42</f>
        <v>0</v>
      </c>
      <c r="M42" s="250"/>
      <c r="N42" s="25">
        <f>E42*(1+'1.Salaries Rates Dates'!$B$49)</f>
        <v>0</v>
      </c>
      <c r="O42" s="47"/>
      <c r="P42" s="336"/>
      <c r="Q42" s="337"/>
      <c r="R42" s="48">
        <f>IF(O42&gt;0,('1.Salaries Rates Dates'!$D$31*O42),0)</f>
        <v>0</v>
      </c>
      <c r="S42" s="51">
        <f>IF(O42&gt;0,((N42*O42*'1.Salaries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Dates'!$D$31))))+(N42*O42*'1.Salaries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2" s="410"/>
      <c r="U42" s="28">
        <f>S42+T42</f>
        <v>0</v>
      </c>
      <c r="V42" s="252"/>
      <c r="W42" s="25">
        <f>N42*(1+'1.Salaries Rates Dates'!$B$49)</f>
        <v>0</v>
      </c>
      <c r="X42" s="47"/>
      <c r="Y42" s="336"/>
      <c r="Z42" s="337"/>
      <c r="AA42" s="48">
        <f>IF(X42&gt;0,('1.Salaries Rates Dates'!$D$32*X42),0)</f>
        <v>0</v>
      </c>
      <c r="AB42" s="51">
        <f>IF(X42&gt;0,((W42*X42*'1.Salaries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Dates'!$D$32))))+(W42*X42*'1.Salaries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2" s="410"/>
      <c r="AD42" s="28">
        <f>AB42+AC42</f>
        <v>0</v>
      </c>
      <c r="AE42" s="252"/>
      <c r="AF42" s="25">
        <f>W42*(1+'1.Salaries Rates Dates'!$B$49)</f>
        <v>0</v>
      </c>
      <c r="AG42" s="47"/>
      <c r="AH42" s="336"/>
      <c r="AI42" s="337"/>
      <c r="AJ42" s="48">
        <f>IF(AG42&gt;0,('1.Salaries Rates Dates'!$D$33*AG42),0)</f>
        <v>0</v>
      </c>
      <c r="AK42" s="51">
        <f>IF(AG42&gt;0,((AF42*AG42*'1.Salaries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Dates'!$D$33))))+(AF42*AG42*'1.Salaries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2" s="410"/>
      <c r="AM42" s="28">
        <f>AK42+AL42</f>
        <v>0</v>
      </c>
      <c r="AN42" s="252"/>
      <c r="AO42" s="25">
        <f>AF42*(1+'1.Salaries Rates Dates'!$B$49)</f>
        <v>0</v>
      </c>
      <c r="AP42" s="47"/>
      <c r="AQ42" s="336"/>
      <c r="AR42" s="337"/>
      <c r="AS42" s="48">
        <f>IF(AP42&gt;0,('1.Salaries Rates Dates'!$D$34*AP42),0)</f>
        <v>0</v>
      </c>
      <c r="AT42" s="51">
        <f>IF(AP42&gt;0,((AO42*AP42*'1.Salaries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Dates'!$D$34))))+(AO42*AP42*'1.Salaries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2" s="410"/>
      <c r="AV42" s="28">
        <f>AT42+AU42</f>
        <v>0</v>
      </c>
      <c r="AW42" s="252"/>
      <c r="AX42" s="25">
        <f>AO42*(1+'1.Salaries Rates Dates'!$B$49)</f>
        <v>0</v>
      </c>
      <c r="AY42" s="47"/>
      <c r="AZ42" s="336"/>
      <c r="BA42" s="337"/>
      <c r="BB42" s="48">
        <f>IF(AY42&gt;0,('1.Salaries Rates Dates'!$D$35*AY42),0)</f>
        <v>0</v>
      </c>
      <c r="BC42" s="51">
        <f>IF(AY42&gt;0,((AX42*AY42*'1.Salaries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Dates'!$D$35))))+(AX42*AY42*'1.Salaries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2" s="410"/>
      <c r="BE42" s="28">
        <f>BC42+BD42</f>
        <v>0</v>
      </c>
      <c r="BF42" s="252"/>
      <c r="BG42" s="25">
        <f>AX42*(1+'1.Salaries Rates Dates'!$B$49)</f>
        <v>0</v>
      </c>
      <c r="BH42" s="47"/>
      <c r="BI42" s="336"/>
      <c r="BJ42" s="337"/>
      <c r="BK42" s="48">
        <f>IF(BH42&gt;0,('1.Salaries Rates Dates'!$D$36*BH42),0)</f>
        <v>0</v>
      </c>
      <c r="BL42" s="51">
        <f>IF(BH42&gt;0,((BG42*BH42*'1.Salaries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Dates'!$D$36))))+(BG42*BH42*'1.Salaries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2" s="410"/>
      <c r="BN42" s="28">
        <f>BL42+BM42</f>
        <v>0</v>
      </c>
      <c r="BO42" s="14">
        <f t="shared" si="26"/>
        <v>0</v>
      </c>
      <c r="BP42" s="14">
        <f t="shared" si="25"/>
        <v>0</v>
      </c>
      <c r="BQ42" s="14">
        <f t="shared" si="25"/>
        <v>0</v>
      </c>
      <c r="BR42" s="82"/>
      <c r="BS42" s="55">
        <f>C42</f>
        <v>0</v>
      </c>
      <c r="BT42" s="72">
        <f>J42</f>
        <v>0</v>
      </c>
      <c r="BU42" s="72">
        <f>S42</f>
        <v>0</v>
      </c>
      <c r="BV42" s="72">
        <f>AB42</f>
        <v>0</v>
      </c>
      <c r="BW42" s="72">
        <f>AK42</f>
        <v>0</v>
      </c>
      <c r="BX42" s="72">
        <f>AT42</f>
        <v>0</v>
      </c>
      <c r="BY42" s="187">
        <f t="shared" si="27"/>
        <v>0</v>
      </c>
      <c r="BZ42" s="187">
        <f t="shared" si="28"/>
        <v>0</v>
      </c>
      <c r="CA42" s="72">
        <f t="shared" si="29"/>
        <v>0</v>
      </c>
    </row>
    <row r="43" spans="1:79" ht="15.75" thickBot="1" x14ac:dyDescent="0.3">
      <c r="A43" s="15">
        <v>5</v>
      </c>
      <c r="B43" s="31"/>
      <c r="C43" s="52"/>
      <c r="D43" s="226"/>
      <c r="E43" s="27"/>
      <c r="F43" s="47"/>
      <c r="G43" s="338"/>
      <c r="H43" s="339"/>
      <c r="I43" s="48">
        <f>IF(F43&gt;0,('1.Salaries Rates Dates'!$D$30*F43),0)</f>
        <v>0</v>
      </c>
      <c r="J43" s="51">
        <f>IF(F43&gt;0,((E43*F43*'1.Salaries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Dates'!$D$30))))+(E43*F43*'1.Salaries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3" s="411"/>
      <c r="L43" s="33">
        <f>J43+K43</f>
        <v>0</v>
      </c>
      <c r="M43" s="250"/>
      <c r="N43" s="25">
        <f>E43*(1+'1.Salaries Rates Dates'!$B$49)</f>
        <v>0</v>
      </c>
      <c r="O43" s="47"/>
      <c r="P43" s="338"/>
      <c r="Q43" s="339"/>
      <c r="R43" s="48">
        <f>IF(O43&gt;0,('1.Salaries Rates Dates'!$D$31*O43),0)</f>
        <v>0</v>
      </c>
      <c r="S43" s="51">
        <f>IF(O43&gt;0,((N43*O43*'1.Salaries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Dates'!$D$31))))+(N43*O43*'1.Salaries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3" s="411"/>
      <c r="U43" s="33">
        <f>S43+T43</f>
        <v>0</v>
      </c>
      <c r="V43" s="252"/>
      <c r="W43" s="25">
        <f>N43*(1+'1.Salaries Rates Dates'!$B$49)</f>
        <v>0</v>
      </c>
      <c r="X43" s="47"/>
      <c r="Y43" s="338"/>
      <c r="Z43" s="339"/>
      <c r="AA43" s="48">
        <f>IF(X43&gt;0,('1.Salaries Rates Dates'!$D$32*X43),0)</f>
        <v>0</v>
      </c>
      <c r="AB43" s="51">
        <f>IF(X43&gt;0,((W43*X43*'1.Salaries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Dates'!$D$32))))+(W43*X43*'1.Salaries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3" s="411"/>
      <c r="AD43" s="33">
        <f>AB43+AC43</f>
        <v>0</v>
      </c>
      <c r="AE43" s="252"/>
      <c r="AF43" s="25">
        <f>W43*(1+'1.Salaries Rates Dates'!$B$49)</f>
        <v>0</v>
      </c>
      <c r="AG43" s="47"/>
      <c r="AH43" s="338"/>
      <c r="AI43" s="339"/>
      <c r="AJ43" s="48">
        <f>IF(AG43&gt;0,('1.Salaries Rates Dates'!$D$33*AG43),0)</f>
        <v>0</v>
      </c>
      <c r="AK43" s="51">
        <f>IF(AG43&gt;0,((AF43*AG43*'1.Salaries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Dates'!$D$33))))+(AF43*AG43*'1.Salaries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3" s="411"/>
      <c r="AM43" s="33">
        <f>AK43+AL43</f>
        <v>0</v>
      </c>
      <c r="AN43" s="252"/>
      <c r="AO43" s="25">
        <f>AF43*(1+'1.Salaries Rates Dates'!$B$49)</f>
        <v>0</v>
      </c>
      <c r="AP43" s="47"/>
      <c r="AQ43" s="338"/>
      <c r="AR43" s="339"/>
      <c r="AS43" s="48">
        <f>IF(AP43&gt;0,('1.Salaries Rates Dates'!$D$34*AP43),0)</f>
        <v>0</v>
      </c>
      <c r="AT43" s="51">
        <f>IF(AP43&gt;0,((AO43*AP43*'1.Salaries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Dates'!$D$34))))+(AO43*AP43*'1.Salaries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3" s="411"/>
      <c r="AV43" s="33">
        <f>AT43+AU43</f>
        <v>0</v>
      </c>
      <c r="AW43" s="252"/>
      <c r="AX43" s="25">
        <f>AO43*(1+'1.Salaries Rates Dates'!$B$49)</f>
        <v>0</v>
      </c>
      <c r="AY43" s="47"/>
      <c r="AZ43" s="338"/>
      <c r="BA43" s="339"/>
      <c r="BB43" s="48">
        <f>IF(AY43&gt;0,('1.Salaries Rates Dates'!$D$35*AY43),0)</f>
        <v>0</v>
      </c>
      <c r="BC43" s="51">
        <f>IF(AY43&gt;0,((AX43*AY43*'1.Salaries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Dates'!$D$35))))+(AX43*AY43*'1.Salaries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3" s="411"/>
      <c r="BE43" s="33">
        <f>BC43+BD43</f>
        <v>0</v>
      </c>
      <c r="BF43" s="252"/>
      <c r="BG43" s="25">
        <f>AX43*(1+'1.Salaries Rates Dates'!$B$49)</f>
        <v>0</v>
      </c>
      <c r="BH43" s="47"/>
      <c r="BI43" s="338"/>
      <c r="BJ43" s="339"/>
      <c r="BK43" s="48">
        <f>IF(BH43&gt;0,('1.Salaries Rates Dates'!$D$36*BH43),0)</f>
        <v>0</v>
      </c>
      <c r="BL43" s="51">
        <f>IF(BH43&gt;0,((BG43*BH43*'1.Salaries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Dates'!$D$36))))+(BG43*BH43*'1.Salaries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3" s="411"/>
      <c r="BN43" s="33">
        <f>BL43+BM43</f>
        <v>0</v>
      </c>
      <c r="BO43" s="14">
        <f>J43+S43+AB43+AK43+AT43+BC43+BL43</f>
        <v>0</v>
      </c>
      <c r="BP43" s="14">
        <f>K43+T43+AC43+AL43+AU43+BD43+BM43</f>
        <v>0</v>
      </c>
      <c r="BQ43" s="14">
        <f t="shared" si="25"/>
        <v>0</v>
      </c>
      <c r="BR43" s="82"/>
      <c r="BS43" s="55">
        <f>C43</f>
        <v>0</v>
      </c>
      <c r="BT43" s="72">
        <f>J43</f>
        <v>0</v>
      </c>
      <c r="BU43" s="72">
        <f>S43</f>
        <v>0</v>
      </c>
      <c r="BV43" s="72">
        <f>AB43</f>
        <v>0</v>
      </c>
      <c r="BW43" s="72">
        <f>AK43</f>
        <v>0</v>
      </c>
      <c r="BX43" s="72">
        <f>AT43</f>
        <v>0</v>
      </c>
      <c r="BY43" s="187">
        <f t="shared" si="27"/>
        <v>0</v>
      </c>
      <c r="BZ43" s="187">
        <f>$BL43</f>
        <v>0</v>
      </c>
      <c r="CA43" s="72">
        <f t="shared" si="29"/>
        <v>0</v>
      </c>
    </row>
    <row r="44" spans="1:79" ht="16.5" thickTop="1" thickBot="1" x14ac:dyDescent="0.3">
      <c r="A44" s="233" t="s">
        <v>36</v>
      </c>
      <c r="B44" s="234"/>
      <c r="C44" s="244"/>
      <c r="D44" s="226"/>
      <c r="E44" s="265"/>
      <c r="F44" s="265"/>
      <c r="G44" s="265"/>
      <c r="H44" s="265"/>
      <c r="I44" s="56"/>
      <c r="J44" s="34">
        <f>SUM(J15:J43)</f>
        <v>0</v>
      </c>
      <c r="K44" s="34">
        <f>SUM(K15:K36)</f>
        <v>0</v>
      </c>
      <c r="L44" s="35">
        <f>SUM(L15:L43)</f>
        <v>0</v>
      </c>
      <c r="M44" s="250"/>
      <c r="N44" s="265"/>
      <c r="O44" s="265"/>
      <c r="P44" s="265"/>
      <c r="Q44" s="265"/>
      <c r="R44" s="56"/>
      <c r="S44" s="34">
        <f>SUM(S15:S43)</f>
        <v>0</v>
      </c>
      <c r="T44" s="34">
        <f>SUM(T15:T36)</f>
        <v>0</v>
      </c>
      <c r="U44" s="35">
        <f>SUM(U15:U43)</f>
        <v>0</v>
      </c>
      <c r="V44" s="252"/>
      <c r="W44" s="265"/>
      <c r="X44" s="265"/>
      <c r="Y44" s="265"/>
      <c r="Z44" s="265"/>
      <c r="AA44" s="54"/>
      <c r="AB44" s="10">
        <f>SUM(AB15:AB43)</f>
        <v>0</v>
      </c>
      <c r="AC44" s="34">
        <f>SUM(AC15:AC36)</f>
        <v>0</v>
      </c>
      <c r="AD44" s="29">
        <f>SUM(AD15:AD43)</f>
        <v>0</v>
      </c>
      <c r="AE44" s="252"/>
      <c r="AF44" s="265"/>
      <c r="AG44" s="265"/>
      <c r="AH44" s="265"/>
      <c r="AI44" s="265"/>
      <c r="AJ44" s="54"/>
      <c r="AK44" s="10">
        <f>SUM(AK15:AK43)</f>
        <v>0</v>
      </c>
      <c r="AL44" s="34">
        <f>SUM(AL15:AL36)</f>
        <v>0</v>
      </c>
      <c r="AM44" s="29">
        <f>SUM(AM15:AM43)</f>
        <v>0</v>
      </c>
      <c r="AN44" s="252"/>
      <c r="AO44" s="265"/>
      <c r="AP44" s="265"/>
      <c r="AQ44" s="265"/>
      <c r="AR44" s="265"/>
      <c r="AS44" s="54"/>
      <c r="AT44" s="10">
        <f>SUM(AT15:AT43)</f>
        <v>0</v>
      </c>
      <c r="AU44" s="34">
        <f>SUM(AU15:AU36)</f>
        <v>0</v>
      </c>
      <c r="AV44" s="29">
        <f>SUM(AV15:AV43)</f>
        <v>0</v>
      </c>
      <c r="AW44" s="252"/>
      <c r="AX44" s="265"/>
      <c r="AY44" s="265"/>
      <c r="AZ44" s="265"/>
      <c r="BA44" s="265"/>
      <c r="BB44" s="54"/>
      <c r="BC44" s="10">
        <f>SUM(BC15:BC43)</f>
        <v>0</v>
      </c>
      <c r="BD44" s="34">
        <f>SUM(BD15:BD36)</f>
        <v>0</v>
      </c>
      <c r="BE44" s="29">
        <f>SUM(BE15:BE43)</f>
        <v>0</v>
      </c>
      <c r="BF44" s="252"/>
      <c r="BG44" s="265"/>
      <c r="BH44" s="265"/>
      <c r="BI44" s="265"/>
      <c r="BJ44" s="265"/>
      <c r="BK44" s="54"/>
      <c r="BL44" s="10">
        <f>SUM(BL15:BL43)</f>
        <v>0</v>
      </c>
      <c r="BM44" s="34">
        <f>SUM(BM15:BM36)</f>
        <v>0</v>
      </c>
      <c r="BN44" s="29">
        <f>SUM(BN15:BN43)</f>
        <v>0</v>
      </c>
      <c r="BO44" s="84">
        <f>J44+S44+AB44+AK44+AT44+BC44+BL44</f>
        <v>0</v>
      </c>
      <c r="BP44" s="10">
        <f>K44+T44+AC44+AL44+AU44+BD44+BM44</f>
        <v>0</v>
      </c>
      <c r="BQ44" s="85">
        <f t="shared" ref="BQ44" si="30">L44+U44+AD44+AM44+AV44+BE44+BN44</f>
        <v>0</v>
      </c>
      <c r="BR44" s="81"/>
      <c r="BS44" s="55">
        <v>2910</v>
      </c>
      <c r="BT44" s="188">
        <f>SUM(K15:K24,K27:K36)</f>
        <v>0</v>
      </c>
      <c r="BU44" s="188">
        <f>SUM(T15:T24,T27:T36)</f>
        <v>0</v>
      </c>
      <c r="BV44" s="188">
        <f>SUM(AC15:AC24,,AC27:AC36)</f>
        <v>0</v>
      </c>
      <c r="BW44" s="188">
        <f>SUM(AL15:AL24,,AL27:AL36)</f>
        <v>0</v>
      </c>
      <c r="BX44" s="188">
        <f>SUM(AU15:AU24,,AU27:AU36)</f>
        <v>0</v>
      </c>
      <c r="BY44" s="188">
        <f>SUM(BD15:BD24,BD27:BD36)</f>
        <v>0</v>
      </c>
      <c r="BZ44" s="188">
        <f>SUM(BM15:BM24,,BM27:BM36)</f>
        <v>0</v>
      </c>
      <c r="CA44" s="72">
        <f t="shared" ref="CA44" si="31">SUM(BT44:BX44)</f>
        <v>0</v>
      </c>
    </row>
    <row r="45" spans="1:79" ht="3" customHeight="1" thickTop="1" x14ac:dyDescent="0.25">
      <c r="A45" s="242"/>
      <c r="B45" s="243"/>
      <c r="C45" s="243"/>
      <c r="D45" s="226"/>
      <c r="E45" s="236"/>
      <c r="F45" s="236"/>
      <c r="G45" s="236"/>
      <c r="H45" s="236"/>
      <c r="I45" s="236"/>
      <c r="J45" s="236"/>
      <c r="K45" s="236"/>
      <c r="L45" s="236"/>
      <c r="M45" s="250"/>
      <c r="N45" s="236"/>
      <c r="O45" s="236"/>
      <c r="P45" s="236"/>
      <c r="Q45" s="236"/>
      <c r="R45" s="236"/>
      <c r="S45" s="236"/>
      <c r="T45" s="236"/>
      <c r="U45" s="236"/>
      <c r="V45" s="252"/>
      <c r="W45" s="236"/>
      <c r="X45" s="236"/>
      <c r="Y45" s="236"/>
      <c r="Z45" s="236"/>
      <c r="AA45" s="236"/>
      <c r="AB45" s="236"/>
      <c r="AC45" s="236"/>
      <c r="AD45" s="236"/>
      <c r="AE45" s="252"/>
      <c r="AF45" s="236"/>
      <c r="AG45" s="236"/>
      <c r="AH45" s="236"/>
      <c r="AI45" s="236"/>
      <c r="AJ45" s="236"/>
      <c r="AK45" s="236"/>
      <c r="AL45" s="236"/>
      <c r="AM45" s="236"/>
      <c r="AN45" s="252"/>
      <c r="AO45" s="236"/>
      <c r="AP45" s="236"/>
      <c r="AQ45" s="236"/>
      <c r="AR45" s="236"/>
      <c r="AS45" s="236"/>
      <c r="AT45" s="236"/>
      <c r="AU45" s="236"/>
      <c r="AV45" s="236"/>
      <c r="AW45" s="252"/>
      <c r="AX45" s="236"/>
      <c r="AY45" s="236"/>
      <c r="AZ45" s="236"/>
      <c r="BA45" s="236"/>
      <c r="BB45" s="236"/>
      <c r="BC45" s="236"/>
      <c r="BD45" s="236"/>
      <c r="BE45" s="236"/>
      <c r="BF45" s="252"/>
      <c r="BG45" s="236"/>
      <c r="BH45" s="236"/>
      <c r="BI45" s="236"/>
      <c r="BJ45" s="236"/>
      <c r="BK45" s="236"/>
      <c r="BL45" s="236"/>
      <c r="BM45" s="236"/>
      <c r="BN45" s="236"/>
      <c r="BO45" s="383"/>
      <c r="BP45" s="384"/>
      <c r="BQ45" s="385"/>
      <c r="BR45" s="1"/>
      <c r="BS45" s="2"/>
      <c r="BT45" s="2"/>
      <c r="BU45" s="2"/>
      <c r="BV45" s="2"/>
      <c r="BW45" s="2"/>
      <c r="BX45" s="2"/>
      <c r="BY45" s="2"/>
      <c r="BZ45" s="2"/>
      <c r="CA45" s="2"/>
    </row>
    <row r="46" spans="1:79" x14ac:dyDescent="0.25">
      <c r="A46" s="247" t="s">
        <v>37</v>
      </c>
      <c r="B46" s="248"/>
      <c r="C46" s="248"/>
      <c r="D46" s="226"/>
      <c r="E46" s="21"/>
      <c r="F46" s="21"/>
      <c r="G46" s="21"/>
      <c r="H46" s="21"/>
      <c r="I46" s="21"/>
      <c r="J46" s="324" t="s">
        <v>38</v>
      </c>
      <c r="K46" s="324"/>
      <c r="L46" s="245"/>
      <c r="M46" s="250"/>
      <c r="N46" s="263"/>
      <c r="O46" s="263"/>
      <c r="P46" s="263"/>
      <c r="Q46" s="263"/>
      <c r="R46" s="53"/>
      <c r="S46" s="324" t="s">
        <v>38</v>
      </c>
      <c r="T46" s="324"/>
      <c r="U46" s="245"/>
      <c r="V46" s="252"/>
      <c r="W46" s="263"/>
      <c r="X46" s="263"/>
      <c r="Y46" s="263"/>
      <c r="Z46" s="263"/>
      <c r="AA46" s="53"/>
      <c r="AB46" s="324" t="s">
        <v>38</v>
      </c>
      <c r="AC46" s="324"/>
      <c r="AD46" s="245"/>
      <c r="AE46" s="252"/>
      <c r="AF46" s="263"/>
      <c r="AG46" s="263"/>
      <c r="AH46" s="263"/>
      <c r="AI46" s="263"/>
      <c r="AJ46" s="53"/>
      <c r="AK46" s="324" t="s">
        <v>38</v>
      </c>
      <c r="AL46" s="324"/>
      <c r="AM46" s="245"/>
      <c r="AN46" s="252"/>
      <c r="AO46" s="263"/>
      <c r="AP46" s="263"/>
      <c r="AQ46" s="263"/>
      <c r="AR46" s="263"/>
      <c r="AS46" s="53"/>
      <c r="AT46" s="324" t="s">
        <v>38</v>
      </c>
      <c r="AU46" s="324"/>
      <c r="AV46" s="245"/>
      <c r="AW46" s="252"/>
      <c r="AX46" s="263"/>
      <c r="AY46" s="263"/>
      <c r="AZ46" s="263"/>
      <c r="BA46" s="263"/>
      <c r="BB46" s="53"/>
      <c r="BC46" s="324" t="s">
        <v>38</v>
      </c>
      <c r="BD46" s="324"/>
      <c r="BE46" s="245"/>
      <c r="BF46" s="252"/>
      <c r="BG46" s="263"/>
      <c r="BH46" s="263"/>
      <c r="BI46" s="263"/>
      <c r="BJ46" s="263"/>
      <c r="BK46" s="53"/>
      <c r="BL46" s="324" t="s">
        <v>38</v>
      </c>
      <c r="BM46" s="324"/>
      <c r="BN46" s="245"/>
      <c r="BO46" s="268"/>
      <c r="BP46" s="262" t="s">
        <v>38</v>
      </c>
      <c r="BQ46" s="271"/>
      <c r="BR46" s="79"/>
      <c r="BS46" s="2" t="s">
        <v>115</v>
      </c>
      <c r="BT46" s="188">
        <f>SUM(BT15:BT44)</f>
        <v>0</v>
      </c>
      <c r="BU46" s="188">
        <f>SUM(BU15:BU44)</f>
        <v>0</v>
      </c>
      <c r="BV46" s="188">
        <f>SUM(BV15:BV44)</f>
        <v>0</v>
      </c>
      <c r="BW46" s="188">
        <f t="shared" ref="BW46" si="32">SUM(BW15:BW44)</f>
        <v>0</v>
      </c>
      <c r="BX46" s="188">
        <f>SUM(BX15:BX44)</f>
        <v>0</v>
      </c>
      <c r="BY46" s="188">
        <f>SUM(BY15:BY44)</f>
        <v>0</v>
      </c>
      <c r="BZ46" s="188">
        <f>SUM(BZ15:BZ44)</f>
        <v>0</v>
      </c>
      <c r="CA46" s="188">
        <f>SUM(BT46:BZ46)</f>
        <v>0</v>
      </c>
    </row>
    <row r="47" spans="1:79" x14ac:dyDescent="0.25">
      <c r="A47" s="400" t="s">
        <v>96</v>
      </c>
      <c r="B47" s="401"/>
      <c r="C47" s="401"/>
      <c r="D47" s="226"/>
      <c r="E47" s="22"/>
      <c r="F47" s="22"/>
      <c r="G47" s="22"/>
      <c r="H47" s="22"/>
      <c r="I47" s="22"/>
      <c r="J47" s="324"/>
      <c r="K47" s="324"/>
      <c r="L47" s="245"/>
      <c r="M47" s="250"/>
      <c r="N47" s="264"/>
      <c r="O47" s="264"/>
      <c r="P47" s="264"/>
      <c r="Q47" s="264"/>
      <c r="R47" s="54"/>
      <c r="S47" s="324"/>
      <c r="T47" s="324"/>
      <c r="U47" s="245"/>
      <c r="V47" s="252"/>
      <c r="W47" s="264"/>
      <c r="X47" s="264"/>
      <c r="Y47" s="264"/>
      <c r="Z47" s="264"/>
      <c r="AA47" s="54"/>
      <c r="AB47" s="324"/>
      <c r="AC47" s="324"/>
      <c r="AD47" s="245"/>
      <c r="AE47" s="252"/>
      <c r="AF47" s="264"/>
      <c r="AG47" s="264"/>
      <c r="AH47" s="264"/>
      <c r="AI47" s="264"/>
      <c r="AJ47" s="54"/>
      <c r="AK47" s="324"/>
      <c r="AL47" s="324"/>
      <c r="AM47" s="245"/>
      <c r="AN47" s="252"/>
      <c r="AO47" s="264"/>
      <c r="AP47" s="264"/>
      <c r="AQ47" s="264"/>
      <c r="AR47" s="264"/>
      <c r="AS47" s="54"/>
      <c r="AT47" s="324"/>
      <c r="AU47" s="324"/>
      <c r="AV47" s="245"/>
      <c r="AW47" s="252"/>
      <c r="AX47" s="264"/>
      <c r="AY47" s="264"/>
      <c r="AZ47" s="264"/>
      <c r="BA47" s="264"/>
      <c r="BB47" s="54"/>
      <c r="BC47" s="324"/>
      <c r="BD47" s="324"/>
      <c r="BE47" s="245"/>
      <c r="BF47" s="252"/>
      <c r="BG47" s="264"/>
      <c r="BH47" s="264"/>
      <c r="BI47" s="264"/>
      <c r="BJ47" s="264"/>
      <c r="BK47" s="54"/>
      <c r="BL47" s="324"/>
      <c r="BM47" s="324"/>
      <c r="BN47" s="245"/>
      <c r="BO47" s="269"/>
      <c r="BP47" s="354"/>
      <c r="BQ47" s="355"/>
      <c r="BR47" s="79"/>
      <c r="BS47" s="73"/>
      <c r="BT47" s="74"/>
      <c r="BU47" s="74"/>
      <c r="BV47" s="74"/>
      <c r="BW47" s="74"/>
      <c r="BX47" s="74"/>
      <c r="BY47" s="74"/>
      <c r="BZ47" s="74"/>
      <c r="CA47" s="75"/>
    </row>
    <row r="48" spans="1:79" x14ac:dyDescent="0.25">
      <c r="A48" s="3" t="s">
        <v>39</v>
      </c>
      <c r="B48" s="59" t="s">
        <v>40</v>
      </c>
      <c r="C48" s="7" t="s">
        <v>85</v>
      </c>
      <c r="D48" s="226"/>
      <c r="E48" s="22"/>
      <c r="F48" s="22"/>
      <c r="G48" s="22"/>
      <c r="H48" s="22"/>
      <c r="I48" s="22"/>
      <c r="J48" s="324"/>
      <c r="K48" s="324"/>
      <c r="L48" s="245"/>
      <c r="M48" s="250"/>
      <c r="N48" s="264"/>
      <c r="O48" s="264"/>
      <c r="P48" s="264"/>
      <c r="Q48" s="264"/>
      <c r="R48" s="54"/>
      <c r="S48" s="324"/>
      <c r="T48" s="324"/>
      <c r="U48" s="245"/>
      <c r="V48" s="252"/>
      <c r="W48" s="264"/>
      <c r="X48" s="264"/>
      <c r="Y48" s="264"/>
      <c r="Z48" s="264"/>
      <c r="AA48" s="54"/>
      <c r="AB48" s="324"/>
      <c r="AC48" s="324"/>
      <c r="AD48" s="245"/>
      <c r="AE48" s="252"/>
      <c r="AF48" s="264"/>
      <c r="AG48" s="264"/>
      <c r="AH48" s="264"/>
      <c r="AI48" s="264"/>
      <c r="AJ48" s="54"/>
      <c r="AK48" s="324"/>
      <c r="AL48" s="324"/>
      <c r="AM48" s="245"/>
      <c r="AN48" s="252"/>
      <c r="AO48" s="264"/>
      <c r="AP48" s="264"/>
      <c r="AQ48" s="264"/>
      <c r="AR48" s="264"/>
      <c r="AS48" s="54"/>
      <c r="AT48" s="324"/>
      <c r="AU48" s="324"/>
      <c r="AV48" s="245"/>
      <c r="AW48" s="252"/>
      <c r="AX48" s="264"/>
      <c r="AY48" s="264"/>
      <c r="AZ48" s="264"/>
      <c r="BA48" s="264"/>
      <c r="BB48" s="54"/>
      <c r="BC48" s="324"/>
      <c r="BD48" s="324"/>
      <c r="BE48" s="245"/>
      <c r="BF48" s="252"/>
      <c r="BG48" s="264"/>
      <c r="BH48" s="264"/>
      <c r="BI48" s="264"/>
      <c r="BJ48" s="264"/>
      <c r="BK48" s="54"/>
      <c r="BL48" s="324"/>
      <c r="BM48" s="324"/>
      <c r="BN48" s="245"/>
      <c r="BO48" s="269"/>
      <c r="BP48" s="356"/>
      <c r="BQ48" s="357"/>
      <c r="BR48" s="79"/>
      <c r="BS48" s="76"/>
      <c r="BT48" s="77"/>
      <c r="BU48" s="77"/>
      <c r="BV48" s="77"/>
      <c r="BW48" s="77"/>
      <c r="BX48" s="77"/>
      <c r="BY48" s="77"/>
      <c r="BZ48" s="77"/>
      <c r="CA48" s="78"/>
    </row>
    <row r="49" spans="1:79" x14ac:dyDescent="0.25">
      <c r="A49" s="6">
        <v>1</v>
      </c>
      <c r="B49" s="57"/>
      <c r="C49" s="58"/>
      <c r="D49" s="226"/>
      <c r="E49" s="22"/>
      <c r="F49" s="22"/>
      <c r="G49" s="22"/>
      <c r="H49" s="22"/>
      <c r="I49" s="22"/>
      <c r="J49" s="300"/>
      <c r="K49" s="300"/>
      <c r="L49" s="301"/>
      <c r="M49" s="250"/>
      <c r="N49" s="264"/>
      <c r="O49" s="264"/>
      <c r="P49" s="264"/>
      <c r="Q49" s="264"/>
      <c r="R49" s="54"/>
      <c r="S49" s="325"/>
      <c r="T49" s="325"/>
      <c r="U49" s="326"/>
      <c r="V49" s="252"/>
      <c r="W49" s="264"/>
      <c r="X49" s="264"/>
      <c r="Y49" s="264"/>
      <c r="Z49" s="264"/>
      <c r="AA49" s="54"/>
      <c r="AB49" s="325"/>
      <c r="AC49" s="325"/>
      <c r="AD49" s="326"/>
      <c r="AE49" s="252"/>
      <c r="AF49" s="264"/>
      <c r="AG49" s="264"/>
      <c r="AH49" s="264"/>
      <c r="AI49" s="264"/>
      <c r="AJ49" s="54"/>
      <c r="AK49" s="325"/>
      <c r="AL49" s="325"/>
      <c r="AM49" s="326"/>
      <c r="AN49" s="252"/>
      <c r="AO49" s="264"/>
      <c r="AP49" s="264"/>
      <c r="AQ49" s="264"/>
      <c r="AR49" s="264"/>
      <c r="AS49" s="54"/>
      <c r="AT49" s="325"/>
      <c r="AU49" s="325"/>
      <c r="AV49" s="326"/>
      <c r="AW49" s="252"/>
      <c r="AX49" s="264"/>
      <c r="AY49" s="264"/>
      <c r="AZ49" s="264"/>
      <c r="BA49" s="264"/>
      <c r="BB49" s="54"/>
      <c r="BC49" s="325"/>
      <c r="BD49" s="325"/>
      <c r="BE49" s="326"/>
      <c r="BF49" s="252"/>
      <c r="BG49" s="264"/>
      <c r="BH49" s="264"/>
      <c r="BI49" s="264"/>
      <c r="BJ49" s="264"/>
      <c r="BK49" s="54"/>
      <c r="BL49" s="325"/>
      <c r="BM49" s="325"/>
      <c r="BN49" s="326"/>
      <c r="BO49" s="269"/>
      <c r="BP49" s="322">
        <f>J49+S49+AB49+AK49+AT49+BC49+BL49</f>
        <v>0</v>
      </c>
      <c r="BQ49" s="323"/>
      <c r="BR49" s="1"/>
      <c r="BS49" s="2">
        <f>C49</f>
        <v>0</v>
      </c>
      <c r="BT49" s="188">
        <f>J49</f>
        <v>0</v>
      </c>
      <c r="BU49" s="188">
        <f>S49</f>
        <v>0</v>
      </c>
      <c r="BV49" s="188">
        <f>AB49</f>
        <v>0</v>
      </c>
      <c r="BW49" s="188">
        <f>AK49</f>
        <v>0</v>
      </c>
      <c r="BX49" s="188">
        <f>AT49</f>
        <v>0</v>
      </c>
      <c r="BY49" s="188">
        <f>BC49</f>
        <v>0</v>
      </c>
      <c r="BZ49" s="188">
        <f>BL49</f>
        <v>0</v>
      </c>
      <c r="CA49" s="188">
        <f>SUM(BT49:BZ49)</f>
        <v>0</v>
      </c>
    </row>
    <row r="50" spans="1:79" x14ac:dyDescent="0.25">
      <c r="A50" s="6">
        <v>2</v>
      </c>
      <c r="B50" s="57"/>
      <c r="C50" s="58"/>
      <c r="D50" s="226"/>
      <c r="E50" s="22"/>
      <c r="F50" s="22"/>
      <c r="G50" s="22"/>
      <c r="H50" s="22"/>
      <c r="I50" s="22"/>
      <c r="J50" s="300"/>
      <c r="K50" s="300"/>
      <c r="L50" s="301"/>
      <c r="M50" s="250"/>
      <c r="N50" s="264"/>
      <c r="O50" s="264"/>
      <c r="P50" s="264"/>
      <c r="Q50" s="264"/>
      <c r="R50" s="54"/>
      <c r="S50" s="300"/>
      <c r="T50" s="300"/>
      <c r="U50" s="301"/>
      <c r="V50" s="252"/>
      <c r="W50" s="264"/>
      <c r="X50" s="264"/>
      <c r="Y50" s="264"/>
      <c r="Z50" s="264"/>
      <c r="AA50" s="54"/>
      <c r="AB50" s="300"/>
      <c r="AC50" s="300"/>
      <c r="AD50" s="301"/>
      <c r="AE50" s="252"/>
      <c r="AF50" s="264"/>
      <c r="AG50" s="264"/>
      <c r="AH50" s="264"/>
      <c r="AI50" s="264"/>
      <c r="AJ50" s="54"/>
      <c r="AK50" s="300"/>
      <c r="AL50" s="300"/>
      <c r="AM50" s="301"/>
      <c r="AN50" s="252"/>
      <c r="AO50" s="264"/>
      <c r="AP50" s="264"/>
      <c r="AQ50" s="264"/>
      <c r="AR50" s="264"/>
      <c r="AS50" s="54"/>
      <c r="AT50" s="300"/>
      <c r="AU50" s="300"/>
      <c r="AV50" s="301"/>
      <c r="AW50" s="252"/>
      <c r="AX50" s="264"/>
      <c r="AY50" s="264"/>
      <c r="AZ50" s="264"/>
      <c r="BA50" s="264"/>
      <c r="BB50" s="54"/>
      <c r="BC50" s="300"/>
      <c r="BD50" s="300"/>
      <c r="BE50" s="301"/>
      <c r="BF50" s="252"/>
      <c r="BG50" s="264"/>
      <c r="BH50" s="264"/>
      <c r="BI50" s="264"/>
      <c r="BJ50" s="264"/>
      <c r="BK50" s="54"/>
      <c r="BL50" s="300"/>
      <c r="BM50" s="300"/>
      <c r="BN50" s="301"/>
      <c r="BO50" s="269"/>
      <c r="BP50" s="322">
        <f t="shared" ref="BP50:BP51" si="33">J50+S50+AB50+AK50+AT50+BC50+BL50</f>
        <v>0</v>
      </c>
      <c r="BQ50" s="323"/>
      <c r="BR50" s="1"/>
      <c r="BS50" s="2">
        <f>C50</f>
        <v>0</v>
      </c>
      <c r="BT50" s="188">
        <f>J50</f>
        <v>0</v>
      </c>
      <c r="BU50" s="188">
        <f>S50</f>
        <v>0</v>
      </c>
      <c r="BV50" s="188">
        <f>AB50</f>
        <v>0</v>
      </c>
      <c r="BW50" s="188">
        <f>AK50</f>
        <v>0</v>
      </c>
      <c r="BX50" s="188">
        <f>AT50</f>
        <v>0</v>
      </c>
      <c r="BY50" s="188">
        <f>BC50</f>
        <v>0</v>
      </c>
      <c r="BZ50" s="188">
        <f>BL50</f>
        <v>0</v>
      </c>
      <c r="CA50" s="188">
        <f>SUM(BT50:BZ50)</f>
        <v>0</v>
      </c>
    </row>
    <row r="51" spans="1:79" ht="15.75" thickBot="1" x14ac:dyDescent="0.3">
      <c r="A51" s="6">
        <v>3</v>
      </c>
      <c r="B51" s="57"/>
      <c r="C51" s="58"/>
      <c r="D51" s="226"/>
      <c r="E51" s="22"/>
      <c r="F51" s="22"/>
      <c r="G51" s="22"/>
      <c r="H51" s="22"/>
      <c r="I51" s="22"/>
      <c r="J51" s="298"/>
      <c r="K51" s="298"/>
      <c r="L51" s="299"/>
      <c r="M51" s="250"/>
      <c r="N51" s="264"/>
      <c r="O51" s="264"/>
      <c r="P51" s="264"/>
      <c r="Q51" s="264"/>
      <c r="R51" s="54"/>
      <c r="S51" s="298"/>
      <c r="T51" s="298"/>
      <c r="U51" s="299"/>
      <c r="V51" s="252"/>
      <c r="W51" s="264"/>
      <c r="X51" s="264"/>
      <c r="Y51" s="264"/>
      <c r="Z51" s="264"/>
      <c r="AA51" s="54"/>
      <c r="AB51" s="298"/>
      <c r="AC51" s="298"/>
      <c r="AD51" s="299"/>
      <c r="AE51" s="252"/>
      <c r="AF51" s="264"/>
      <c r="AG51" s="264"/>
      <c r="AH51" s="264"/>
      <c r="AI51" s="264"/>
      <c r="AJ51" s="54"/>
      <c r="AK51" s="298"/>
      <c r="AL51" s="298"/>
      <c r="AM51" s="299"/>
      <c r="AN51" s="252"/>
      <c r="AO51" s="264"/>
      <c r="AP51" s="264"/>
      <c r="AQ51" s="264"/>
      <c r="AR51" s="264"/>
      <c r="AS51" s="54"/>
      <c r="AT51" s="298"/>
      <c r="AU51" s="298"/>
      <c r="AV51" s="299"/>
      <c r="AW51" s="252"/>
      <c r="AX51" s="264"/>
      <c r="AY51" s="264"/>
      <c r="AZ51" s="264"/>
      <c r="BA51" s="264"/>
      <c r="BB51" s="54"/>
      <c r="BC51" s="298"/>
      <c r="BD51" s="298"/>
      <c r="BE51" s="299"/>
      <c r="BF51" s="252"/>
      <c r="BG51" s="264"/>
      <c r="BH51" s="264"/>
      <c r="BI51" s="264"/>
      <c r="BJ51" s="264"/>
      <c r="BK51" s="54"/>
      <c r="BL51" s="298"/>
      <c r="BM51" s="298"/>
      <c r="BN51" s="299"/>
      <c r="BO51" s="269"/>
      <c r="BP51" s="322">
        <f t="shared" si="33"/>
        <v>0</v>
      </c>
      <c r="BQ51" s="323"/>
      <c r="BR51" s="1"/>
      <c r="BS51" s="2">
        <f>C51</f>
        <v>0</v>
      </c>
      <c r="BT51" s="188">
        <f>J51</f>
        <v>0</v>
      </c>
      <c r="BU51" s="188">
        <f>S51</f>
        <v>0</v>
      </c>
      <c r="BV51" s="188">
        <f>AB51</f>
        <v>0</v>
      </c>
      <c r="BW51" s="188">
        <f>AK51</f>
        <v>0</v>
      </c>
      <c r="BX51" s="188">
        <f>AT51</f>
        <v>0</v>
      </c>
      <c r="BY51" s="188">
        <f>BC51</f>
        <v>0</v>
      </c>
      <c r="BZ51" s="188">
        <f>BL51</f>
        <v>0</v>
      </c>
      <c r="CA51" s="188">
        <f t="shared" ref="CA51" si="34">SUM(BT51:BZ51)</f>
        <v>0</v>
      </c>
    </row>
    <row r="52" spans="1:79" ht="16.5" thickTop="1" thickBot="1" x14ac:dyDescent="0.3">
      <c r="A52" s="233" t="s">
        <v>41</v>
      </c>
      <c r="B52" s="234"/>
      <c r="C52" s="234"/>
      <c r="D52" s="226"/>
      <c r="E52" s="22"/>
      <c r="F52" s="22"/>
      <c r="G52" s="22"/>
      <c r="H52" s="22"/>
      <c r="I52" s="22"/>
      <c r="J52" s="320">
        <f>SUM(J49:L51)</f>
        <v>0</v>
      </c>
      <c r="K52" s="321"/>
      <c r="L52" s="321"/>
      <c r="M52" s="250"/>
      <c r="N52" s="264"/>
      <c r="O52" s="264"/>
      <c r="P52" s="264"/>
      <c r="Q52" s="264"/>
      <c r="R52" s="54"/>
      <c r="S52" s="320">
        <f>SUM(S49:U51)</f>
        <v>0</v>
      </c>
      <c r="T52" s="321"/>
      <c r="U52" s="321"/>
      <c r="V52" s="252"/>
      <c r="W52" s="264"/>
      <c r="X52" s="264"/>
      <c r="Y52" s="264"/>
      <c r="Z52" s="264"/>
      <c r="AA52" s="54"/>
      <c r="AB52" s="331">
        <f>SUM(AB49:AD51)</f>
        <v>0</v>
      </c>
      <c r="AC52" s="332"/>
      <c r="AD52" s="333"/>
      <c r="AE52" s="252"/>
      <c r="AF52" s="264"/>
      <c r="AG52" s="264"/>
      <c r="AH52" s="264"/>
      <c r="AI52" s="264"/>
      <c r="AJ52" s="54"/>
      <c r="AK52" s="331">
        <f>SUM(AK49:AM51)</f>
        <v>0</v>
      </c>
      <c r="AL52" s="332"/>
      <c r="AM52" s="333"/>
      <c r="AN52" s="252"/>
      <c r="AO52" s="264"/>
      <c r="AP52" s="264"/>
      <c r="AQ52" s="264"/>
      <c r="AR52" s="264"/>
      <c r="AS52" s="54"/>
      <c r="AT52" s="331">
        <f>SUM(AT49:AV51)</f>
        <v>0</v>
      </c>
      <c r="AU52" s="332"/>
      <c r="AV52" s="333"/>
      <c r="AW52" s="252"/>
      <c r="AX52" s="264"/>
      <c r="AY52" s="264"/>
      <c r="AZ52" s="264"/>
      <c r="BA52" s="264"/>
      <c r="BB52" s="54"/>
      <c r="BC52" s="331">
        <f>SUM(BC49:BE51)</f>
        <v>0</v>
      </c>
      <c r="BD52" s="332"/>
      <c r="BE52" s="333"/>
      <c r="BF52" s="252"/>
      <c r="BG52" s="264"/>
      <c r="BH52" s="264"/>
      <c r="BI52" s="264"/>
      <c r="BJ52" s="264"/>
      <c r="BK52" s="54"/>
      <c r="BL52" s="331">
        <f>SUM(BL49:BN51)</f>
        <v>0</v>
      </c>
      <c r="BM52" s="332"/>
      <c r="BN52" s="333"/>
      <c r="BO52" s="269"/>
      <c r="BP52" s="348">
        <f>J52+S52+AB52+AK52+AT52+BC52+BL52</f>
        <v>0</v>
      </c>
      <c r="BQ52" s="349"/>
      <c r="BR52" s="1"/>
      <c r="BS52" s="90"/>
      <c r="BT52" s="91"/>
      <c r="BU52" s="91"/>
      <c r="BV52" s="91"/>
      <c r="BW52" s="91"/>
      <c r="BX52" s="91"/>
      <c r="BY52" s="91"/>
      <c r="BZ52" s="91"/>
      <c r="CA52" s="89"/>
    </row>
    <row r="53" spans="1:79" x14ac:dyDescent="0.25">
      <c r="A53" s="59" t="s">
        <v>42</v>
      </c>
      <c r="B53" s="7"/>
      <c r="C53" s="7" t="s">
        <v>85</v>
      </c>
      <c r="D53" s="226"/>
      <c r="E53" s="22"/>
      <c r="F53" s="22"/>
      <c r="G53" s="22"/>
      <c r="H53" s="22"/>
      <c r="I53" s="22"/>
      <c r="J53" s="310"/>
      <c r="K53" s="310"/>
      <c r="L53" s="311"/>
      <c r="M53" s="250"/>
      <c r="N53" s="264"/>
      <c r="O53" s="264"/>
      <c r="P53" s="264"/>
      <c r="Q53" s="264"/>
      <c r="R53" s="54"/>
      <c r="S53" s="310"/>
      <c r="T53" s="310"/>
      <c r="U53" s="311"/>
      <c r="V53" s="252"/>
      <c r="W53" s="264"/>
      <c r="X53" s="264"/>
      <c r="Y53" s="264"/>
      <c r="Z53" s="264"/>
      <c r="AA53" s="54"/>
      <c r="AB53" s="310"/>
      <c r="AC53" s="310"/>
      <c r="AD53" s="311"/>
      <c r="AE53" s="252"/>
      <c r="AF53" s="264"/>
      <c r="AG53" s="264"/>
      <c r="AH53" s="264"/>
      <c r="AI53" s="264"/>
      <c r="AJ53" s="54"/>
      <c r="AK53" s="310"/>
      <c r="AL53" s="310"/>
      <c r="AM53" s="311"/>
      <c r="AN53" s="252"/>
      <c r="AO53" s="264"/>
      <c r="AP53" s="264"/>
      <c r="AQ53" s="264"/>
      <c r="AR53" s="264"/>
      <c r="AS53" s="54"/>
      <c r="AT53" s="310"/>
      <c r="AU53" s="310"/>
      <c r="AV53" s="311"/>
      <c r="AW53" s="252"/>
      <c r="AX53" s="264"/>
      <c r="AY53" s="264"/>
      <c r="AZ53" s="264"/>
      <c r="BA53" s="264"/>
      <c r="BB53" s="54"/>
      <c r="BC53" s="310"/>
      <c r="BD53" s="310"/>
      <c r="BE53" s="311"/>
      <c r="BF53" s="252"/>
      <c r="BG53" s="264"/>
      <c r="BH53" s="264"/>
      <c r="BI53" s="264"/>
      <c r="BJ53" s="264"/>
      <c r="BK53" s="54"/>
      <c r="BL53" s="310"/>
      <c r="BM53" s="310"/>
      <c r="BN53" s="311"/>
      <c r="BO53" s="269"/>
      <c r="BP53" s="311"/>
      <c r="BQ53" s="358"/>
      <c r="BR53" s="1"/>
      <c r="BS53" s="59"/>
      <c r="BT53" s="116"/>
      <c r="BU53" s="116"/>
      <c r="BV53" s="116"/>
      <c r="BW53" s="116"/>
      <c r="BX53" s="116"/>
      <c r="BY53" s="116"/>
      <c r="BZ53" s="116"/>
      <c r="CA53" s="117"/>
    </row>
    <row r="54" spans="1:79" x14ac:dyDescent="0.25">
      <c r="A54" s="15">
        <v>1</v>
      </c>
      <c r="B54" s="49" t="s">
        <v>43</v>
      </c>
      <c r="C54" s="58"/>
      <c r="D54" s="226"/>
      <c r="E54" s="22"/>
      <c r="F54" s="22"/>
      <c r="G54" s="22"/>
      <c r="H54" s="22"/>
      <c r="I54" s="22"/>
      <c r="J54" s="300"/>
      <c r="K54" s="300"/>
      <c r="L54" s="301"/>
      <c r="M54" s="250"/>
      <c r="N54" s="264"/>
      <c r="O54" s="264"/>
      <c r="P54" s="264"/>
      <c r="Q54" s="264"/>
      <c r="R54" s="54"/>
      <c r="S54" s="300"/>
      <c r="T54" s="300"/>
      <c r="U54" s="301"/>
      <c r="V54" s="252"/>
      <c r="W54" s="264"/>
      <c r="X54" s="264"/>
      <c r="Y54" s="264"/>
      <c r="Z54" s="264"/>
      <c r="AA54" s="54"/>
      <c r="AB54" s="300"/>
      <c r="AC54" s="300"/>
      <c r="AD54" s="301"/>
      <c r="AE54" s="252"/>
      <c r="AF54" s="264"/>
      <c r="AG54" s="264"/>
      <c r="AH54" s="264"/>
      <c r="AI54" s="264"/>
      <c r="AJ54" s="54"/>
      <c r="AK54" s="300"/>
      <c r="AL54" s="300"/>
      <c r="AM54" s="301"/>
      <c r="AN54" s="252"/>
      <c r="AO54" s="264"/>
      <c r="AP54" s="264"/>
      <c r="AQ54" s="264"/>
      <c r="AR54" s="264"/>
      <c r="AS54" s="54"/>
      <c r="AT54" s="300"/>
      <c r="AU54" s="300"/>
      <c r="AV54" s="301"/>
      <c r="AW54" s="252"/>
      <c r="AX54" s="264"/>
      <c r="AY54" s="264"/>
      <c r="AZ54" s="264"/>
      <c r="BA54" s="264"/>
      <c r="BB54" s="54"/>
      <c r="BC54" s="300"/>
      <c r="BD54" s="300"/>
      <c r="BE54" s="301"/>
      <c r="BF54" s="252"/>
      <c r="BG54" s="264"/>
      <c r="BH54" s="264"/>
      <c r="BI54" s="264"/>
      <c r="BJ54" s="264"/>
      <c r="BK54" s="54"/>
      <c r="BL54" s="300"/>
      <c r="BM54" s="300"/>
      <c r="BN54" s="301"/>
      <c r="BO54" s="269"/>
      <c r="BP54" s="322">
        <f t="shared" ref="BP54:BP55" si="35">J54+S54+AB54+AK54+AT54+BC54+BL54</f>
        <v>0</v>
      </c>
      <c r="BQ54" s="323"/>
      <c r="BR54" s="1"/>
      <c r="BS54" s="2">
        <f>C54</f>
        <v>0</v>
      </c>
      <c r="BT54" s="188">
        <f>J54</f>
        <v>0</v>
      </c>
      <c r="BU54" s="188">
        <f>S54</f>
        <v>0</v>
      </c>
      <c r="BV54" s="188">
        <f>AB54</f>
        <v>0</v>
      </c>
      <c r="BW54" s="188">
        <f>AK54</f>
        <v>0</v>
      </c>
      <c r="BX54" s="188">
        <f>AT54</f>
        <v>0</v>
      </c>
      <c r="BY54" s="188">
        <f>BC54</f>
        <v>0</v>
      </c>
      <c r="BZ54" s="188">
        <f>BL54</f>
        <v>0</v>
      </c>
      <c r="CA54" s="188">
        <f t="shared" ref="CA54:CA55" si="36">SUM(BT54:BZ54)</f>
        <v>0</v>
      </c>
    </row>
    <row r="55" spans="1:79" ht="15.75" thickBot="1" x14ac:dyDescent="0.3">
      <c r="A55" s="15">
        <v>2</v>
      </c>
      <c r="B55" s="49" t="s">
        <v>44</v>
      </c>
      <c r="C55" s="58"/>
      <c r="D55" s="226"/>
      <c r="E55" s="22"/>
      <c r="F55" s="22"/>
      <c r="G55" s="22"/>
      <c r="H55" s="22"/>
      <c r="I55" s="22"/>
      <c r="J55" s="298"/>
      <c r="K55" s="298"/>
      <c r="L55" s="299"/>
      <c r="M55" s="250"/>
      <c r="N55" s="264"/>
      <c r="O55" s="264"/>
      <c r="P55" s="264"/>
      <c r="Q55" s="264"/>
      <c r="R55" s="54"/>
      <c r="S55" s="298"/>
      <c r="T55" s="298"/>
      <c r="U55" s="299"/>
      <c r="V55" s="252"/>
      <c r="W55" s="264"/>
      <c r="X55" s="264"/>
      <c r="Y55" s="264"/>
      <c r="Z55" s="264"/>
      <c r="AA55" s="54"/>
      <c r="AB55" s="298"/>
      <c r="AC55" s="298"/>
      <c r="AD55" s="299"/>
      <c r="AE55" s="252"/>
      <c r="AF55" s="264"/>
      <c r="AG55" s="264"/>
      <c r="AH55" s="264"/>
      <c r="AI55" s="264"/>
      <c r="AJ55" s="54"/>
      <c r="AK55" s="298"/>
      <c r="AL55" s="298"/>
      <c r="AM55" s="299"/>
      <c r="AN55" s="252"/>
      <c r="AO55" s="264"/>
      <c r="AP55" s="264"/>
      <c r="AQ55" s="264"/>
      <c r="AR55" s="264"/>
      <c r="AS55" s="54"/>
      <c r="AT55" s="298"/>
      <c r="AU55" s="298"/>
      <c r="AV55" s="299"/>
      <c r="AW55" s="252"/>
      <c r="AX55" s="264"/>
      <c r="AY55" s="264"/>
      <c r="AZ55" s="264"/>
      <c r="BA55" s="264"/>
      <c r="BB55" s="54"/>
      <c r="BC55" s="298"/>
      <c r="BD55" s="298"/>
      <c r="BE55" s="299"/>
      <c r="BF55" s="252"/>
      <c r="BG55" s="264"/>
      <c r="BH55" s="264"/>
      <c r="BI55" s="264"/>
      <c r="BJ55" s="264"/>
      <c r="BK55" s="54"/>
      <c r="BL55" s="298"/>
      <c r="BM55" s="298"/>
      <c r="BN55" s="299"/>
      <c r="BO55" s="269"/>
      <c r="BP55" s="322">
        <f t="shared" si="35"/>
        <v>0</v>
      </c>
      <c r="BQ55" s="323"/>
      <c r="BR55" s="1"/>
      <c r="BS55" s="2">
        <f>C55</f>
        <v>0</v>
      </c>
      <c r="BT55" s="188">
        <f>J55</f>
        <v>0</v>
      </c>
      <c r="BU55" s="188">
        <f>S55</f>
        <v>0</v>
      </c>
      <c r="BV55" s="188">
        <f>AB55</f>
        <v>0</v>
      </c>
      <c r="BW55" s="188">
        <f>AK55</f>
        <v>0</v>
      </c>
      <c r="BX55" s="188">
        <f>AT55</f>
        <v>0</v>
      </c>
      <c r="BY55" s="188">
        <f>BC55</f>
        <v>0</v>
      </c>
      <c r="BZ55" s="188">
        <f>BL55</f>
        <v>0</v>
      </c>
      <c r="CA55" s="188">
        <f t="shared" si="36"/>
        <v>0</v>
      </c>
    </row>
    <row r="56" spans="1:79" ht="16.5" thickTop="1" thickBot="1" x14ac:dyDescent="0.3">
      <c r="A56" s="233" t="s">
        <v>45</v>
      </c>
      <c r="B56" s="234"/>
      <c r="C56" s="234"/>
      <c r="D56" s="226"/>
      <c r="E56" s="22"/>
      <c r="F56" s="22"/>
      <c r="G56" s="22"/>
      <c r="H56" s="22"/>
      <c r="I56" s="22"/>
      <c r="J56" s="320">
        <f>SUM(J54:L55)</f>
        <v>0</v>
      </c>
      <c r="K56" s="321"/>
      <c r="L56" s="321"/>
      <c r="M56" s="250"/>
      <c r="N56" s="264"/>
      <c r="O56" s="264"/>
      <c r="P56" s="264"/>
      <c r="Q56" s="264"/>
      <c r="R56" s="54"/>
      <c r="S56" s="320">
        <f>SUM(S54:U55)</f>
        <v>0</v>
      </c>
      <c r="T56" s="321"/>
      <c r="U56" s="321"/>
      <c r="V56" s="252"/>
      <c r="W56" s="264"/>
      <c r="X56" s="264"/>
      <c r="Y56" s="264"/>
      <c r="Z56" s="264"/>
      <c r="AA56" s="54"/>
      <c r="AB56" s="331">
        <f>SUM(AB54:AD55)</f>
        <v>0</v>
      </c>
      <c r="AC56" s="332"/>
      <c r="AD56" s="333"/>
      <c r="AE56" s="252"/>
      <c r="AF56" s="264"/>
      <c r="AG56" s="264"/>
      <c r="AH56" s="264"/>
      <c r="AI56" s="264"/>
      <c r="AJ56" s="54"/>
      <c r="AK56" s="331">
        <f>SUM(AK54:AM55)</f>
        <v>0</v>
      </c>
      <c r="AL56" s="332"/>
      <c r="AM56" s="333"/>
      <c r="AN56" s="252"/>
      <c r="AO56" s="264"/>
      <c r="AP56" s="264"/>
      <c r="AQ56" s="264"/>
      <c r="AR56" s="264"/>
      <c r="AS56" s="54"/>
      <c r="AT56" s="331">
        <f>SUM(AT54:AV55)</f>
        <v>0</v>
      </c>
      <c r="AU56" s="332"/>
      <c r="AV56" s="333"/>
      <c r="AW56" s="252"/>
      <c r="AX56" s="264"/>
      <c r="AY56" s="264"/>
      <c r="AZ56" s="264"/>
      <c r="BA56" s="264"/>
      <c r="BB56" s="54"/>
      <c r="BC56" s="331">
        <f>SUM(BC54:BE55)</f>
        <v>0</v>
      </c>
      <c r="BD56" s="332"/>
      <c r="BE56" s="333"/>
      <c r="BF56" s="252"/>
      <c r="BG56" s="264"/>
      <c r="BH56" s="264"/>
      <c r="BI56" s="264"/>
      <c r="BJ56" s="264"/>
      <c r="BK56" s="54"/>
      <c r="BL56" s="331">
        <f>SUM(BL54:BN55)</f>
        <v>0</v>
      </c>
      <c r="BM56" s="332"/>
      <c r="BN56" s="333"/>
      <c r="BO56" s="269"/>
      <c r="BP56" s="348">
        <f>J56+S56+AB56+AK56+AT56+BC56+BL56</f>
        <v>0</v>
      </c>
      <c r="BQ56" s="349"/>
      <c r="BR56" s="1"/>
      <c r="BS56" s="90"/>
      <c r="BT56" s="91"/>
      <c r="BU56" s="91"/>
      <c r="BV56" s="91"/>
      <c r="BW56" s="91"/>
      <c r="BX56" s="91"/>
      <c r="BY56" s="91"/>
      <c r="BZ56" s="91"/>
      <c r="CA56" s="89"/>
    </row>
    <row r="57" spans="1:79" ht="15" customHeight="1" x14ac:dyDescent="0.25">
      <c r="A57" s="87" t="s">
        <v>46</v>
      </c>
      <c r="B57" s="63"/>
      <c r="C57" s="88" t="s">
        <v>85</v>
      </c>
      <c r="D57" s="226"/>
      <c r="E57" s="22"/>
      <c r="F57" s="22"/>
      <c r="G57" s="22"/>
      <c r="H57" s="22"/>
      <c r="I57" s="22"/>
      <c r="J57" s="310"/>
      <c r="K57" s="310"/>
      <c r="L57" s="311"/>
      <c r="M57" s="250"/>
      <c r="N57" s="264"/>
      <c r="O57" s="264"/>
      <c r="P57" s="264"/>
      <c r="Q57" s="264"/>
      <c r="R57" s="54"/>
      <c r="S57" s="310"/>
      <c r="T57" s="310"/>
      <c r="U57" s="311"/>
      <c r="V57" s="252"/>
      <c r="W57" s="264"/>
      <c r="X57" s="264"/>
      <c r="Y57" s="264"/>
      <c r="Z57" s="264"/>
      <c r="AA57" s="54"/>
      <c r="AB57" s="310"/>
      <c r="AC57" s="310"/>
      <c r="AD57" s="311"/>
      <c r="AE57" s="252"/>
      <c r="AF57" s="264"/>
      <c r="AG57" s="264"/>
      <c r="AH57" s="264"/>
      <c r="AI57" s="264"/>
      <c r="AJ57" s="54"/>
      <c r="AK57" s="310"/>
      <c r="AL57" s="310"/>
      <c r="AM57" s="311"/>
      <c r="AN57" s="252"/>
      <c r="AO57" s="264"/>
      <c r="AP57" s="264"/>
      <c r="AQ57" s="264"/>
      <c r="AR57" s="264"/>
      <c r="AS57" s="54"/>
      <c r="AT57" s="310"/>
      <c r="AU57" s="310"/>
      <c r="AV57" s="311"/>
      <c r="AW57" s="252"/>
      <c r="AX57" s="264"/>
      <c r="AY57" s="264"/>
      <c r="AZ57" s="264"/>
      <c r="BA57" s="264"/>
      <c r="BB57" s="54"/>
      <c r="BC57" s="310"/>
      <c r="BD57" s="310"/>
      <c r="BE57" s="311"/>
      <c r="BF57" s="252"/>
      <c r="BG57" s="264"/>
      <c r="BH57" s="264"/>
      <c r="BI57" s="264"/>
      <c r="BJ57" s="264"/>
      <c r="BK57" s="54"/>
      <c r="BL57" s="310"/>
      <c r="BM57" s="310"/>
      <c r="BN57" s="311"/>
      <c r="BO57" s="269"/>
      <c r="BP57" s="203"/>
      <c r="BQ57" s="204"/>
      <c r="BR57" s="1"/>
      <c r="BS57" s="59"/>
      <c r="BT57" s="116"/>
      <c r="BU57" s="116"/>
      <c r="BV57" s="116"/>
      <c r="BW57" s="116"/>
      <c r="BX57" s="116"/>
      <c r="BY57" s="116"/>
      <c r="BZ57" s="116"/>
      <c r="CA57" s="117"/>
    </row>
    <row r="58" spans="1:79" ht="15" customHeight="1" x14ac:dyDescent="0.25">
      <c r="A58" s="15">
        <v>1</v>
      </c>
      <c r="B58" s="60" t="s">
        <v>117</v>
      </c>
      <c r="C58" s="58"/>
      <c r="D58" s="226"/>
      <c r="E58" s="22"/>
      <c r="F58" s="22"/>
      <c r="G58" s="22"/>
      <c r="H58" s="22"/>
      <c r="I58" s="22"/>
      <c r="J58" s="300"/>
      <c r="K58" s="300"/>
      <c r="L58" s="301"/>
      <c r="M58" s="250"/>
      <c r="N58" s="264"/>
      <c r="O58" s="264"/>
      <c r="P58" s="264"/>
      <c r="Q58" s="264"/>
      <c r="R58" s="54"/>
      <c r="S58" s="300"/>
      <c r="T58" s="300"/>
      <c r="U58" s="301"/>
      <c r="V58" s="252"/>
      <c r="W58" s="264"/>
      <c r="X58" s="264"/>
      <c r="Y58" s="264"/>
      <c r="Z58" s="264"/>
      <c r="AA58" s="54"/>
      <c r="AB58" s="300"/>
      <c r="AC58" s="300"/>
      <c r="AD58" s="301"/>
      <c r="AE58" s="252"/>
      <c r="AF58" s="264"/>
      <c r="AG58" s="264"/>
      <c r="AH58" s="264"/>
      <c r="AI58" s="264"/>
      <c r="AJ58" s="54"/>
      <c r="AK58" s="300"/>
      <c r="AL58" s="300"/>
      <c r="AM58" s="301"/>
      <c r="AN58" s="252"/>
      <c r="AO58" s="264"/>
      <c r="AP58" s="264"/>
      <c r="AQ58" s="264"/>
      <c r="AR58" s="264"/>
      <c r="AS58" s="54"/>
      <c r="AT58" s="300"/>
      <c r="AU58" s="300"/>
      <c r="AV58" s="301"/>
      <c r="AW58" s="252"/>
      <c r="AX58" s="264"/>
      <c r="AY58" s="264"/>
      <c r="AZ58" s="264"/>
      <c r="BA58" s="264"/>
      <c r="BB58" s="54"/>
      <c r="BC58" s="300"/>
      <c r="BD58" s="300"/>
      <c r="BE58" s="301"/>
      <c r="BF58" s="252"/>
      <c r="BG58" s="264"/>
      <c r="BH58" s="264"/>
      <c r="BI58" s="264"/>
      <c r="BJ58" s="264"/>
      <c r="BK58" s="54"/>
      <c r="BL58" s="300"/>
      <c r="BM58" s="300"/>
      <c r="BN58" s="301"/>
      <c r="BO58" s="269"/>
      <c r="BP58" s="322">
        <f t="shared" ref="BP58:BP63" si="37">J58+S58+AB58+AK58+AT58+BC58+BL58</f>
        <v>0</v>
      </c>
      <c r="BQ58" s="323"/>
      <c r="BR58" s="1"/>
      <c r="BS58" s="2">
        <f t="shared" ref="BS58:BS63" si="38">C58</f>
        <v>0</v>
      </c>
      <c r="BT58" s="188">
        <f t="shared" ref="BT58:BT63" si="39">J58</f>
        <v>0</v>
      </c>
      <c r="BU58" s="188">
        <f t="shared" ref="BU58:BU63" si="40">S58</f>
        <v>0</v>
      </c>
      <c r="BV58" s="188">
        <f t="shared" ref="BV58:BV63" si="41">AB58</f>
        <v>0</v>
      </c>
      <c r="BW58" s="188">
        <f t="shared" ref="BW58:BW63" si="42">AK58</f>
        <v>0</v>
      </c>
      <c r="BX58" s="188">
        <f t="shared" ref="BX58:BX63" si="43">AT58</f>
        <v>0</v>
      </c>
      <c r="BY58" s="188">
        <f t="shared" ref="BY58:BY63" si="44">BC58</f>
        <v>0</v>
      </c>
      <c r="BZ58" s="188">
        <f t="shared" ref="BZ58:BZ63" si="45">BL58</f>
        <v>0</v>
      </c>
      <c r="CA58" s="188">
        <f t="shared" ref="CA58:CA63" si="46">SUM(BT58:BZ58)</f>
        <v>0</v>
      </c>
    </row>
    <row r="59" spans="1:79" ht="15" customHeight="1" x14ac:dyDescent="0.25">
      <c r="A59" s="15">
        <v>2</v>
      </c>
      <c r="B59" s="60" t="s">
        <v>118</v>
      </c>
      <c r="C59" s="58"/>
      <c r="D59" s="226"/>
      <c r="E59" s="22"/>
      <c r="F59" s="22"/>
      <c r="G59" s="22"/>
      <c r="H59" s="22"/>
      <c r="I59" s="22"/>
      <c r="J59" s="300"/>
      <c r="K59" s="300"/>
      <c r="L59" s="301"/>
      <c r="M59" s="250"/>
      <c r="N59" s="264"/>
      <c r="O59" s="264"/>
      <c r="P59" s="264"/>
      <c r="Q59" s="264"/>
      <c r="R59" s="54"/>
      <c r="S59" s="300"/>
      <c r="T59" s="300"/>
      <c r="U59" s="301"/>
      <c r="V59" s="252"/>
      <c r="W59" s="264"/>
      <c r="X59" s="264"/>
      <c r="Y59" s="264"/>
      <c r="Z59" s="264"/>
      <c r="AA59" s="54"/>
      <c r="AB59" s="300"/>
      <c r="AC59" s="300"/>
      <c r="AD59" s="301"/>
      <c r="AE59" s="252"/>
      <c r="AF59" s="264"/>
      <c r="AG59" s="264"/>
      <c r="AH59" s="264"/>
      <c r="AI59" s="264"/>
      <c r="AJ59" s="54"/>
      <c r="AK59" s="300"/>
      <c r="AL59" s="300"/>
      <c r="AM59" s="301"/>
      <c r="AN59" s="252"/>
      <c r="AO59" s="264"/>
      <c r="AP59" s="264"/>
      <c r="AQ59" s="264"/>
      <c r="AR59" s="264"/>
      <c r="AS59" s="54"/>
      <c r="AT59" s="300"/>
      <c r="AU59" s="300"/>
      <c r="AV59" s="301"/>
      <c r="AW59" s="252"/>
      <c r="AX59" s="264"/>
      <c r="AY59" s="264"/>
      <c r="AZ59" s="264"/>
      <c r="BA59" s="264"/>
      <c r="BB59" s="54"/>
      <c r="BC59" s="300"/>
      <c r="BD59" s="300"/>
      <c r="BE59" s="301"/>
      <c r="BF59" s="252"/>
      <c r="BG59" s="264"/>
      <c r="BH59" s="264"/>
      <c r="BI59" s="264"/>
      <c r="BJ59" s="264"/>
      <c r="BK59" s="54"/>
      <c r="BL59" s="300"/>
      <c r="BM59" s="300"/>
      <c r="BN59" s="301"/>
      <c r="BO59" s="269"/>
      <c r="BP59" s="322">
        <f t="shared" si="37"/>
        <v>0</v>
      </c>
      <c r="BQ59" s="323"/>
      <c r="BR59" s="1"/>
      <c r="BS59" s="2">
        <f t="shared" si="38"/>
        <v>0</v>
      </c>
      <c r="BT59" s="188">
        <f t="shared" si="39"/>
        <v>0</v>
      </c>
      <c r="BU59" s="188">
        <f t="shared" si="40"/>
        <v>0</v>
      </c>
      <c r="BV59" s="188">
        <f t="shared" si="41"/>
        <v>0</v>
      </c>
      <c r="BW59" s="188">
        <f t="shared" si="42"/>
        <v>0</v>
      </c>
      <c r="BX59" s="188">
        <f t="shared" si="43"/>
        <v>0</v>
      </c>
      <c r="BY59" s="188">
        <f t="shared" si="44"/>
        <v>0</v>
      </c>
      <c r="BZ59" s="188">
        <f t="shared" si="45"/>
        <v>0</v>
      </c>
      <c r="CA59" s="188">
        <f t="shared" si="46"/>
        <v>0</v>
      </c>
    </row>
    <row r="60" spans="1:79" ht="15" customHeight="1" x14ac:dyDescent="0.25">
      <c r="A60" s="15">
        <v>3</v>
      </c>
      <c r="B60" s="60" t="s">
        <v>119</v>
      </c>
      <c r="C60" s="58"/>
      <c r="D60" s="226"/>
      <c r="E60" s="22"/>
      <c r="F60" s="22"/>
      <c r="G60" s="22"/>
      <c r="H60" s="22"/>
      <c r="I60" s="22"/>
      <c r="J60" s="300"/>
      <c r="K60" s="300"/>
      <c r="L60" s="301"/>
      <c r="M60" s="250"/>
      <c r="N60" s="264"/>
      <c r="O60" s="264"/>
      <c r="P60" s="264"/>
      <c r="Q60" s="264"/>
      <c r="R60" s="54"/>
      <c r="S60" s="300"/>
      <c r="T60" s="300"/>
      <c r="U60" s="301"/>
      <c r="V60" s="252"/>
      <c r="W60" s="264"/>
      <c r="X60" s="264"/>
      <c r="Y60" s="264"/>
      <c r="Z60" s="264"/>
      <c r="AA60" s="54"/>
      <c r="AB60" s="300"/>
      <c r="AC60" s="300"/>
      <c r="AD60" s="301"/>
      <c r="AE60" s="252"/>
      <c r="AF60" s="264"/>
      <c r="AG60" s="264"/>
      <c r="AH60" s="264"/>
      <c r="AI60" s="264"/>
      <c r="AJ60" s="54"/>
      <c r="AK60" s="300"/>
      <c r="AL60" s="300"/>
      <c r="AM60" s="301"/>
      <c r="AN60" s="252"/>
      <c r="AO60" s="264"/>
      <c r="AP60" s="264"/>
      <c r="AQ60" s="264"/>
      <c r="AR60" s="264"/>
      <c r="AS60" s="54"/>
      <c r="AT60" s="300"/>
      <c r="AU60" s="300"/>
      <c r="AV60" s="301"/>
      <c r="AW60" s="252"/>
      <c r="AX60" s="264"/>
      <c r="AY60" s="264"/>
      <c r="AZ60" s="264"/>
      <c r="BA60" s="264"/>
      <c r="BB60" s="54"/>
      <c r="BC60" s="300"/>
      <c r="BD60" s="300"/>
      <c r="BE60" s="301"/>
      <c r="BF60" s="252"/>
      <c r="BG60" s="264"/>
      <c r="BH60" s="264"/>
      <c r="BI60" s="264"/>
      <c r="BJ60" s="264"/>
      <c r="BK60" s="54"/>
      <c r="BL60" s="300"/>
      <c r="BM60" s="300"/>
      <c r="BN60" s="301"/>
      <c r="BO60" s="269"/>
      <c r="BP60" s="322">
        <f t="shared" si="37"/>
        <v>0</v>
      </c>
      <c r="BQ60" s="323"/>
      <c r="BR60" s="1"/>
      <c r="BS60" s="2">
        <f t="shared" si="38"/>
        <v>0</v>
      </c>
      <c r="BT60" s="188">
        <f t="shared" si="39"/>
        <v>0</v>
      </c>
      <c r="BU60" s="188">
        <f t="shared" si="40"/>
        <v>0</v>
      </c>
      <c r="BV60" s="188">
        <f t="shared" si="41"/>
        <v>0</v>
      </c>
      <c r="BW60" s="188">
        <f t="shared" si="42"/>
        <v>0</v>
      </c>
      <c r="BX60" s="188">
        <f t="shared" si="43"/>
        <v>0</v>
      </c>
      <c r="BY60" s="188">
        <f t="shared" si="44"/>
        <v>0</v>
      </c>
      <c r="BZ60" s="188">
        <f t="shared" si="45"/>
        <v>0</v>
      </c>
      <c r="CA60" s="188">
        <f t="shared" si="46"/>
        <v>0</v>
      </c>
    </row>
    <row r="61" spans="1:79" ht="15" customHeight="1" x14ac:dyDescent="0.25">
      <c r="A61" s="15">
        <v>4</v>
      </c>
      <c r="B61" s="60" t="s">
        <v>120</v>
      </c>
      <c r="C61" s="58"/>
      <c r="D61" s="226"/>
      <c r="E61" s="22"/>
      <c r="F61" s="22"/>
      <c r="G61" s="22"/>
      <c r="H61" s="22"/>
      <c r="I61" s="22"/>
      <c r="J61" s="300"/>
      <c r="K61" s="300"/>
      <c r="L61" s="301"/>
      <c r="M61" s="250"/>
      <c r="N61" s="264"/>
      <c r="O61" s="264"/>
      <c r="P61" s="264"/>
      <c r="Q61" s="264"/>
      <c r="R61" s="54"/>
      <c r="S61" s="300"/>
      <c r="T61" s="300"/>
      <c r="U61" s="301"/>
      <c r="V61" s="252"/>
      <c r="W61" s="264"/>
      <c r="X61" s="264"/>
      <c r="Y61" s="264"/>
      <c r="Z61" s="264"/>
      <c r="AA61" s="54"/>
      <c r="AB61" s="300"/>
      <c r="AC61" s="300"/>
      <c r="AD61" s="301"/>
      <c r="AE61" s="252"/>
      <c r="AF61" s="264"/>
      <c r="AG61" s="264"/>
      <c r="AH61" s="264"/>
      <c r="AI61" s="264"/>
      <c r="AJ61" s="54"/>
      <c r="AK61" s="300"/>
      <c r="AL61" s="300"/>
      <c r="AM61" s="301"/>
      <c r="AN61" s="252"/>
      <c r="AO61" s="264"/>
      <c r="AP61" s="264"/>
      <c r="AQ61" s="264"/>
      <c r="AR61" s="264"/>
      <c r="AS61" s="54"/>
      <c r="AT61" s="300"/>
      <c r="AU61" s="300"/>
      <c r="AV61" s="301"/>
      <c r="AW61" s="252"/>
      <c r="AX61" s="264"/>
      <c r="AY61" s="264"/>
      <c r="AZ61" s="264"/>
      <c r="BA61" s="264"/>
      <c r="BB61" s="54"/>
      <c r="BC61" s="300"/>
      <c r="BD61" s="300"/>
      <c r="BE61" s="301"/>
      <c r="BF61" s="252"/>
      <c r="BG61" s="264"/>
      <c r="BH61" s="264"/>
      <c r="BI61" s="264"/>
      <c r="BJ61" s="264"/>
      <c r="BK61" s="54"/>
      <c r="BL61" s="300"/>
      <c r="BM61" s="300"/>
      <c r="BN61" s="301"/>
      <c r="BO61" s="269"/>
      <c r="BP61" s="322">
        <f t="shared" si="37"/>
        <v>0</v>
      </c>
      <c r="BQ61" s="323"/>
      <c r="BR61" s="1"/>
      <c r="BS61" s="2">
        <f t="shared" si="38"/>
        <v>0</v>
      </c>
      <c r="BT61" s="188">
        <f t="shared" si="39"/>
        <v>0</v>
      </c>
      <c r="BU61" s="188">
        <f t="shared" si="40"/>
        <v>0</v>
      </c>
      <c r="BV61" s="188">
        <f t="shared" si="41"/>
        <v>0</v>
      </c>
      <c r="BW61" s="188">
        <f t="shared" si="42"/>
        <v>0</v>
      </c>
      <c r="BX61" s="188">
        <f t="shared" si="43"/>
        <v>0</v>
      </c>
      <c r="BY61" s="188">
        <f t="shared" si="44"/>
        <v>0</v>
      </c>
      <c r="BZ61" s="188">
        <f t="shared" si="45"/>
        <v>0</v>
      </c>
      <c r="CA61" s="188">
        <f t="shared" si="46"/>
        <v>0</v>
      </c>
    </row>
    <row r="62" spans="1:79" ht="15" customHeight="1" x14ac:dyDescent="0.25">
      <c r="A62" s="15">
        <v>5</v>
      </c>
      <c r="B62" s="60" t="s">
        <v>121</v>
      </c>
      <c r="C62" s="58"/>
      <c r="D62" s="226"/>
      <c r="E62" s="22"/>
      <c r="F62" s="22"/>
      <c r="G62" s="22"/>
      <c r="H62" s="22"/>
      <c r="I62" s="22"/>
      <c r="J62" s="298"/>
      <c r="K62" s="298"/>
      <c r="L62" s="299"/>
      <c r="M62" s="250"/>
      <c r="N62" s="264"/>
      <c r="O62" s="264"/>
      <c r="P62" s="264"/>
      <c r="Q62" s="264"/>
      <c r="R62" s="54"/>
      <c r="S62" s="298"/>
      <c r="T62" s="298"/>
      <c r="U62" s="299"/>
      <c r="V62" s="252"/>
      <c r="W62" s="264"/>
      <c r="X62" s="264"/>
      <c r="Y62" s="264"/>
      <c r="Z62" s="264"/>
      <c r="AA62" s="54"/>
      <c r="AB62" s="298"/>
      <c r="AC62" s="298"/>
      <c r="AD62" s="299"/>
      <c r="AE62" s="252"/>
      <c r="AF62" s="264"/>
      <c r="AG62" s="264"/>
      <c r="AH62" s="264"/>
      <c r="AI62" s="264"/>
      <c r="AJ62" s="54"/>
      <c r="AK62" s="298"/>
      <c r="AL62" s="298"/>
      <c r="AM62" s="299"/>
      <c r="AN62" s="252"/>
      <c r="AO62" s="264"/>
      <c r="AP62" s="264"/>
      <c r="AQ62" s="264"/>
      <c r="AR62" s="264"/>
      <c r="AS62" s="54"/>
      <c r="AT62" s="298"/>
      <c r="AU62" s="298"/>
      <c r="AV62" s="299"/>
      <c r="AW62" s="252"/>
      <c r="AX62" s="264"/>
      <c r="AY62" s="264"/>
      <c r="AZ62" s="264"/>
      <c r="BA62" s="264"/>
      <c r="BB62" s="54"/>
      <c r="BC62" s="298"/>
      <c r="BD62" s="298"/>
      <c r="BE62" s="299"/>
      <c r="BF62" s="252"/>
      <c r="BG62" s="264"/>
      <c r="BH62" s="264"/>
      <c r="BI62" s="264"/>
      <c r="BJ62" s="264"/>
      <c r="BK62" s="54"/>
      <c r="BL62" s="298"/>
      <c r="BM62" s="298"/>
      <c r="BN62" s="299"/>
      <c r="BO62" s="269"/>
      <c r="BP62" s="322">
        <f>J62+S62+AB62+AK62+AT62+BC62+BL62</f>
        <v>0</v>
      </c>
      <c r="BQ62" s="323"/>
      <c r="BR62" s="1"/>
      <c r="BS62" s="2">
        <f t="shared" si="38"/>
        <v>0</v>
      </c>
      <c r="BT62" s="188">
        <f t="shared" si="39"/>
        <v>0</v>
      </c>
      <c r="BU62" s="188">
        <f t="shared" si="40"/>
        <v>0</v>
      </c>
      <c r="BV62" s="188">
        <f t="shared" si="41"/>
        <v>0</v>
      </c>
      <c r="BW62" s="188">
        <f t="shared" si="42"/>
        <v>0</v>
      </c>
      <c r="BX62" s="188">
        <f t="shared" si="43"/>
        <v>0</v>
      </c>
      <c r="BY62" s="188">
        <f t="shared" si="44"/>
        <v>0</v>
      </c>
      <c r="BZ62" s="188">
        <f t="shared" si="45"/>
        <v>0</v>
      </c>
      <c r="CA62" s="188">
        <f t="shared" si="46"/>
        <v>0</v>
      </c>
    </row>
    <row r="63" spans="1:79" ht="15" customHeight="1" thickBot="1" x14ac:dyDescent="0.3">
      <c r="A63" s="49">
        <v>6</v>
      </c>
      <c r="B63" s="86" t="s">
        <v>116</v>
      </c>
      <c r="C63" s="58"/>
      <c r="D63" s="226"/>
      <c r="E63" s="22"/>
      <c r="F63" s="22"/>
      <c r="G63" s="22"/>
      <c r="H63" s="22"/>
      <c r="I63" s="22"/>
      <c r="J63" s="298"/>
      <c r="K63" s="298"/>
      <c r="L63" s="299"/>
      <c r="M63" s="250"/>
      <c r="N63" s="264"/>
      <c r="O63" s="264"/>
      <c r="P63" s="264"/>
      <c r="Q63" s="264"/>
      <c r="R63" s="54"/>
      <c r="S63" s="298"/>
      <c r="T63" s="298"/>
      <c r="U63" s="299"/>
      <c r="V63" s="252"/>
      <c r="W63" s="264"/>
      <c r="X63" s="264"/>
      <c r="Y63" s="264"/>
      <c r="Z63" s="264"/>
      <c r="AA63" s="54"/>
      <c r="AB63" s="298"/>
      <c r="AC63" s="298"/>
      <c r="AD63" s="299"/>
      <c r="AE63" s="252"/>
      <c r="AF63" s="264"/>
      <c r="AG63" s="264"/>
      <c r="AH63" s="264"/>
      <c r="AI63" s="264"/>
      <c r="AJ63" s="54"/>
      <c r="AK63" s="298"/>
      <c r="AL63" s="298"/>
      <c r="AM63" s="299"/>
      <c r="AN63" s="252"/>
      <c r="AO63" s="264"/>
      <c r="AP63" s="264"/>
      <c r="AQ63" s="264"/>
      <c r="AR63" s="264"/>
      <c r="AS63" s="54"/>
      <c r="AT63" s="298"/>
      <c r="AU63" s="298"/>
      <c r="AV63" s="299"/>
      <c r="AW63" s="252"/>
      <c r="AX63" s="264"/>
      <c r="AY63" s="264"/>
      <c r="AZ63" s="264"/>
      <c r="BA63" s="264"/>
      <c r="BB63" s="54"/>
      <c r="BC63" s="298"/>
      <c r="BD63" s="298"/>
      <c r="BE63" s="299"/>
      <c r="BF63" s="252"/>
      <c r="BG63" s="264"/>
      <c r="BH63" s="264"/>
      <c r="BI63" s="264"/>
      <c r="BJ63" s="264"/>
      <c r="BK63" s="54"/>
      <c r="BL63" s="298"/>
      <c r="BM63" s="298"/>
      <c r="BN63" s="299"/>
      <c r="BO63" s="269"/>
      <c r="BP63" s="322">
        <f t="shared" si="37"/>
        <v>0</v>
      </c>
      <c r="BQ63" s="323"/>
      <c r="BR63" s="1"/>
      <c r="BS63" s="2">
        <f t="shared" si="38"/>
        <v>0</v>
      </c>
      <c r="BT63" s="188">
        <f t="shared" si="39"/>
        <v>0</v>
      </c>
      <c r="BU63" s="188">
        <f t="shared" si="40"/>
        <v>0</v>
      </c>
      <c r="BV63" s="188">
        <f t="shared" si="41"/>
        <v>0</v>
      </c>
      <c r="BW63" s="188">
        <f t="shared" si="42"/>
        <v>0</v>
      </c>
      <c r="BX63" s="188">
        <f t="shared" si="43"/>
        <v>0</v>
      </c>
      <c r="BY63" s="188">
        <f t="shared" si="44"/>
        <v>0</v>
      </c>
      <c r="BZ63" s="188">
        <f t="shared" si="45"/>
        <v>0</v>
      </c>
      <c r="CA63" s="188">
        <f t="shared" si="46"/>
        <v>0</v>
      </c>
    </row>
    <row r="64" spans="1:79" ht="16.5" customHeight="1" thickTop="1" thickBot="1" x14ac:dyDescent="0.3">
      <c r="A64" s="233" t="s">
        <v>48</v>
      </c>
      <c r="B64" s="234"/>
      <c r="C64" s="234"/>
      <c r="D64" s="226"/>
      <c r="E64" s="22"/>
      <c r="F64" s="22"/>
      <c r="G64" s="22"/>
      <c r="H64" s="22"/>
      <c r="I64" s="22"/>
      <c r="J64" s="320">
        <f>SUM(J58:L63)</f>
        <v>0</v>
      </c>
      <c r="K64" s="321"/>
      <c r="L64" s="321"/>
      <c r="M64" s="250"/>
      <c r="N64" s="264"/>
      <c r="O64" s="264"/>
      <c r="P64" s="264"/>
      <c r="Q64" s="264"/>
      <c r="R64" s="54"/>
      <c r="S64" s="320">
        <f>SUM(S58:U63)</f>
        <v>0</v>
      </c>
      <c r="T64" s="321"/>
      <c r="U64" s="321"/>
      <c r="V64" s="252"/>
      <c r="W64" s="264"/>
      <c r="X64" s="264"/>
      <c r="Y64" s="264"/>
      <c r="Z64" s="264"/>
      <c r="AA64" s="54"/>
      <c r="AB64" s="320">
        <f>SUM(AB58:AD63)</f>
        <v>0</v>
      </c>
      <c r="AC64" s="321"/>
      <c r="AD64" s="321"/>
      <c r="AE64" s="252"/>
      <c r="AF64" s="264"/>
      <c r="AG64" s="264"/>
      <c r="AH64" s="264"/>
      <c r="AI64" s="264"/>
      <c r="AJ64" s="54"/>
      <c r="AK64" s="320">
        <f>SUM(AK58:AM63)</f>
        <v>0</v>
      </c>
      <c r="AL64" s="321"/>
      <c r="AM64" s="321"/>
      <c r="AN64" s="252"/>
      <c r="AO64" s="264"/>
      <c r="AP64" s="264"/>
      <c r="AQ64" s="264"/>
      <c r="AR64" s="264"/>
      <c r="AS64" s="54"/>
      <c r="AT64" s="320">
        <f>SUM(AT58:AV63)</f>
        <v>0</v>
      </c>
      <c r="AU64" s="321"/>
      <c r="AV64" s="321"/>
      <c r="AW64" s="252"/>
      <c r="AX64" s="264"/>
      <c r="AY64" s="264"/>
      <c r="AZ64" s="264"/>
      <c r="BA64" s="264"/>
      <c r="BB64" s="54"/>
      <c r="BC64" s="320">
        <f>SUM(BC58:BE63)</f>
        <v>0</v>
      </c>
      <c r="BD64" s="321"/>
      <c r="BE64" s="321"/>
      <c r="BF64" s="252"/>
      <c r="BG64" s="264"/>
      <c r="BH64" s="264"/>
      <c r="BI64" s="264"/>
      <c r="BJ64" s="264"/>
      <c r="BK64" s="54"/>
      <c r="BL64" s="320">
        <f>SUM(BL58:BN63)</f>
        <v>0</v>
      </c>
      <c r="BM64" s="321"/>
      <c r="BN64" s="321"/>
      <c r="BO64" s="269"/>
      <c r="BP64" s="348">
        <f>J64+S64+AB64+AK64+AT64+BC64+BL64</f>
        <v>0</v>
      </c>
      <c r="BQ64" s="349"/>
      <c r="BR64" s="1"/>
      <c r="BS64" s="92"/>
      <c r="BT64" s="93"/>
      <c r="BU64" s="93"/>
      <c r="BV64" s="93"/>
      <c r="BW64" s="93"/>
      <c r="BX64" s="93"/>
      <c r="BY64" s="93"/>
      <c r="BZ64" s="93"/>
      <c r="CA64" s="94"/>
    </row>
    <row r="65" spans="1:79" x14ac:dyDescent="0.25">
      <c r="A65" s="59" t="s">
        <v>49</v>
      </c>
      <c r="B65" s="7"/>
      <c r="C65" s="7" t="s">
        <v>85</v>
      </c>
      <c r="D65" s="226"/>
      <c r="E65" s="22"/>
      <c r="F65" s="22"/>
      <c r="G65" s="22"/>
      <c r="H65" s="22"/>
      <c r="I65" s="22"/>
      <c r="J65" s="310"/>
      <c r="K65" s="310"/>
      <c r="L65" s="311"/>
      <c r="M65" s="250"/>
      <c r="N65" s="264"/>
      <c r="O65" s="264"/>
      <c r="P65" s="264"/>
      <c r="Q65" s="264"/>
      <c r="R65" s="54"/>
      <c r="S65" s="310"/>
      <c r="T65" s="310"/>
      <c r="U65" s="311"/>
      <c r="V65" s="252"/>
      <c r="W65" s="264"/>
      <c r="X65" s="264"/>
      <c r="Y65" s="264"/>
      <c r="Z65" s="264"/>
      <c r="AA65" s="54"/>
      <c r="AB65" s="310"/>
      <c r="AC65" s="310"/>
      <c r="AD65" s="311"/>
      <c r="AE65" s="252"/>
      <c r="AF65" s="264"/>
      <c r="AG65" s="264"/>
      <c r="AH65" s="264"/>
      <c r="AI65" s="264"/>
      <c r="AJ65" s="54"/>
      <c r="AK65" s="310"/>
      <c r="AL65" s="310"/>
      <c r="AM65" s="311"/>
      <c r="AN65" s="252"/>
      <c r="AO65" s="264"/>
      <c r="AP65" s="264"/>
      <c r="AQ65" s="264"/>
      <c r="AR65" s="264"/>
      <c r="AS65" s="54"/>
      <c r="AT65" s="310"/>
      <c r="AU65" s="310"/>
      <c r="AV65" s="311"/>
      <c r="AW65" s="252"/>
      <c r="AX65" s="264"/>
      <c r="AY65" s="264"/>
      <c r="AZ65" s="264"/>
      <c r="BA65" s="264"/>
      <c r="BB65" s="54"/>
      <c r="BC65" s="310"/>
      <c r="BD65" s="310"/>
      <c r="BE65" s="311"/>
      <c r="BF65" s="252"/>
      <c r="BG65" s="264"/>
      <c r="BH65" s="264"/>
      <c r="BI65" s="264"/>
      <c r="BJ65" s="264"/>
      <c r="BK65" s="54"/>
      <c r="BL65" s="310"/>
      <c r="BM65" s="310"/>
      <c r="BN65" s="311"/>
      <c r="BO65" s="269"/>
      <c r="BP65" s="203"/>
      <c r="BQ65" s="204"/>
      <c r="BR65" s="1"/>
      <c r="BS65" s="76"/>
      <c r="BT65" s="95"/>
      <c r="BU65" s="95"/>
      <c r="BV65" s="95"/>
      <c r="BW65" s="95"/>
      <c r="BX65" s="95"/>
      <c r="BY65" s="95"/>
      <c r="BZ65" s="95"/>
      <c r="CA65" s="78"/>
    </row>
    <row r="66" spans="1:79" x14ac:dyDescent="0.25">
      <c r="A66" s="15">
        <v>1</v>
      </c>
      <c r="B66" s="49" t="s">
        <v>81</v>
      </c>
      <c r="C66" s="58"/>
      <c r="D66" s="226"/>
      <c r="E66" s="22"/>
      <c r="F66" s="22"/>
      <c r="G66" s="22"/>
      <c r="H66" s="22"/>
      <c r="I66" s="22"/>
      <c r="J66" s="300"/>
      <c r="K66" s="300"/>
      <c r="L66" s="301"/>
      <c r="M66" s="250"/>
      <c r="N66" s="264"/>
      <c r="O66" s="264"/>
      <c r="P66" s="264"/>
      <c r="Q66" s="264"/>
      <c r="R66" s="54"/>
      <c r="S66" s="300"/>
      <c r="T66" s="300"/>
      <c r="U66" s="301"/>
      <c r="V66" s="252"/>
      <c r="W66" s="264"/>
      <c r="X66" s="264"/>
      <c r="Y66" s="264"/>
      <c r="Z66" s="264"/>
      <c r="AA66" s="54"/>
      <c r="AB66" s="300"/>
      <c r="AC66" s="300"/>
      <c r="AD66" s="301"/>
      <c r="AE66" s="252"/>
      <c r="AF66" s="264"/>
      <c r="AG66" s="264"/>
      <c r="AH66" s="264"/>
      <c r="AI66" s="264"/>
      <c r="AJ66" s="54"/>
      <c r="AK66" s="300"/>
      <c r="AL66" s="300"/>
      <c r="AM66" s="301"/>
      <c r="AN66" s="252"/>
      <c r="AO66" s="264"/>
      <c r="AP66" s="264"/>
      <c r="AQ66" s="264"/>
      <c r="AR66" s="264"/>
      <c r="AS66" s="54"/>
      <c r="AT66" s="300"/>
      <c r="AU66" s="300"/>
      <c r="AV66" s="301"/>
      <c r="AW66" s="252"/>
      <c r="AX66" s="264"/>
      <c r="AY66" s="264"/>
      <c r="AZ66" s="264"/>
      <c r="BA66" s="264"/>
      <c r="BB66" s="54"/>
      <c r="BC66" s="300"/>
      <c r="BD66" s="300"/>
      <c r="BE66" s="301"/>
      <c r="BF66" s="252"/>
      <c r="BG66" s="264"/>
      <c r="BH66" s="264"/>
      <c r="BI66" s="264"/>
      <c r="BJ66" s="264"/>
      <c r="BK66" s="54"/>
      <c r="BL66" s="300"/>
      <c r="BM66" s="300"/>
      <c r="BN66" s="301"/>
      <c r="BO66" s="269"/>
      <c r="BP66" s="322">
        <f t="shared" ref="BP66:BP85" si="47">J66+S66+AB66+AK66+AT66+BC66+BL66</f>
        <v>0</v>
      </c>
      <c r="BQ66" s="323"/>
      <c r="BR66" s="1"/>
      <c r="BS66" s="2">
        <f t="shared" ref="BS66:BS85" si="48">C66</f>
        <v>0</v>
      </c>
      <c r="BT66" s="188">
        <f t="shared" ref="BT66:BT85" si="49">J66</f>
        <v>0</v>
      </c>
      <c r="BU66" s="188">
        <f t="shared" ref="BU66:BU85" si="50">S66</f>
        <v>0</v>
      </c>
      <c r="BV66" s="188">
        <f t="shared" ref="BV66:BV85" si="51">AB66</f>
        <v>0</v>
      </c>
      <c r="BW66" s="188">
        <f t="shared" ref="BW66:BW85" si="52">AK66</f>
        <v>0</v>
      </c>
      <c r="BX66" s="188">
        <f t="shared" ref="BX66:BX85" si="53">AT66</f>
        <v>0</v>
      </c>
      <c r="BY66" s="188">
        <f t="shared" ref="BY66:BY85" si="54">BC66</f>
        <v>0</v>
      </c>
      <c r="BZ66" s="188">
        <f>BL66</f>
        <v>0</v>
      </c>
      <c r="CA66" s="188">
        <f>SUM(BT66:BZ66)</f>
        <v>0</v>
      </c>
    </row>
    <row r="67" spans="1:79" x14ac:dyDescent="0.25">
      <c r="A67" s="15">
        <v>2</v>
      </c>
      <c r="B67" s="49" t="s">
        <v>50</v>
      </c>
      <c r="C67" s="58"/>
      <c r="D67" s="226"/>
      <c r="E67" s="22"/>
      <c r="F67" s="22"/>
      <c r="G67" s="22"/>
      <c r="H67" s="22"/>
      <c r="I67" s="22"/>
      <c r="J67" s="300"/>
      <c r="K67" s="300"/>
      <c r="L67" s="301"/>
      <c r="M67" s="250"/>
      <c r="N67" s="264"/>
      <c r="O67" s="264"/>
      <c r="P67" s="264"/>
      <c r="Q67" s="264"/>
      <c r="R67" s="54"/>
      <c r="S67" s="300"/>
      <c r="T67" s="300"/>
      <c r="U67" s="301"/>
      <c r="V67" s="252"/>
      <c r="W67" s="264"/>
      <c r="X67" s="264"/>
      <c r="Y67" s="264"/>
      <c r="Z67" s="264"/>
      <c r="AA67" s="54"/>
      <c r="AB67" s="300"/>
      <c r="AC67" s="300"/>
      <c r="AD67" s="301"/>
      <c r="AE67" s="252"/>
      <c r="AF67" s="264"/>
      <c r="AG67" s="264"/>
      <c r="AH67" s="264"/>
      <c r="AI67" s="264"/>
      <c r="AJ67" s="54"/>
      <c r="AK67" s="300"/>
      <c r="AL67" s="300"/>
      <c r="AM67" s="301"/>
      <c r="AN67" s="252"/>
      <c r="AO67" s="264"/>
      <c r="AP67" s="264"/>
      <c r="AQ67" s="264"/>
      <c r="AR67" s="264"/>
      <c r="AS67" s="54"/>
      <c r="AT67" s="300"/>
      <c r="AU67" s="300"/>
      <c r="AV67" s="301"/>
      <c r="AW67" s="252"/>
      <c r="AX67" s="264"/>
      <c r="AY67" s="264"/>
      <c r="AZ67" s="264"/>
      <c r="BA67" s="264"/>
      <c r="BB67" s="54"/>
      <c r="BC67" s="300"/>
      <c r="BD67" s="300"/>
      <c r="BE67" s="301"/>
      <c r="BF67" s="252"/>
      <c r="BG67" s="264"/>
      <c r="BH67" s="264"/>
      <c r="BI67" s="264"/>
      <c r="BJ67" s="264"/>
      <c r="BK67" s="54"/>
      <c r="BL67" s="300"/>
      <c r="BM67" s="300"/>
      <c r="BN67" s="301"/>
      <c r="BO67" s="269"/>
      <c r="BP67" s="322">
        <f t="shared" si="47"/>
        <v>0</v>
      </c>
      <c r="BQ67" s="323"/>
      <c r="BR67" s="1"/>
      <c r="BS67" s="2">
        <f t="shared" si="48"/>
        <v>0</v>
      </c>
      <c r="BT67" s="188">
        <f t="shared" si="49"/>
        <v>0</v>
      </c>
      <c r="BU67" s="188">
        <f t="shared" si="50"/>
        <v>0</v>
      </c>
      <c r="BV67" s="188">
        <f t="shared" si="51"/>
        <v>0</v>
      </c>
      <c r="BW67" s="188">
        <f t="shared" si="52"/>
        <v>0</v>
      </c>
      <c r="BX67" s="188">
        <f t="shared" si="53"/>
        <v>0</v>
      </c>
      <c r="BY67" s="188">
        <f t="shared" si="54"/>
        <v>0</v>
      </c>
      <c r="BZ67" s="188">
        <f t="shared" ref="BZ67:BZ85" si="55">BL67</f>
        <v>0</v>
      </c>
      <c r="CA67" s="188">
        <f t="shared" ref="CA67:CA85" si="56">SUM(BT67:BZ67)</f>
        <v>0</v>
      </c>
    </row>
    <row r="68" spans="1:79" x14ac:dyDescent="0.25">
      <c r="A68" s="15">
        <v>3</v>
      </c>
      <c r="B68" s="49" t="s">
        <v>51</v>
      </c>
      <c r="C68" s="58"/>
      <c r="D68" s="226"/>
      <c r="E68" s="22"/>
      <c r="F68" s="22"/>
      <c r="G68" s="22"/>
      <c r="H68" s="22"/>
      <c r="I68" s="22"/>
      <c r="J68" s="300"/>
      <c r="K68" s="300"/>
      <c r="L68" s="301"/>
      <c r="M68" s="250"/>
      <c r="N68" s="264"/>
      <c r="O68" s="264"/>
      <c r="P68" s="264"/>
      <c r="Q68" s="264"/>
      <c r="R68" s="54"/>
      <c r="S68" s="300"/>
      <c r="T68" s="300"/>
      <c r="U68" s="301"/>
      <c r="V68" s="252"/>
      <c r="W68" s="264"/>
      <c r="X68" s="264"/>
      <c r="Y68" s="264"/>
      <c r="Z68" s="264"/>
      <c r="AA68" s="54"/>
      <c r="AB68" s="300"/>
      <c r="AC68" s="300"/>
      <c r="AD68" s="301"/>
      <c r="AE68" s="252"/>
      <c r="AF68" s="264"/>
      <c r="AG68" s="264"/>
      <c r="AH68" s="264"/>
      <c r="AI68" s="264"/>
      <c r="AJ68" s="54"/>
      <c r="AK68" s="300"/>
      <c r="AL68" s="300"/>
      <c r="AM68" s="301"/>
      <c r="AN68" s="252"/>
      <c r="AO68" s="264"/>
      <c r="AP68" s="264"/>
      <c r="AQ68" s="264"/>
      <c r="AR68" s="264"/>
      <c r="AS68" s="54"/>
      <c r="AT68" s="300"/>
      <c r="AU68" s="300"/>
      <c r="AV68" s="301"/>
      <c r="AW68" s="252"/>
      <c r="AX68" s="264"/>
      <c r="AY68" s="264"/>
      <c r="AZ68" s="264"/>
      <c r="BA68" s="264"/>
      <c r="BB68" s="54"/>
      <c r="BC68" s="300"/>
      <c r="BD68" s="300"/>
      <c r="BE68" s="301"/>
      <c r="BF68" s="252"/>
      <c r="BG68" s="264"/>
      <c r="BH68" s="264"/>
      <c r="BI68" s="264"/>
      <c r="BJ68" s="264"/>
      <c r="BK68" s="54"/>
      <c r="BL68" s="300"/>
      <c r="BM68" s="300"/>
      <c r="BN68" s="301"/>
      <c r="BO68" s="269"/>
      <c r="BP68" s="322">
        <f t="shared" si="47"/>
        <v>0</v>
      </c>
      <c r="BQ68" s="323"/>
      <c r="BR68" s="1"/>
      <c r="BS68" s="2">
        <f t="shared" si="48"/>
        <v>0</v>
      </c>
      <c r="BT68" s="188">
        <f t="shared" si="49"/>
        <v>0</v>
      </c>
      <c r="BU68" s="188">
        <f t="shared" si="50"/>
        <v>0</v>
      </c>
      <c r="BV68" s="188">
        <f t="shared" si="51"/>
        <v>0</v>
      </c>
      <c r="BW68" s="188">
        <f t="shared" si="52"/>
        <v>0</v>
      </c>
      <c r="BX68" s="188">
        <f t="shared" si="53"/>
        <v>0</v>
      </c>
      <c r="BY68" s="188">
        <f t="shared" si="54"/>
        <v>0</v>
      </c>
      <c r="BZ68" s="188">
        <f t="shared" si="55"/>
        <v>0</v>
      </c>
      <c r="CA68" s="188">
        <f t="shared" si="56"/>
        <v>0</v>
      </c>
    </row>
    <row r="69" spans="1:79" x14ac:dyDescent="0.25">
      <c r="A69" s="15">
        <v>4</v>
      </c>
      <c r="B69" s="49" t="s">
        <v>52</v>
      </c>
      <c r="C69" s="58"/>
      <c r="D69" s="226"/>
      <c r="E69" s="22"/>
      <c r="F69" s="22"/>
      <c r="G69" s="22"/>
      <c r="H69" s="22"/>
      <c r="I69" s="22"/>
      <c r="J69" s="300"/>
      <c r="K69" s="300"/>
      <c r="L69" s="301"/>
      <c r="M69" s="250"/>
      <c r="N69" s="264"/>
      <c r="O69" s="264"/>
      <c r="P69" s="264"/>
      <c r="Q69" s="264"/>
      <c r="R69" s="54"/>
      <c r="S69" s="300"/>
      <c r="T69" s="300"/>
      <c r="U69" s="301"/>
      <c r="V69" s="252"/>
      <c r="W69" s="264"/>
      <c r="X69" s="264"/>
      <c r="Y69" s="264"/>
      <c r="Z69" s="264"/>
      <c r="AA69" s="54"/>
      <c r="AB69" s="300"/>
      <c r="AC69" s="300"/>
      <c r="AD69" s="301"/>
      <c r="AE69" s="252"/>
      <c r="AF69" s="264"/>
      <c r="AG69" s="264"/>
      <c r="AH69" s="264"/>
      <c r="AI69" s="264"/>
      <c r="AJ69" s="54"/>
      <c r="AK69" s="300"/>
      <c r="AL69" s="300"/>
      <c r="AM69" s="301"/>
      <c r="AN69" s="252"/>
      <c r="AO69" s="264"/>
      <c r="AP69" s="264"/>
      <c r="AQ69" s="264"/>
      <c r="AR69" s="264"/>
      <c r="AS69" s="54"/>
      <c r="AT69" s="300"/>
      <c r="AU69" s="300"/>
      <c r="AV69" s="301"/>
      <c r="AW69" s="252"/>
      <c r="AX69" s="264"/>
      <c r="AY69" s="264"/>
      <c r="AZ69" s="264"/>
      <c r="BA69" s="264"/>
      <c r="BB69" s="54"/>
      <c r="BC69" s="300"/>
      <c r="BD69" s="300"/>
      <c r="BE69" s="301"/>
      <c r="BF69" s="252"/>
      <c r="BG69" s="264"/>
      <c r="BH69" s="264"/>
      <c r="BI69" s="264"/>
      <c r="BJ69" s="264"/>
      <c r="BK69" s="54"/>
      <c r="BL69" s="300"/>
      <c r="BM69" s="300"/>
      <c r="BN69" s="301"/>
      <c r="BO69" s="269"/>
      <c r="BP69" s="322">
        <f t="shared" si="47"/>
        <v>0</v>
      </c>
      <c r="BQ69" s="323"/>
      <c r="BR69" s="1"/>
      <c r="BS69" s="2">
        <f t="shared" si="48"/>
        <v>0</v>
      </c>
      <c r="BT69" s="188">
        <f t="shared" si="49"/>
        <v>0</v>
      </c>
      <c r="BU69" s="188">
        <f t="shared" si="50"/>
        <v>0</v>
      </c>
      <c r="BV69" s="188">
        <f t="shared" si="51"/>
        <v>0</v>
      </c>
      <c r="BW69" s="188">
        <f t="shared" si="52"/>
        <v>0</v>
      </c>
      <c r="BX69" s="188">
        <f t="shared" si="53"/>
        <v>0</v>
      </c>
      <c r="BY69" s="188">
        <f t="shared" si="54"/>
        <v>0</v>
      </c>
      <c r="BZ69" s="188">
        <f t="shared" si="55"/>
        <v>0</v>
      </c>
      <c r="CA69" s="188">
        <f t="shared" si="56"/>
        <v>0</v>
      </c>
    </row>
    <row r="70" spans="1:79" x14ac:dyDescent="0.25">
      <c r="A70" s="15">
        <v>5</v>
      </c>
      <c r="B70" s="60" t="s">
        <v>165</v>
      </c>
      <c r="C70" s="66">
        <v>7021</v>
      </c>
      <c r="D70" s="226"/>
      <c r="E70" s="8" t="s">
        <v>53</v>
      </c>
      <c r="F70" s="205" t="str">
        <f>'Subaward Information'!C2</f>
        <v>[Enter here]</v>
      </c>
      <c r="G70" s="206"/>
      <c r="H70" s="206"/>
      <c r="I70" s="207"/>
      <c r="J70" s="300"/>
      <c r="K70" s="300"/>
      <c r="L70" s="301"/>
      <c r="M70" s="250"/>
      <c r="N70" s="264"/>
      <c r="O70" s="264"/>
      <c r="P70" s="264"/>
      <c r="Q70" s="264"/>
      <c r="R70" s="54"/>
      <c r="S70" s="300"/>
      <c r="T70" s="300"/>
      <c r="U70" s="301"/>
      <c r="V70" s="252"/>
      <c r="W70" s="264"/>
      <c r="X70" s="264"/>
      <c r="Y70" s="264"/>
      <c r="Z70" s="264"/>
      <c r="AA70" s="54"/>
      <c r="AB70" s="300"/>
      <c r="AC70" s="300"/>
      <c r="AD70" s="301"/>
      <c r="AE70" s="252"/>
      <c r="AF70" s="264"/>
      <c r="AG70" s="264"/>
      <c r="AH70" s="264"/>
      <c r="AI70" s="264"/>
      <c r="AJ70" s="54"/>
      <c r="AK70" s="300"/>
      <c r="AL70" s="300"/>
      <c r="AM70" s="301"/>
      <c r="AN70" s="252"/>
      <c r="AO70" s="264"/>
      <c r="AP70" s="264"/>
      <c r="AQ70" s="264"/>
      <c r="AR70" s="264"/>
      <c r="AS70" s="54"/>
      <c r="AT70" s="300"/>
      <c r="AU70" s="300"/>
      <c r="AV70" s="301"/>
      <c r="AW70" s="252"/>
      <c r="AX70" s="264"/>
      <c r="AY70" s="264"/>
      <c r="AZ70" s="264"/>
      <c r="BA70" s="264"/>
      <c r="BB70" s="54"/>
      <c r="BC70" s="300"/>
      <c r="BD70" s="300"/>
      <c r="BE70" s="301"/>
      <c r="BF70" s="252"/>
      <c r="BG70" s="264"/>
      <c r="BH70" s="264"/>
      <c r="BI70" s="264"/>
      <c r="BJ70" s="264"/>
      <c r="BK70" s="54"/>
      <c r="BL70" s="300"/>
      <c r="BM70" s="300"/>
      <c r="BN70" s="301"/>
      <c r="BO70" s="269"/>
      <c r="BP70" s="322">
        <f t="shared" si="47"/>
        <v>0</v>
      </c>
      <c r="BQ70" s="323"/>
      <c r="BR70" s="1"/>
      <c r="BS70" s="2">
        <f t="shared" si="48"/>
        <v>7021</v>
      </c>
      <c r="BT70" s="188">
        <f t="shared" si="49"/>
        <v>0</v>
      </c>
      <c r="BU70" s="188">
        <f t="shared" si="50"/>
        <v>0</v>
      </c>
      <c r="BV70" s="188">
        <f t="shared" si="51"/>
        <v>0</v>
      </c>
      <c r="BW70" s="188">
        <f t="shared" si="52"/>
        <v>0</v>
      </c>
      <c r="BX70" s="188">
        <f t="shared" si="53"/>
        <v>0</v>
      </c>
      <c r="BY70" s="188">
        <f t="shared" si="54"/>
        <v>0</v>
      </c>
      <c r="BZ70" s="188">
        <f t="shared" si="55"/>
        <v>0</v>
      </c>
      <c r="CA70" s="188">
        <f t="shared" si="56"/>
        <v>0</v>
      </c>
    </row>
    <row r="71" spans="1:79" x14ac:dyDescent="0.25">
      <c r="A71" s="15">
        <v>6</v>
      </c>
      <c r="B71" s="60" t="s">
        <v>166</v>
      </c>
      <c r="C71" s="66">
        <v>7022</v>
      </c>
      <c r="D71" s="226"/>
      <c r="E71" s="8" t="s">
        <v>53</v>
      </c>
      <c r="F71" s="205" t="str">
        <f>'Subaward Information'!C11</f>
        <v>[Enter here]</v>
      </c>
      <c r="G71" s="206"/>
      <c r="H71" s="206"/>
      <c r="I71" s="207"/>
      <c r="J71" s="300"/>
      <c r="K71" s="300"/>
      <c r="L71" s="301"/>
      <c r="M71" s="250"/>
      <c r="N71" s="264"/>
      <c r="O71" s="264"/>
      <c r="P71" s="264"/>
      <c r="Q71" s="264"/>
      <c r="R71" s="54"/>
      <c r="S71" s="300"/>
      <c r="T71" s="300"/>
      <c r="U71" s="301"/>
      <c r="V71" s="252"/>
      <c r="W71" s="264"/>
      <c r="X71" s="264"/>
      <c r="Y71" s="264"/>
      <c r="Z71" s="264"/>
      <c r="AA71" s="54"/>
      <c r="AB71" s="300"/>
      <c r="AC71" s="300"/>
      <c r="AD71" s="301"/>
      <c r="AE71" s="252"/>
      <c r="AF71" s="264"/>
      <c r="AG71" s="264"/>
      <c r="AH71" s="264"/>
      <c r="AI71" s="264"/>
      <c r="AJ71" s="54"/>
      <c r="AK71" s="300"/>
      <c r="AL71" s="300"/>
      <c r="AM71" s="301"/>
      <c r="AN71" s="252"/>
      <c r="AO71" s="264"/>
      <c r="AP71" s="264"/>
      <c r="AQ71" s="264"/>
      <c r="AR71" s="264"/>
      <c r="AS71" s="54"/>
      <c r="AT71" s="300"/>
      <c r="AU71" s="300"/>
      <c r="AV71" s="301"/>
      <c r="AW71" s="252"/>
      <c r="AX71" s="264"/>
      <c r="AY71" s="264"/>
      <c r="AZ71" s="264"/>
      <c r="BA71" s="264"/>
      <c r="BB71" s="54"/>
      <c r="BC71" s="300"/>
      <c r="BD71" s="300"/>
      <c r="BE71" s="301"/>
      <c r="BF71" s="252"/>
      <c r="BG71" s="264"/>
      <c r="BH71" s="264"/>
      <c r="BI71" s="264"/>
      <c r="BJ71" s="264"/>
      <c r="BK71" s="54"/>
      <c r="BL71" s="300"/>
      <c r="BM71" s="300"/>
      <c r="BN71" s="301"/>
      <c r="BO71" s="269"/>
      <c r="BP71" s="322">
        <f t="shared" si="47"/>
        <v>0</v>
      </c>
      <c r="BQ71" s="323"/>
      <c r="BR71" s="1"/>
      <c r="BS71" s="2">
        <f t="shared" si="48"/>
        <v>7022</v>
      </c>
      <c r="BT71" s="188">
        <f t="shared" si="49"/>
        <v>0</v>
      </c>
      <c r="BU71" s="188">
        <f t="shared" si="50"/>
        <v>0</v>
      </c>
      <c r="BV71" s="188">
        <f t="shared" si="51"/>
        <v>0</v>
      </c>
      <c r="BW71" s="188">
        <f t="shared" si="52"/>
        <v>0</v>
      </c>
      <c r="BX71" s="188">
        <f t="shared" si="53"/>
        <v>0</v>
      </c>
      <c r="BY71" s="188">
        <f t="shared" si="54"/>
        <v>0</v>
      </c>
      <c r="BZ71" s="188">
        <f t="shared" si="55"/>
        <v>0</v>
      </c>
      <c r="CA71" s="188">
        <f t="shared" si="56"/>
        <v>0</v>
      </c>
    </row>
    <row r="72" spans="1:79" x14ac:dyDescent="0.25">
      <c r="A72" s="15">
        <v>7</v>
      </c>
      <c r="B72" s="60" t="s">
        <v>167</v>
      </c>
      <c r="C72" s="66">
        <v>7023</v>
      </c>
      <c r="D72" s="226"/>
      <c r="E72" s="8" t="s">
        <v>53</v>
      </c>
      <c r="F72" s="205" t="str">
        <f>'Subaward Information'!C20</f>
        <v>[Enter here]</v>
      </c>
      <c r="G72" s="206"/>
      <c r="H72" s="206"/>
      <c r="I72" s="207"/>
      <c r="J72" s="300"/>
      <c r="K72" s="300"/>
      <c r="L72" s="301"/>
      <c r="M72" s="250"/>
      <c r="N72" s="264"/>
      <c r="O72" s="264"/>
      <c r="P72" s="264"/>
      <c r="Q72" s="264"/>
      <c r="R72" s="54"/>
      <c r="S72" s="300"/>
      <c r="T72" s="300"/>
      <c r="U72" s="301"/>
      <c r="V72" s="252"/>
      <c r="W72" s="264"/>
      <c r="X72" s="264"/>
      <c r="Y72" s="264"/>
      <c r="Z72" s="264"/>
      <c r="AA72" s="54"/>
      <c r="AB72" s="300"/>
      <c r="AC72" s="300"/>
      <c r="AD72" s="301"/>
      <c r="AE72" s="252"/>
      <c r="AF72" s="264"/>
      <c r="AG72" s="264"/>
      <c r="AH72" s="264"/>
      <c r="AI72" s="264"/>
      <c r="AJ72" s="54"/>
      <c r="AK72" s="300"/>
      <c r="AL72" s="300"/>
      <c r="AM72" s="301"/>
      <c r="AN72" s="252"/>
      <c r="AO72" s="264"/>
      <c r="AP72" s="264"/>
      <c r="AQ72" s="264"/>
      <c r="AR72" s="264"/>
      <c r="AS72" s="54"/>
      <c r="AT72" s="300"/>
      <c r="AU72" s="300"/>
      <c r="AV72" s="301"/>
      <c r="AW72" s="252"/>
      <c r="AX72" s="264"/>
      <c r="AY72" s="264"/>
      <c r="AZ72" s="264"/>
      <c r="BA72" s="264"/>
      <c r="BB72" s="54"/>
      <c r="BC72" s="300"/>
      <c r="BD72" s="300"/>
      <c r="BE72" s="301"/>
      <c r="BF72" s="252"/>
      <c r="BG72" s="264"/>
      <c r="BH72" s="264"/>
      <c r="BI72" s="264"/>
      <c r="BJ72" s="264"/>
      <c r="BK72" s="54"/>
      <c r="BL72" s="300"/>
      <c r="BM72" s="300"/>
      <c r="BN72" s="301"/>
      <c r="BO72" s="269"/>
      <c r="BP72" s="322">
        <f t="shared" si="47"/>
        <v>0</v>
      </c>
      <c r="BQ72" s="323"/>
      <c r="BR72" s="1"/>
      <c r="BS72" s="2">
        <f t="shared" si="48"/>
        <v>7023</v>
      </c>
      <c r="BT72" s="188">
        <f t="shared" si="49"/>
        <v>0</v>
      </c>
      <c r="BU72" s="188">
        <f t="shared" si="50"/>
        <v>0</v>
      </c>
      <c r="BV72" s="188">
        <f t="shared" si="51"/>
        <v>0</v>
      </c>
      <c r="BW72" s="188">
        <f t="shared" si="52"/>
        <v>0</v>
      </c>
      <c r="BX72" s="188">
        <f t="shared" si="53"/>
        <v>0</v>
      </c>
      <c r="BY72" s="188">
        <f t="shared" si="54"/>
        <v>0</v>
      </c>
      <c r="BZ72" s="188">
        <f t="shared" si="55"/>
        <v>0</v>
      </c>
      <c r="CA72" s="188">
        <f t="shared" si="56"/>
        <v>0</v>
      </c>
    </row>
    <row r="73" spans="1:79" x14ac:dyDescent="0.25">
      <c r="A73" s="15">
        <v>8</v>
      </c>
      <c r="B73" s="60" t="s">
        <v>168</v>
      </c>
      <c r="C73" s="66">
        <v>7024</v>
      </c>
      <c r="D73" s="226"/>
      <c r="E73" s="8" t="s">
        <v>54</v>
      </c>
      <c r="F73" s="205" t="str">
        <f>'Subaward Information'!C29</f>
        <v>[Enter here]</v>
      </c>
      <c r="G73" s="206"/>
      <c r="H73" s="206"/>
      <c r="I73" s="207"/>
      <c r="J73" s="300"/>
      <c r="K73" s="300"/>
      <c r="L73" s="301"/>
      <c r="M73" s="250"/>
      <c r="N73" s="264"/>
      <c r="O73" s="264"/>
      <c r="P73" s="264"/>
      <c r="Q73" s="264"/>
      <c r="R73" s="54"/>
      <c r="S73" s="300"/>
      <c r="T73" s="300"/>
      <c r="U73" s="301"/>
      <c r="V73" s="252"/>
      <c r="W73" s="264"/>
      <c r="X73" s="264"/>
      <c r="Y73" s="264"/>
      <c r="Z73" s="264"/>
      <c r="AA73" s="54"/>
      <c r="AB73" s="300"/>
      <c r="AC73" s="300"/>
      <c r="AD73" s="301"/>
      <c r="AE73" s="252"/>
      <c r="AF73" s="264"/>
      <c r="AG73" s="264"/>
      <c r="AH73" s="264"/>
      <c r="AI73" s="264"/>
      <c r="AJ73" s="54"/>
      <c r="AK73" s="300"/>
      <c r="AL73" s="300"/>
      <c r="AM73" s="301"/>
      <c r="AN73" s="252"/>
      <c r="AO73" s="264"/>
      <c r="AP73" s="264"/>
      <c r="AQ73" s="264"/>
      <c r="AR73" s="264"/>
      <c r="AS73" s="54"/>
      <c r="AT73" s="300"/>
      <c r="AU73" s="300"/>
      <c r="AV73" s="301"/>
      <c r="AW73" s="252"/>
      <c r="AX73" s="264"/>
      <c r="AY73" s="264"/>
      <c r="AZ73" s="264"/>
      <c r="BA73" s="264"/>
      <c r="BB73" s="54"/>
      <c r="BC73" s="300"/>
      <c r="BD73" s="300"/>
      <c r="BE73" s="301"/>
      <c r="BF73" s="252"/>
      <c r="BG73" s="264"/>
      <c r="BH73" s="264"/>
      <c r="BI73" s="264"/>
      <c r="BJ73" s="264"/>
      <c r="BK73" s="54"/>
      <c r="BL73" s="300"/>
      <c r="BM73" s="300"/>
      <c r="BN73" s="301"/>
      <c r="BO73" s="269"/>
      <c r="BP73" s="322">
        <f t="shared" si="47"/>
        <v>0</v>
      </c>
      <c r="BQ73" s="323"/>
      <c r="BR73" s="1"/>
      <c r="BS73" s="2">
        <f t="shared" si="48"/>
        <v>7024</v>
      </c>
      <c r="BT73" s="188">
        <f t="shared" si="49"/>
        <v>0</v>
      </c>
      <c r="BU73" s="188">
        <f t="shared" si="50"/>
        <v>0</v>
      </c>
      <c r="BV73" s="188">
        <f t="shared" si="51"/>
        <v>0</v>
      </c>
      <c r="BW73" s="188">
        <f t="shared" si="52"/>
        <v>0</v>
      </c>
      <c r="BX73" s="188">
        <f t="shared" si="53"/>
        <v>0</v>
      </c>
      <c r="BY73" s="188">
        <f t="shared" si="54"/>
        <v>0</v>
      </c>
      <c r="BZ73" s="188">
        <f t="shared" si="55"/>
        <v>0</v>
      </c>
      <c r="CA73" s="188">
        <f t="shared" si="56"/>
        <v>0</v>
      </c>
    </row>
    <row r="74" spans="1:79" x14ac:dyDescent="0.25">
      <c r="A74" s="15">
        <v>9</v>
      </c>
      <c r="B74" s="60" t="s">
        <v>169</v>
      </c>
      <c r="C74" s="66">
        <v>7025</v>
      </c>
      <c r="D74" s="226"/>
      <c r="E74" s="8" t="s">
        <v>54</v>
      </c>
      <c r="F74" s="205" t="str">
        <f>'Subaward Information'!C38</f>
        <v>[Enter here]</v>
      </c>
      <c r="G74" s="206"/>
      <c r="H74" s="206"/>
      <c r="I74" s="207"/>
      <c r="J74" s="300"/>
      <c r="K74" s="300"/>
      <c r="L74" s="301"/>
      <c r="M74" s="250"/>
      <c r="N74" s="264"/>
      <c r="O74" s="264"/>
      <c r="P74" s="264"/>
      <c r="Q74" s="264"/>
      <c r="R74" s="54"/>
      <c r="S74" s="300"/>
      <c r="T74" s="300"/>
      <c r="U74" s="301"/>
      <c r="V74" s="252"/>
      <c r="W74" s="264"/>
      <c r="X74" s="264"/>
      <c r="Y74" s="264"/>
      <c r="Z74" s="264"/>
      <c r="AA74" s="54"/>
      <c r="AB74" s="300"/>
      <c r="AC74" s="300"/>
      <c r="AD74" s="301"/>
      <c r="AE74" s="252"/>
      <c r="AF74" s="264"/>
      <c r="AG74" s="264"/>
      <c r="AH74" s="264"/>
      <c r="AI74" s="264"/>
      <c r="AJ74" s="54"/>
      <c r="AK74" s="300"/>
      <c r="AL74" s="300"/>
      <c r="AM74" s="301"/>
      <c r="AN74" s="252"/>
      <c r="AO74" s="264"/>
      <c r="AP74" s="264"/>
      <c r="AQ74" s="264"/>
      <c r="AR74" s="264"/>
      <c r="AS74" s="54"/>
      <c r="AT74" s="300"/>
      <c r="AU74" s="300"/>
      <c r="AV74" s="301"/>
      <c r="AW74" s="252"/>
      <c r="AX74" s="264"/>
      <c r="AY74" s="264"/>
      <c r="AZ74" s="264"/>
      <c r="BA74" s="264"/>
      <c r="BB74" s="54"/>
      <c r="BC74" s="300"/>
      <c r="BD74" s="300"/>
      <c r="BE74" s="301"/>
      <c r="BF74" s="252"/>
      <c r="BG74" s="264"/>
      <c r="BH74" s="264"/>
      <c r="BI74" s="264"/>
      <c r="BJ74" s="264"/>
      <c r="BK74" s="54"/>
      <c r="BL74" s="300"/>
      <c r="BM74" s="300"/>
      <c r="BN74" s="301"/>
      <c r="BO74" s="269"/>
      <c r="BP74" s="322">
        <f t="shared" si="47"/>
        <v>0</v>
      </c>
      <c r="BQ74" s="323"/>
      <c r="BR74" s="1"/>
      <c r="BS74" s="2">
        <f t="shared" si="48"/>
        <v>7025</v>
      </c>
      <c r="BT74" s="188">
        <f t="shared" si="49"/>
        <v>0</v>
      </c>
      <c r="BU74" s="188">
        <f t="shared" si="50"/>
        <v>0</v>
      </c>
      <c r="BV74" s="188">
        <f t="shared" si="51"/>
        <v>0</v>
      </c>
      <c r="BW74" s="188">
        <f t="shared" si="52"/>
        <v>0</v>
      </c>
      <c r="BX74" s="188">
        <f t="shared" si="53"/>
        <v>0</v>
      </c>
      <c r="BY74" s="188">
        <f t="shared" si="54"/>
        <v>0</v>
      </c>
      <c r="BZ74" s="188">
        <f t="shared" si="55"/>
        <v>0</v>
      </c>
      <c r="CA74" s="188">
        <f t="shared" si="56"/>
        <v>0</v>
      </c>
    </row>
    <row r="75" spans="1:79" x14ac:dyDescent="0.25">
      <c r="A75" s="15">
        <v>10</v>
      </c>
      <c r="B75" s="61" t="s">
        <v>55</v>
      </c>
      <c r="C75" s="67"/>
      <c r="D75" s="226"/>
      <c r="E75" s="22"/>
      <c r="F75" s="22"/>
      <c r="G75" s="22"/>
      <c r="H75" s="22"/>
      <c r="I75" s="22"/>
      <c r="J75" s="300"/>
      <c r="K75" s="300"/>
      <c r="L75" s="301"/>
      <c r="M75" s="250"/>
      <c r="N75" s="264"/>
      <c r="O75" s="264"/>
      <c r="P75" s="264"/>
      <c r="Q75" s="264"/>
      <c r="R75" s="54"/>
      <c r="S75" s="300"/>
      <c r="T75" s="300"/>
      <c r="U75" s="301"/>
      <c r="V75" s="252"/>
      <c r="W75" s="264"/>
      <c r="X75" s="264"/>
      <c r="Y75" s="264"/>
      <c r="Z75" s="264"/>
      <c r="AA75" s="54"/>
      <c r="AB75" s="300"/>
      <c r="AC75" s="300"/>
      <c r="AD75" s="301"/>
      <c r="AE75" s="252"/>
      <c r="AF75" s="264"/>
      <c r="AG75" s="264"/>
      <c r="AH75" s="264"/>
      <c r="AI75" s="264"/>
      <c r="AJ75" s="54"/>
      <c r="AK75" s="300"/>
      <c r="AL75" s="300"/>
      <c r="AM75" s="301"/>
      <c r="AN75" s="252"/>
      <c r="AO75" s="264"/>
      <c r="AP75" s="264"/>
      <c r="AQ75" s="264"/>
      <c r="AR75" s="264"/>
      <c r="AS75" s="54"/>
      <c r="AT75" s="300"/>
      <c r="AU75" s="300"/>
      <c r="AV75" s="301"/>
      <c r="AW75" s="252"/>
      <c r="AX75" s="264"/>
      <c r="AY75" s="264"/>
      <c r="AZ75" s="264"/>
      <c r="BA75" s="264"/>
      <c r="BB75" s="54"/>
      <c r="BC75" s="300"/>
      <c r="BD75" s="300"/>
      <c r="BE75" s="301"/>
      <c r="BF75" s="252"/>
      <c r="BG75" s="264"/>
      <c r="BH75" s="264"/>
      <c r="BI75" s="264"/>
      <c r="BJ75" s="264"/>
      <c r="BK75" s="54"/>
      <c r="BL75" s="300"/>
      <c r="BM75" s="300"/>
      <c r="BN75" s="301"/>
      <c r="BO75" s="269"/>
      <c r="BP75" s="322">
        <f t="shared" si="47"/>
        <v>0</v>
      </c>
      <c r="BQ75" s="323"/>
      <c r="BR75" s="1"/>
      <c r="BS75" s="2">
        <f t="shared" si="48"/>
        <v>0</v>
      </c>
      <c r="BT75" s="188">
        <f t="shared" si="49"/>
        <v>0</v>
      </c>
      <c r="BU75" s="188">
        <f t="shared" si="50"/>
        <v>0</v>
      </c>
      <c r="BV75" s="188">
        <f t="shared" si="51"/>
        <v>0</v>
      </c>
      <c r="BW75" s="188">
        <f t="shared" si="52"/>
        <v>0</v>
      </c>
      <c r="BX75" s="188">
        <f t="shared" si="53"/>
        <v>0</v>
      </c>
      <c r="BY75" s="188">
        <f t="shared" si="54"/>
        <v>0</v>
      </c>
      <c r="BZ75" s="188">
        <f t="shared" si="55"/>
        <v>0</v>
      </c>
      <c r="CA75" s="188">
        <f t="shared" si="56"/>
        <v>0</v>
      </c>
    </row>
    <row r="76" spans="1:79" x14ac:dyDescent="0.25">
      <c r="A76" s="15">
        <v>11</v>
      </c>
      <c r="B76" s="62" t="s">
        <v>56</v>
      </c>
      <c r="C76" s="68"/>
      <c r="D76" s="226"/>
      <c r="E76" s="22"/>
      <c r="F76" s="22"/>
      <c r="G76" s="22"/>
      <c r="H76" s="22"/>
      <c r="I76" s="22"/>
      <c r="J76" s="301"/>
      <c r="K76" s="312"/>
      <c r="L76" s="312"/>
      <c r="M76" s="250"/>
      <c r="N76" s="264"/>
      <c r="O76" s="264"/>
      <c r="P76" s="264"/>
      <c r="Q76" s="264"/>
      <c r="R76" s="54"/>
      <c r="S76" s="301"/>
      <c r="T76" s="312"/>
      <c r="U76" s="312"/>
      <c r="V76" s="252"/>
      <c r="W76" s="264"/>
      <c r="X76" s="264"/>
      <c r="Y76" s="264"/>
      <c r="Z76" s="264"/>
      <c r="AA76" s="54"/>
      <c r="AB76" s="301"/>
      <c r="AC76" s="312"/>
      <c r="AD76" s="312"/>
      <c r="AE76" s="252"/>
      <c r="AF76" s="264"/>
      <c r="AG76" s="264"/>
      <c r="AH76" s="264"/>
      <c r="AI76" s="264"/>
      <c r="AJ76" s="54"/>
      <c r="AK76" s="301"/>
      <c r="AL76" s="312"/>
      <c r="AM76" s="312"/>
      <c r="AN76" s="252"/>
      <c r="AO76" s="264"/>
      <c r="AP76" s="264"/>
      <c r="AQ76" s="264"/>
      <c r="AR76" s="264"/>
      <c r="AS76" s="54"/>
      <c r="AT76" s="301"/>
      <c r="AU76" s="312"/>
      <c r="AV76" s="312"/>
      <c r="AW76" s="252"/>
      <c r="AX76" s="264"/>
      <c r="AY76" s="264"/>
      <c r="AZ76" s="264"/>
      <c r="BA76" s="264"/>
      <c r="BB76" s="54"/>
      <c r="BC76" s="301"/>
      <c r="BD76" s="312"/>
      <c r="BE76" s="312"/>
      <c r="BF76" s="252"/>
      <c r="BG76" s="264"/>
      <c r="BH76" s="264"/>
      <c r="BI76" s="264"/>
      <c r="BJ76" s="264"/>
      <c r="BK76" s="54"/>
      <c r="BL76" s="301"/>
      <c r="BM76" s="312"/>
      <c r="BN76" s="312"/>
      <c r="BO76" s="269"/>
      <c r="BP76" s="322">
        <f t="shared" si="47"/>
        <v>0</v>
      </c>
      <c r="BQ76" s="323"/>
      <c r="BR76" s="1"/>
      <c r="BS76" s="2">
        <f t="shared" si="48"/>
        <v>0</v>
      </c>
      <c r="BT76" s="188">
        <f t="shared" si="49"/>
        <v>0</v>
      </c>
      <c r="BU76" s="188">
        <f t="shared" si="50"/>
        <v>0</v>
      </c>
      <c r="BV76" s="188">
        <f t="shared" si="51"/>
        <v>0</v>
      </c>
      <c r="BW76" s="188">
        <f t="shared" si="52"/>
        <v>0</v>
      </c>
      <c r="BX76" s="188">
        <f t="shared" si="53"/>
        <v>0</v>
      </c>
      <c r="BY76" s="188">
        <f t="shared" si="54"/>
        <v>0</v>
      </c>
      <c r="BZ76" s="188">
        <f t="shared" si="55"/>
        <v>0</v>
      </c>
      <c r="CA76" s="188">
        <f t="shared" si="56"/>
        <v>0</v>
      </c>
    </row>
    <row r="77" spans="1:79" x14ac:dyDescent="0.25">
      <c r="A77" s="15">
        <v>12</v>
      </c>
      <c r="B77" s="49" t="s">
        <v>80</v>
      </c>
      <c r="C77" s="58"/>
      <c r="D77" s="226"/>
      <c r="E77" s="22"/>
      <c r="F77" s="22"/>
      <c r="G77" s="22"/>
      <c r="H77" s="22"/>
      <c r="I77" s="22"/>
      <c r="J77" s="301"/>
      <c r="K77" s="312"/>
      <c r="L77" s="313"/>
      <c r="M77" s="250"/>
      <c r="N77" s="264"/>
      <c r="O77" s="264"/>
      <c r="P77" s="264"/>
      <c r="Q77" s="264"/>
      <c r="R77" s="54"/>
      <c r="S77" s="301"/>
      <c r="T77" s="312"/>
      <c r="U77" s="313"/>
      <c r="V77" s="252"/>
      <c r="W77" s="264"/>
      <c r="X77" s="264"/>
      <c r="Y77" s="264"/>
      <c r="Z77" s="264"/>
      <c r="AA77" s="54"/>
      <c r="AB77" s="301"/>
      <c r="AC77" s="312"/>
      <c r="AD77" s="313"/>
      <c r="AE77" s="252"/>
      <c r="AF77" s="264"/>
      <c r="AG77" s="264"/>
      <c r="AH77" s="264"/>
      <c r="AI77" s="264"/>
      <c r="AJ77" s="54"/>
      <c r="AK77" s="301"/>
      <c r="AL77" s="312"/>
      <c r="AM77" s="313"/>
      <c r="AN77" s="252"/>
      <c r="AO77" s="264"/>
      <c r="AP77" s="264"/>
      <c r="AQ77" s="264"/>
      <c r="AR77" s="264"/>
      <c r="AS77" s="54"/>
      <c r="AT77" s="301"/>
      <c r="AU77" s="312"/>
      <c r="AV77" s="313"/>
      <c r="AW77" s="252"/>
      <c r="AX77" s="264"/>
      <c r="AY77" s="264"/>
      <c r="AZ77" s="264"/>
      <c r="BA77" s="264"/>
      <c r="BB77" s="54"/>
      <c r="BC77" s="301"/>
      <c r="BD77" s="312"/>
      <c r="BE77" s="313"/>
      <c r="BF77" s="252"/>
      <c r="BG77" s="264"/>
      <c r="BH77" s="264"/>
      <c r="BI77" s="264"/>
      <c r="BJ77" s="264"/>
      <c r="BK77" s="54"/>
      <c r="BL77" s="301"/>
      <c r="BM77" s="312"/>
      <c r="BN77" s="313"/>
      <c r="BO77" s="269"/>
      <c r="BP77" s="322">
        <f t="shared" si="47"/>
        <v>0</v>
      </c>
      <c r="BQ77" s="323"/>
      <c r="BR77" s="1"/>
      <c r="BS77" s="2">
        <f t="shared" si="48"/>
        <v>0</v>
      </c>
      <c r="BT77" s="188">
        <f t="shared" si="49"/>
        <v>0</v>
      </c>
      <c r="BU77" s="188">
        <f t="shared" si="50"/>
        <v>0</v>
      </c>
      <c r="BV77" s="188">
        <f t="shared" si="51"/>
        <v>0</v>
      </c>
      <c r="BW77" s="188">
        <f t="shared" si="52"/>
        <v>0</v>
      </c>
      <c r="BX77" s="188">
        <f t="shared" si="53"/>
        <v>0</v>
      </c>
      <c r="BY77" s="188">
        <f t="shared" si="54"/>
        <v>0</v>
      </c>
      <c r="BZ77" s="188">
        <f t="shared" si="55"/>
        <v>0</v>
      </c>
      <c r="CA77" s="188">
        <f t="shared" si="56"/>
        <v>0</v>
      </c>
    </row>
    <row r="78" spans="1:79" x14ac:dyDescent="0.25">
      <c r="A78" s="15">
        <v>13</v>
      </c>
      <c r="B78" s="49" t="s">
        <v>80</v>
      </c>
      <c r="C78" s="58"/>
      <c r="D78" s="226"/>
      <c r="E78" s="22"/>
      <c r="F78" s="22"/>
      <c r="G78" s="22"/>
      <c r="H78" s="22"/>
      <c r="I78" s="22"/>
      <c r="J78" s="298"/>
      <c r="K78" s="298"/>
      <c r="L78" s="299"/>
      <c r="M78" s="250"/>
      <c r="N78" s="264"/>
      <c r="O78" s="264"/>
      <c r="P78" s="264"/>
      <c r="Q78" s="264"/>
      <c r="R78" s="54"/>
      <c r="S78" s="298"/>
      <c r="T78" s="298"/>
      <c r="U78" s="299"/>
      <c r="V78" s="252"/>
      <c r="W78" s="264"/>
      <c r="X78" s="264"/>
      <c r="Y78" s="264"/>
      <c r="Z78" s="264"/>
      <c r="AA78" s="54"/>
      <c r="AB78" s="298"/>
      <c r="AC78" s="298"/>
      <c r="AD78" s="299"/>
      <c r="AE78" s="252"/>
      <c r="AF78" s="264"/>
      <c r="AG78" s="264"/>
      <c r="AH78" s="264"/>
      <c r="AI78" s="264"/>
      <c r="AJ78" s="54"/>
      <c r="AK78" s="298"/>
      <c r="AL78" s="298"/>
      <c r="AM78" s="299"/>
      <c r="AN78" s="252"/>
      <c r="AO78" s="264"/>
      <c r="AP78" s="264"/>
      <c r="AQ78" s="264"/>
      <c r="AR78" s="264"/>
      <c r="AS78" s="54"/>
      <c r="AT78" s="298"/>
      <c r="AU78" s="298"/>
      <c r="AV78" s="299"/>
      <c r="AW78" s="252"/>
      <c r="AX78" s="264"/>
      <c r="AY78" s="264"/>
      <c r="AZ78" s="264"/>
      <c r="BA78" s="264"/>
      <c r="BB78" s="54"/>
      <c r="BC78" s="298"/>
      <c r="BD78" s="298"/>
      <c r="BE78" s="299"/>
      <c r="BF78" s="252"/>
      <c r="BG78" s="264"/>
      <c r="BH78" s="264"/>
      <c r="BI78" s="264"/>
      <c r="BJ78" s="264"/>
      <c r="BK78" s="54"/>
      <c r="BL78" s="298"/>
      <c r="BM78" s="298"/>
      <c r="BN78" s="299"/>
      <c r="BO78" s="269"/>
      <c r="BP78" s="322">
        <f t="shared" si="47"/>
        <v>0</v>
      </c>
      <c r="BQ78" s="323"/>
      <c r="BR78" s="1"/>
      <c r="BS78" s="2">
        <f t="shared" si="48"/>
        <v>0</v>
      </c>
      <c r="BT78" s="188">
        <f t="shared" si="49"/>
        <v>0</v>
      </c>
      <c r="BU78" s="188">
        <f t="shared" si="50"/>
        <v>0</v>
      </c>
      <c r="BV78" s="188">
        <f t="shared" si="51"/>
        <v>0</v>
      </c>
      <c r="BW78" s="188">
        <f t="shared" si="52"/>
        <v>0</v>
      </c>
      <c r="BX78" s="188">
        <f t="shared" si="53"/>
        <v>0</v>
      </c>
      <c r="BY78" s="188">
        <f t="shared" si="54"/>
        <v>0</v>
      </c>
      <c r="BZ78" s="188">
        <f t="shared" si="55"/>
        <v>0</v>
      </c>
      <c r="CA78" s="188">
        <f t="shared" si="56"/>
        <v>0</v>
      </c>
    </row>
    <row r="79" spans="1:79" x14ac:dyDescent="0.25">
      <c r="A79" s="15">
        <v>14</v>
      </c>
      <c r="B79" s="49" t="s">
        <v>80</v>
      </c>
      <c r="C79" s="58"/>
      <c r="D79" s="226"/>
      <c r="E79" s="22"/>
      <c r="F79" s="22"/>
      <c r="G79" s="22"/>
      <c r="H79" s="22"/>
      <c r="I79" s="22"/>
      <c r="J79" s="301"/>
      <c r="K79" s="312"/>
      <c r="L79" s="313"/>
      <c r="M79" s="250"/>
      <c r="N79" s="264"/>
      <c r="O79" s="264"/>
      <c r="P79" s="264"/>
      <c r="Q79" s="264"/>
      <c r="R79" s="54"/>
      <c r="S79" s="301"/>
      <c r="T79" s="312"/>
      <c r="U79" s="313"/>
      <c r="V79" s="252"/>
      <c r="W79" s="264"/>
      <c r="X79" s="264"/>
      <c r="Y79" s="264"/>
      <c r="Z79" s="264"/>
      <c r="AA79" s="54"/>
      <c r="AB79" s="301"/>
      <c r="AC79" s="312"/>
      <c r="AD79" s="313"/>
      <c r="AE79" s="252"/>
      <c r="AF79" s="264"/>
      <c r="AG79" s="264"/>
      <c r="AH79" s="264"/>
      <c r="AI79" s="264"/>
      <c r="AJ79" s="54"/>
      <c r="AK79" s="301"/>
      <c r="AL79" s="312"/>
      <c r="AM79" s="313"/>
      <c r="AN79" s="252"/>
      <c r="AO79" s="264"/>
      <c r="AP79" s="264"/>
      <c r="AQ79" s="264"/>
      <c r="AR79" s="264"/>
      <c r="AS79" s="54"/>
      <c r="AT79" s="301"/>
      <c r="AU79" s="312"/>
      <c r="AV79" s="313"/>
      <c r="AW79" s="252"/>
      <c r="AX79" s="264"/>
      <c r="AY79" s="264"/>
      <c r="AZ79" s="264"/>
      <c r="BA79" s="264"/>
      <c r="BB79" s="54"/>
      <c r="BC79" s="301"/>
      <c r="BD79" s="312"/>
      <c r="BE79" s="313"/>
      <c r="BF79" s="252"/>
      <c r="BG79" s="264"/>
      <c r="BH79" s="264"/>
      <c r="BI79" s="264"/>
      <c r="BJ79" s="264"/>
      <c r="BK79" s="54"/>
      <c r="BL79" s="301"/>
      <c r="BM79" s="312"/>
      <c r="BN79" s="313"/>
      <c r="BO79" s="269"/>
      <c r="BP79" s="322">
        <f t="shared" si="47"/>
        <v>0</v>
      </c>
      <c r="BQ79" s="323"/>
      <c r="BR79" s="1"/>
      <c r="BS79" s="2">
        <f t="shared" si="48"/>
        <v>0</v>
      </c>
      <c r="BT79" s="188">
        <f t="shared" si="49"/>
        <v>0</v>
      </c>
      <c r="BU79" s="188">
        <f t="shared" si="50"/>
        <v>0</v>
      </c>
      <c r="BV79" s="188">
        <f t="shared" si="51"/>
        <v>0</v>
      </c>
      <c r="BW79" s="188">
        <f t="shared" si="52"/>
        <v>0</v>
      </c>
      <c r="BX79" s="188">
        <f t="shared" si="53"/>
        <v>0</v>
      </c>
      <c r="BY79" s="188">
        <f t="shared" si="54"/>
        <v>0</v>
      </c>
      <c r="BZ79" s="188">
        <f t="shared" si="55"/>
        <v>0</v>
      </c>
      <c r="CA79" s="188">
        <f t="shared" si="56"/>
        <v>0</v>
      </c>
    </row>
    <row r="80" spans="1:79" x14ac:dyDescent="0.25">
      <c r="A80" s="15">
        <v>15</v>
      </c>
      <c r="B80" s="49" t="s">
        <v>80</v>
      </c>
      <c r="C80" s="58"/>
      <c r="D80" s="226"/>
      <c r="E80" s="22"/>
      <c r="F80" s="22"/>
      <c r="G80" s="22"/>
      <c r="H80" s="22"/>
      <c r="I80" s="22"/>
      <c r="J80" s="298"/>
      <c r="K80" s="298"/>
      <c r="L80" s="299"/>
      <c r="M80" s="250"/>
      <c r="N80" s="264"/>
      <c r="O80" s="264"/>
      <c r="P80" s="264"/>
      <c r="Q80" s="264"/>
      <c r="R80" s="54"/>
      <c r="S80" s="298"/>
      <c r="T80" s="298"/>
      <c r="U80" s="299"/>
      <c r="V80" s="252"/>
      <c r="W80" s="264"/>
      <c r="X80" s="264"/>
      <c r="Y80" s="264"/>
      <c r="Z80" s="264"/>
      <c r="AA80" s="54"/>
      <c r="AB80" s="298"/>
      <c r="AC80" s="298"/>
      <c r="AD80" s="299"/>
      <c r="AE80" s="252"/>
      <c r="AF80" s="264"/>
      <c r="AG80" s="264"/>
      <c r="AH80" s="264"/>
      <c r="AI80" s="264"/>
      <c r="AJ80" s="54"/>
      <c r="AK80" s="298"/>
      <c r="AL80" s="298"/>
      <c r="AM80" s="299"/>
      <c r="AN80" s="252"/>
      <c r="AO80" s="264"/>
      <c r="AP80" s="264"/>
      <c r="AQ80" s="264"/>
      <c r="AR80" s="264"/>
      <c r="AS80" s="54"/>
      <c r="AT80" s="298"/>
      <c r="AU80" s="298"/>
      <c r="AV80" s="299"/>
      <c r="AW80" s="252"/>
      <c r="AX80" s="264"/>
      <c r="AY80" s="264"/>
      <c r="AZ80" s="264"/>
      <c r="BA80" s="264"/>
      <c r="BB80" s="54"/>
      <c r="BC80" s="298"/>
      <c r="BD80" s="298"/>
      <c r="BE80" s="299"/>
      <c r="BF80" s="252"/>
      <c r="BG80" s="264"/>
      <c r="BH80" s="264"/>
      <c r="BI80" s="264"/>
      <c r="BJ80" s="264"/>
      <c r="BK80" s="54"/>
      <c r="BL80" s="298"/>
      <c r="BM80" s="298"/>
      <c r="BN80" s="299"/>
      <c r="BO80" s="269"/>
      <c r="BP80" s="322">
        <f t="shared" si="47"/>
        <v>0</v>
      </c>
      <c r="BQ80" s="323"/>
      <c r="BR80" s="1"/>
      <c r="BS80" s="2">
        <f t="shared" si="48"/>
        <v>0</v>
      </c>
      <c r="BT80" s="188">
        <f t="shared" si="49"/>
        <v>0</v>
      </c>
      <c r="BU80" s="188">
        <f t="shared" si="50"/>
        <v>0</v>
      </c>
      <c r="BV80" s="188">
        <f t="shared" si="51"/>
        <v>0</v>
      </c>
      <c r="BW80" s="188">
        <f t="shared" si="52"/>
        <v>0</v>
      </c>
      <c r="BX80" s="188">
        <f t="shared" si="53"/>
        <v>0</v>
      </c>
      <c r="BY80" s="188">
        <f t="shared" si="54"/>
        <v>0</v>
      </c>
      <c r="BZ80" s="188">
        <f t="shared" si="55"/>
        <v>0</v>
      </c>
      <c r="CA80" s="188">
        <f t="shared" si="56"/>
        <v>0</v>
      </c>
    </row>
    <row r="81" spans="1:79" x14ac:dyDescent="0.25">
      <c r="A81" s="15">
        <v>16</v>
      </c>
      <c r="B81" s="49" t="s">
        <v>80</v>
      </c>
      <c r="C81" s="58"/>
      <c r="D81" s="226"/>
      <c r="E81" s="22"/>
      <c r="F81" s="22"/>
      <c r="G81" s="22"/>
      <c r="H81" s="22"/>
      <c r="I81" s="22"/>
      <c r="J81" s="301"/>
      <c r="K81" s="312"/>
      <c r="L81" s="313"/>
      <c r="M81" s="250"/>
      <c r="N81" s="264"/>
      <c r="O81" s="264"/>
      <c r="P81" s="264"/>
      <c r="Q81" s="264"/>
      <c r="R81" s="54"/>
      <c r="S81" s="301"/>
      <c r="T81" s="312"/>
      <c r="U81" s="313"/>
      <c r="V81" s="252"/>
      <c r="W81" s="264"/>
      <c r="X81" s="264"/>
      <c r="Y81" s="264"/>
      <c r="Z81" s="264"/>
      <c r="AA81" s="54"/>
      <c r="AB81" s="301"/>
      <c r="AC81" s="312"/>
      <c r="AD81" s="313"/>
      <c r="AE81" s="252"/>
      <c r="AF81" s="264"/>
      <c r="AG81" s="264"/>
      <c r="AH81" s="264"/>
      <c r="AI81" s="264"/>
      <c r="AJ81" s="54"/>
      <c r="AK81" s="301"/>
      <c r="AL81" s="312"/>
      <c r="AM81" s="313"/>
      <c r="AN81" s="252"/>
      <c r="AO81" s="264"/>
      <c r="AP81" s="264"/>
      <c r="AQ81" s="264"/>
      <c r="AR81" s="264"/>
      <c r="AS81" s="54"/>
      <c r="AT81" s="301"/>
      <c r="AU81" s="312"/>
      <c r="AV81" s="313"/>
      <c r="AW81" s="252"/>
      <c r="AX81" s="264"/>
      <c r="AY81" s="264"/>
      <c r="AZ81" s="264"/>
      <c r="BA81" s="264"/>
      <c r="BB81" s="54"/>
      <c r="BC81" s="301"/>
      <c r="BD81" s="312"/>
      <c r="BE81" s="313"/>
      <c r="BF81" s="252"/>
      <c r="BG81" s="264"/>
      <c r="BH81" s="264"/>
      <c r="BI81" s="264"/>
      <c r="BJ81" s="264"/>
      <c r="BK81" s="54"/>
      <c r="BL81" s="301"/>
      <c r="BM81" s="312"/>
      <c r="BN81" s="313"/>
      <c r="BO81" s="269"/>
      <c r="BP81" s="322">
        <f t="shared" si="47"/>
        <v>0</v>
      </c>
      <c r="BQ81" s="323"/>
      <c r="BR81" s="1"/>
      <c r="BS81" s="2">
        <f t="shared" si="48"/>
        <v>0</v>
      </c>
      <c r="BT81" s="188">
        <f t="shared" si="49"/>
        <v>0</v>
      </c>
      <c r="BU81" s="188">
        <f t="shared" si="50"/>
        <v>0</v>
      </c>
      <c r="BV81" s="188">
        <f t="shared" si="51"/>
        <v>0</v>
      </c>
      <c r="BW81" s="188">
        <f t="shared" si="52"/>
        <v>0</v>
      </c>
      <c r="BX81" s="188">
        <f t="shared" si="53"/>
        <v>0</v>
      </c>
      <c r="BY81" s="188">
        <f t="shared" si="54"/>
        <v>0</v>
      </c>
      <c r="BZ81" s="188">
        <f t="shared" si="55"/>
        <v>0</v>
      </c>
      <c r="CA81" s="188">
        <f t="shared" si="56"/>
        <v>0</v>
      </c>
    </row>
    <row r="82" spans="1:79" x14ac:dyDescent="0.25">
      <c r="A82" s="15">
        <v>17</v>
      </c>
      <c r="B82" s="49" t="s">
        <v>80</v>
      </c>
      <c r="C82" s="58"/>
      <c r="D82" s="226"/>
      <c r="E82" s="22"/>
      <c r="F82" s="22"/>
      <c r="G82" s="22"/>
      <c r="H82" s="22"/>
      <c r="I82" s="22"/>
      <c r="J82" s="298"/>
      <c r="K82" s="298"/>
      <c r="L82" s="299"/>
      <c r="M82" s="250"/>
      <c r="N82" s="264"/>
      <c r="O82" s="264"/>
      <c r="P82" s="264"/>
      <c r="Q82" s="264"/>
      <c r="R82" s="54"/>
      <c r="S82" s="298"/>
      <c r="T82" s="298"/>
      <c r="U82" s="299"/>
      <c r="V82" s="252"/>
      <c r="W82" s="264"/>
      <c r="X82" s="264"/>
      <c r="Y82" s="264"/>
      <c r="Z82" s="264"/>
      <c r="AA82" s="54"/>
      <c r="AB82" s="298"/>
      <c r="AC82" s="298"/>
      <c r="AD82" s="299"/>
      <c r="AE82" s="252"/>
      <c r="AF82" s="264"/>
      <c r="AG82" s="264"/>
      <c r="AH82" s="264"/>
      <c r="AI82" s="264"/>
      <c r="AJ82" s="54"/>
      <c r="AK82" s="298"/>
      <c r="AL82" s="298"/>
      <c r="AM82" s="299"/>
      <c r="AN82" s="252"/>
      <c r="AO82" s="264"/>
      <c r="AP82" s="264"/>
      <c r="AQ82" s="264"/>
      <c r="AR82" s="264"/>
      <c r="AS82" s="54"/>
      <c r="AT82" s="298"/>
      <c r="AU82" s="298"/>
      <c r="AV82" s="299"/>
      <c r="AW82" s="252"/>
      <c r="AX82" s="264"/>
      <c r="AY82" s="264"/>
      <c r="AZ82" s="264"/>
      <c r="BA82" s="264"/>
      <c r="BB82" s="54"/>
      <c r="BC82" s="298"/>
      <c r="BD82" s="298"/>
      <c r="BE82" s="299"/>
      <c r="BF82" s="252"/>
      <c r="BG82" s="264"/>
      <c r="BH82" s="264"/>
      <c r="BI82" s="264"/>
      <c r="BJ82" s="264"/>
      <c r="BK82" s="54"/>
      <c r="BL82" s="298"/>
      <c r="BM82" s="298"/>
      <c r="BN82" s="299"/>
      <c r="BO82" s="269"/>
      <c r="BP82" s="322">
        <f t="shared" si="47"/>
        <v>0</v>
      </c>
      <c r="BQ82" s="323"/>
      <c r="BR82" s="1"/>
      <c r="BS82" s="2">
        <f t="shared" si="48"/>
        <v>0</v>
      </c>
      <c r="BT82" s="188">
        <f t="shared" si="49"/>
        <v>0</v>
      </c>
      <c r="BU82" s="188">
        <f t="shared" si="50"/>
        <v>0</v>
      </c>
      <c r="BV82" s="188">
        <f t="shared" si="51"/>
        <v>0</v>
      </c>
      <c r="BW82" s="188">
        <f t="shared" si="52"/>
        <v>0</v>
      </c>
      <c r="BX82" s="188">
        <f t="shared" si="53"/>
        <v>0</v>
      </c>
      <c r="BY82" s="188">
        <f t="shared" si="54"/>
        <v>0</v>
      </c>
      <c r="BZ82" s="188">
        <f t="shared" si="55"/>
        <v>0</v>
      </c>
      <c r="CA82" s="188">
        <f t="shared" si="56"/>
        <v>0</v>
      </c>
    </row>
    <row r="83" spans="1:79" x14ac:dyDescent="0.25">
      <c r="A83" s="15">
        <v>18</v>
      </c>
      <c r="B83" s="49" t="s">
        <v>80</v>
      </c>
      <c r="C83" s="58"/>
      <c r="D83" s="226"/>
      <c r="E83" s="22"/>
      <c r="F83" s="22"/>
      <c r="G83" s="22"/>
      <c r="H83" s="22"/>
      <c r="I83" s="22"/>
      <c r="J83" s="298"/>
      <c r="K83" s="298"/>
      <c r="L83" s="299"/>
      <c r="M83" s="250"/>
      <c r="N83" s="264"/>
      <c r="O83" s="264"/>
      <c r="P83" s="264"/>
      <c r="Q83" s="264"/>
      <c r="R83" s="54"/>
      <c r="S83" s="298"/>
      <c r="T83" s="298"/>
      <c r="U83" s="299"/>
      <c r="V83" s="252"/>
      <c r="W83" s="264"/>
      <c r="X83" s="264"/>
      <c r="Y83" s="264"/>
      <c r="Z83" s="264"/>
      <c r="AA83" s="54"/>
      <c r="AB83" s="298"/>
      <c r="AC83" s="298"/>
      <c r="AD83" s="299"/>
      <c r="AE83" s="252"/>
      <c r="AF83" s="264"/>
      <c r="AG83" s="264"/>
      <c r="AH83" s="264"/>
      <c r="AI83" s="264"/>
      <c r="AJ83" s="54"/>
      <c r="AK83" s="298"/>
      <c r="AL83" s="298"/>
      <c r="AM83" s="299"/>
      <c r="AN83" s="252"/>
      <c r="AO83" s="264"/>
      <c r="AP83" s="264"/>
      <c r="AQ83" s="264"/>
      <c r="AR83" s="264"/>
      <c r="AS83" s="54"/>
      <c r="AT83" s="298"/>
      <c r="AU83" s="298"/>
      <c r="AV83" s="299"/>
      <c r="AW83" s="252"/>
      <c r="AX83" s="264"/>
      <c r="AY83" s="264"/>
      <c r="AZ83" s="264"/>
      <c r="BA83" s="264"/>
      <c r="BB83" s="54"/>
      <c r="BC83" s="298"/>
      <c r="BD83" s="298"/>
      <c r="BE83" s="299"/>
      <c r="BF83" s="252"/>
      <c r="BG83" s="264"/>
      <c r="BH83" s="264"/>
      <c r="BI83" s="264"/>
      <c r="BJ83" s="264"/>
      <c r="BK83" s="54"/>
      <c r="BL83" s="298"/>
      <c r="BM83" s="298"/>
      <c r="BN83" s="299"/>
      <c r="BO83" s="269"/>
      <c r="BP83" s="322">
        <f t="shared" si="47"/>
        <v>0</v>
      </c>
      <c r="BQ83" s="323"/>
      <c r="BR83" s="1"/>
      <c r="BS83" s="2">
        <f t="shared" si="48"/>
        <v>0</v>
      </c>
      <c r="BT83" s="188">
        <f t="shared" si="49"/>
        <v>0</v>
      </c>
      <c r="BU83" s="188">
        <f t="shared" si="50"/>
        <v>0</v>
      </c>
      <c r="BV83" s="188">
        <f t="shared" si="51"/>
        <v>0</v>
      </c>
      <c r="BW83" s="188">
        <f t="shared" si="52"/>
        <v>0</v>
      </c>
      <c r="BX83" s="188">
        <f t="shared" si="53"/>
        <v>0</v>
      </c>
      <c r="BY83" s="188">
        <f t="shared" si="54"/>
        <v>0</v>
      </c>
      <c r="BZ83" s="188">
        <f t="shared" si="55"/>
        <v>0</v>
      </c>
      <c r="CA83" s="188">
        <f t="shared" si="56"/>
        <v>0</v>
      </c>
    </row>
    <row r="84" spans="1:79" x14ac:dyDescent="0.25">
      <c r="A84" s="15">
        <v>19</v>
      </c>
      <c r="B84" s="49" t="s">
        <v>80</v>
      </c>
      <c r="C84" s="58"/>
      <c r="D84" s="226"/>
      <c r="E84" s="22"/>
      <c r="F84" s="22"/>
      <c r="G84" s="22"/>
      <c r="H84" s="22"/>
      <c r="I84" s="22"/>
      <c r="J84" s="301"/>
      <c r="K84" s="312"/>
      <c r="L84" s="313"/>
      <c r="M84" s="250"/>
      <c r="N84" s="264"/>
      <c r="O84" s="264"/>
      <c r="P84" s="264"/>
      <c r="Q84" s="264"/>
      <c r="R84" s="54"/>
      <c r="S84" s="301"/>
      <c r="T84" s="312"/>
      <c r="U84" s="313"/>
      <c r="V84" s="252"/>
      <c r="W84" s="264"/>
      <c r="X84" s="264"/>
      <c r="Y84" s="264"/>
      <c r="Z84" s="264"/>
      <c r="AA84" s="54"/>
      <c r="AB84" s="301"/>
      <c r="AC84" s="312"/>
      <c r="AD84" s="313"/>
      <c r="AE84" s="252"/>
      <c r="AF84" s="264"/>
      <c r="AG84" s="264"/>
      <c r="AH84" s="264"/>
      <c r="AI84" s="264"/>
      <c r="AJ84" s="54"/>
      <c r="AK84" s="301"/>
      <c r="AL84" s="312"/>
      <c r="AM84" s="313"/>
      <c r="AN84" s="252"/>
      <c r="AO84" s="264"/>
      <c r="AP84" s="264"/>
      <c r="AQ84" s="264"/>
      <c r="AR84" s="264"/>
      <c r="AS84" s="54"/>
      <c r="AT84" s="301"/>
      <c r="AU84" s="312"/>
      <c r="AV84" s="313"/>
      <c r="AW84" s="252"/>
      <c r="AX84" s="264"/>
      <c r="AY84" s="264"/>
      <c r="AZ84" s="264"/>
      <c r="BA84" s="264"/>
      <c r="BB84" s="54"/>
      <c r="BC84" s="301"/>
      <c r="BD84" s="312"/>
      <c r="BE84" s="313"/>
      <c r="BF84" s="252"/>
      <c r="BG84" s="264"/>
      <c r="BH84" s="264"/>
      <c r="BI84" s="264"/>
      <c r="BJ84" s="264"/>
      <c r="BK84" s="54"/>
      <c r="BL84" s="301"/>
      <c r="BM84" s="312"/>
      <c r="BN84" s="313"/>
      <c r="BO84" s="269"/>
      <c r="BP84" s="322">
        <f t="shared" si="47"/>
        <v>0</v>
      </c>
      <c r="BQ84" s="323"/>
      <c r="BR84" s="1"/>
      <c r="BS84" s="2">
        <f t="shared" si="48"/>
        <v>0</v>
      </c>
      <c r="BT84" s="188">
        <f t="shared" si="49"/>
        <v>0</v>
      </c>
      <c r="BU84" s="188">
        <f t="shared" si="50"/>
        <v>0</v>
      </c>
      <c r="BV84" s="188">
        <f t="shared" si="51"/>
        <v>0</v>
      </c>
      <c r="BW84" s="188">
        <f t="shared" si="52"/>
        <v>0</v>
      </c>
      <c r="BX84" s="188">
        <f t="shared" si="53"/>
        <v>0</v>
      </c>
      <c r="BY84" s="188">
        <f t="shared" si="54"/>
        <v>0</v>
      </c>
      <c r="BZ84" s="188">
        <f t="shared" si="55"/>
        <v>0</v>
      </c>
      <c r="CA84" s="188">
        <f t="shared" si="56"/>
        <v>0</v>
      </c>
    </row>
    <row r="85" spans="1:79" ht="15.75" thickBot="1" x14ac:dyDescent="0.3">
      <c r="A85" s="15">
        <v>20</v>
      </c>
      <c r="B85" s="49" t="s">
        <v>80</v>
      </c>
      <c r="C85" s="58"/>
      <c r="D85" s="226"/>
      <c r="E85" s="22"/>
      <c r="F85" s="22"/>
      <c r="G85" s="22"/>
      <c r="H85" s="22"/>
      <c r="I85" s="22"/>
      <c r="J85" s="298"/>
      <c r="K85" s="298"/>
      <c r="L85" s="299"/>
      <c r="M85" s="250"/>
      <c r="N85" s="264"/>
      <c r="O85" s="264"/>
      <c r="P85" s="264"/>
      <c r="Q85" s="264"/>
      <c r="R85" s="54"/>
      <c r="S85" s="298"/>
      <c r="T85" s="298"/>
      <c r="U85" s="299"/>
      <c r="V85" s="252"/>
      <c r="W85" s="264"/>
      <c r="X85" s="264"/>
      <c r="Y85" s="264"/>
      <c r="Z85" s="264"/>
      <c r="AA85" s="54"/>
      <c r="AB85" s="298"/>
      <c r="AC85" s="298"/>
      <c r="AD85" s="299"/>
      <c r="AE85" s="252"/>
      <c r="AF85" s="264"/>
      <c r="AG85" s="264"/>
      <c r="AH85" s="264"/>
      <c r="AI85" s="264"/>
      <c r="AJ85" s="54"/>
      <c r="AK85" s="298"/>
      <c r="AL85" s="298"/>
      <c r="AM85" s="299"/>
      <c r="AN85" s="252"/>
      <c r="AO85" s="264"/>
      <c r="AP85" s="264"/>
      <c r="AQ85" s="264"/>
      <c r="AR85" s="264"/>
      <c r="AS85" s="54"/>
      <c r="AT85" s="298"/>
      <c r="AU85" s="298"/>
      <c r="AV85" s="299"/>
      <c r="AW85" s="252"/>
      <c r="AX85" s="264"/>
      <c r="AY85" s="264"/>
      <c r="AZ85" s="264"/>
      <c r="BA85" s="264"/>
      <c r="BB85" s="54"/>
      <c r="BC85" s="298"/>
      <c r="BD85" s="298"/>
      <c r="BE85" s="299"/>
      <c r="BF85" s="252"/>
      <c r="BG85" s="264"/>
      <c r="BH85" s="264"/>
      <c r="BI85" s="264"/>
      <c r="BJ85" s="264"/>
      <c r="BK85" s="54"/>
      <c r="BL85" s="298"/>
      <c r="BM85" s="298"/>
      <c r="BN85" s="299"/>
      <c r="BO85" s="269"/>
      <c r="BP85" s="322">
        <f t="shared" si="47"/>
        <v>0</v>
      </c>
      <c r="BQ85" s="323"/>
      <c r="BR85" s="1"/>
      <c r="BS85" s="2">
        <f t="shared" si="48"/>
        <v>0</v>
      </c>
      <c r="BT85" s="188">
        <f t="shared" si="49"/>
        <v>0</v>
      </c>
      <c r="BU85" s="188">
        <f t="shared" si="50"/>
        <v>0</v>
      </c>
      <c r="BV85" s="188">
        <f t="shared" si="51"/>
        <v>0</v>
      </c>
      <c r="BW85" s="188">
        <f t="shared" si="52"/>
        <v>0</v>
      </c>
      <c r="BX85" s="188">
        <f t="shared" si="53"/>
        <v>0</v>
      </c>
      <c r="BY85" s="188">
        <f t="shared" si="54"/>
        <v>0</v>
      </c>
      <c r="BZ85" s="188">
        <f t="shared" si="55"/>
        <v>0</v>
      </c>
      <c r="CA85" s="188">
        <f t="shared" si="56"/>
        <v>0</v>
      </c>
    </row>
    <row r="86" spans="1:79" ht="16.5" thickTop="1" thickBot="1" x14ac:dyDescent="0.3">
      <c r="A86" s="233" t="s">
        <v>57</v>
      </c>
      <c r="B86" s="234"/>
      <c r="C86" s="234"/>
      <c r="D86" s="226"/>
      <c r="E86" s="22"/>
      <c r="F86" s="22"/>
      <c r="G86" s="22"/>
      <c r="H86" s="22"/>
      <c r="I86" s="22"/>
      <c r="J86" s="373">
        <f>SUM(J66:L85)</f>
        <v>0</v>
      </c>
      <c r="K86" s="374"/>
      <c r="L86" s="374"/>
      <c r="M86" s="250"/>
      <c r="N86" s="264"/>
      <c r="O86" s="264"/>
      <c r="P86" s="264"/>
      <c r="Q86" s="264"/>
      <c r="R86" s="54"/>
      <c r="S86" s="373">
        <f>SUM(S66:U85)</f>
        <v>0</v>
      </c>
      <c r="T86" s="374"/>
      <c r="U86" s="374"/>
      <c r="V86" s="252"/>
      <c r="W86" s="264"/>
      <c r="X86" s="264"/>
      <c r="Y86" s="264"/>
      <c r="Z86" s="264"/>
      <c r="AA86" s="54"/>
      <c r="AB86" s="380">
        <f>SUM(AB66:AD85)</f>
        <v>0</v>
      </c>
      <c r="AC86" s="381"/>
      <c r="AD86" s="382"/>
      <c r="AE86" s="252"/>
      <c r="AF86" s="264"/>
      <c r="AG86" s="264"/>
      <c r="AH86" s="264"/>
      <c r="AI86" s="264"/>
      <c r="AJ86" s="54"/>
      <c r="AK86" s="380">
        <f>SUM(AK66:AM85)</f>
        <v>0</v>
      </c>
      <c r="AL86" s="381"/>
      <c r="AM86" s="382"/>
      <c r="AN86" s="252"/>
      <c r="AO86" s="264"/>
      <c r="AP86" s="264"/>
      <c r="AQ86" s="264"/>
      <c r="AR86" s="264"/>
      <c r="AS86" s="54"/>
      <c r="AT86" s="380">
        <f>SUM(AT66:AV85)</f>
        <v>0</v>
      </c>
      <c r="AU86" s="381"/>
      <c r="AV86" s="382"/>
      <c r="AW86" s="252"/>
      <c r="AX86" s="264"/>
      <c r="AY86" s="264"/>
      <c r="AZ86" s="264"/>
      <c r="BA86" s="264"/>
      <c r="BB86" s="54"/>
      <c r="BC86" s="380">
        <f>SUM(BC66:BE85)</f>
        <v>0</v>
      </c>
      <c r="BD86" s="381"/>
      <c r="BE86" s="382"/>
      <c r="BF86" s="252"/>
      <c r="BG86" s="264"/>
      <c r="BH86" s="264"/>
      <c r="BI86" s="264"/>
      <c r="BJ86" s="264"/>
      <c r="BK86" s="54"/>
      <c r="BL86" s="380">
        <f>SUM(BL66:BN85)</f>
        <v>0</v>
      </c>
      <c r="BM86" s="381"/>
      <c r="BN86" s="382"/>
      <c r="BO86" s="270"/>
      <c r="BP86" s="348">
        <f>J86+S86+AB86+AK86+AT86+BC86+BL86</f>
        <v>0</v>
      </c>
      <c r="BQ86" s="349"/>
      <c r="BR86" s="1"/>
      <c r="BS86" s="92"/>
      <c r="BT86" s="93"/>
      <c r="BU86" s="93"/>
      <c r="BV86" s="93"/>
      <c r="BW86" s="93"/>
      <c r="BX86" s="93"/>
      <c r="BY86" s="93"/>
      <c r="BZ86" s="93"/>
      <c r="CA86" s="94"/>
    </row>
    <row r="87" spans="1:79" ht="2.25" customHeight="1" thickTop="1" thickBot="1" x14ac:dyDescent="0.3">
      <c r="A87" s="366"/>
      <c r="B87" s="367"/>
      <c r="C87" s="367"/>
      <c r="D87" s="226"/>
      <c r="E87" s="366"/>
      <c r="F87" s="367"/>
      <c r="G87" s="367"/>
      <c r="H87" s="367"/>
      <c r="I87" s="276"/>
      <c r="J87" s="276"/>
      <c r="K87" s="276"/>
      <c r="L87" s="276"/>
      <c r="M87" s="250"/>
      <c r="N87" s="366"/>
      <c r="O87" s="367"/>
      <c r="P87" s="367"/>
      <c r="Q87" s="367"/>
      <c r="R87" s="367"/>
      <c r="S87" s="367"/>
      <c r="T87" s="367"/>
      <c r="U87" s="302"/>
      <c r="V87" s="252"/>
      <c r="W87" s="366"/>
      <c r="X87" s="367"/>
      <c r="Y87" s="367"/>
      <c r="Z87" s="367"/>
      <c r="AA87" s="367"/>
      <c r="AB87" s="367"/>
      <c r="AC87" s="367"/>
      <c r="AD87" s="302"/>
      <c r="AE87" s="252"/>
      <c r="AF87" s="366"/>
      <c r="AG87" s="367"/>
      <c r="AH87" s="367"/>
      <c r="AI87" s="367"/>
      <c r="AJ87" s="367"/>
      <c r="AK87" s="367"/>
      <c r="AL87" s="367"/>
      <c r="AM87" s="302"/>
      <c r="AN87" s="252"/>
      <c r="AO87" s="366"/>
      <c r="AP87" s="367"/>
      <c r="AQ87" s="367"/>
      <c r="AR87" s="367"/>
      <c r="AS87" s="367"/>
      <c r="AT87" s="367"/>
      <c r="AU87" s="367"/>
      <c r="AV87" s="302"/>
      <c r="AW87" s="252"/>
      <c r="AX87" s="366"/>
      <c r="AY87" s="367"/>
      <c r="AZ87" s="367"/>
      <c r="BA87" s="367"/>
      <c r="BB87" s="367"/>
      <c r="BC87" s="367"/>
      <c r="BD87" s="367"/>
      <c r="BE87" s="302"/>
      <c r="BF87" s="252"/>
      <c r="BG87" s="366"/>
      <c r="BH87" s="367"/>
      <c r="BI87" s="367"/>
      <c r="BJ87" s="367"/>
      <c r="BK87" s="367"/>
      <c r="BL87" s="367"/>
      <c r="BM87" s="367"/>
      <c r="BN87" s="302"/>
      <c r="BO87" s="418"/>
      <c r="BP87" s="276"/>
      <c r="BQ87" s="252"/>
      <c r="BR87" s="1"/>
      <c r="BS87" s="129"/>
      <c r="BT87" s="129"/>
      <c r="BU87" s="129"/>
      <c r="BV87" s="129"/>
      <c r="BW87" s="129"/>
      <c r="BX87" s="129"/>
      <c r="BY87" s="129"/>
      <c r="BZ87" s="129"/>
      <c r="CA87" s="129"/>
    </row>
    <row r="88" spans="1:79" ht="16.5" thickTop="1" thickBot="1" x14ac:dyDescent="0.3">
      <c r="A88" s="280" t="s">
        <v>58</v>
      </c>
      <c r="B88" s="281"/>
      <c r="C88" s="281"/>
      <c r="D88" s="226"/>
      <c r="E88" s="288"/>
      <c r="F88" s="289"/>
      <c r="G88" s="289"/>
      <c r="H88" s="289"/>
      <c r="I88" s="420"/>
      <c r="J88" s="303">
        <f>L44+J52+J56+J64+J86</f>
        <v>0</v>
      </c>
      <c r="K88" s="304"/>
      <c r="L88" s="304"/>
      <c r="M88" s="250"/>
      <c r="N88" s="283"/>
      <c r="O88" s="263"/>
      <c r="P88" s="263"/>
      <c r="Q88" s="263"/>
      <c r="R88" s="368"/>
      <c r="S88" s="303">
        <f>U44+S52+S56+S64+S86</f>
        <v>0</v>
      </c>
      <c r="T88" s="304"/>
      <c r="U88" s="304"/>
      <c r="V88" s="252"/>
      <c r="W88" s="283"/>
      <c r="X88" s="263"/>
      <c r="Y88" s="263"/>
      <c r="Z88" s="263"/>
      <c r="AA88" s="368"/>
      <c r="AB88" s="303">
        <f>AD44+AB52+AB56+AB64+AB86</f>
        <v>0</v>
      </c>
      <c r="AC88" s="304"/>
      <c r="AD88" s="317"/>
      <c r="AE88" s="252"/>
      <c r="AF88" s="283"/>
      <c r="AG88" s="263"/>
      <c r="AH88" s="263"/>
      <c r="AI88" s="263"/>
      <c r="AJ88" s="368"/>
      <c r="AK88" s="303">
        <f>AM44+AK52+AK56+AK64+AK86</f>
        <v>0</v>
      </c>
      <c r="AL88" s="304"/>
      <c r="AM88" s="317"/>
      <c r="AN88" s="252"/>
      <c r="AO88" s="283"/>
      <c r="AP88" s="263"/>
      <c r="AQ88" s="263"/>
      <c r="AR88" s="263"/>
      <c r="AS88" s="368"/>
      <c r="AT88" s="303">
        <f>AV44+AT52+AT56+AT64+AT86</f>
        <v>0</v>
      </c>
      <c r="AU88" s="304"/>
      <c r="AV88" s="317"/>
      <c r="AW88" s="252"/>
      <c r="AX88" s="283"/>
      <c r="AY88" s="263"/>
      <c r="AZ88" s="263"/>
      <c r="BA88" s="263"/>
      <c r="BB88" s="368"/>
      <c r="BC88" s="303">
        <f>BE44+BC52+BC56+BC64+BC86</f>
        <v>0</v>
      </c>
      <c r="BD88" s="304"/>
      <c r="BE88" s="317"/>
      <c r="BF88" s="252"/>
      <c r="BG88" s="283"/>
      <c r="BH88" s="263"/>
      <c r="BI88" s="263"/>
      <c r="BJ88" s="263"/>
      <c r="BK88" s="368"/>
      <c r="BL88" s="303">
        <f>BN44+BL52+BL56+BL64+BL86</f>
        <v>0</v>
      </c>
      <c r="BM88" s="304"/>
      <c r="BN88" s="317"/>
      <c r="BO88" s="350"/>
      <c r="BP88" s="348">
        <f>J88+S88+AB88+AK88+AT88+BC88+BL88</f>
        <v>0</v>
      </c>
      <c r="BQ88" s="349"/>
      <c r="BR88" s="1"/>
      <c r="BS88" s="2" t="s">
        <v>142</v>
      </c>
      <c r="BT88" s="50">
        <f>SUM(BT46:BT85)</f>
        <v>0</v>
      </c>
      <c r="BU88" s="50">
        <f t="shared" ref="BU88:BX88" si="57">SUM(BU46:BU85)</f>
        <v>0</v>
      </c>
      <c r="BV88" s="50">
        <f t="shared" si="57"/>
        <v>0</v>
      </c>
      <c r="BW88" s="50">
        <f t="shared" si="57"/>
        <v>0</v>
      </c>
      <c r="BX88" s="50">
        <f t="shared" si="57"/>
        <v>0</v>
      </c>
      <c r="BY88" s="50">
        <f>SUM(BY46:BY85)</f>
        <v>0</v>
      </c>
      <c r="BZ88" s="50">
        <f>SUM(BZ46:BZ85)</f>
        <v>0</v>
      </c>
      <c r="CA88" s="188">
        <f>SUM(BT88:BZ88)</f>
        <v>0</v>
      </c>
    </row>
    <row r="89" spans="1:79" ht="15" hidden="1" customHeight="1" thickTop="1" x14ac:dyDescent="0.25">
      <c r="A89" s="203" t="s">
        <v>59</v>
      </c>
      <c r="B89" s="327"/>
      <c r="C89" s="204"/>
      <c r="D89" s="226"/>
      <c r="E89" s="37"/>
      <c r="F89" s="37"/>
      <c r="G89" s="37"/>
      <c r="H89" s="37"/>
      <c r="I89" s="37"/>
      <c r="J89" s="359">
        <f>IF(J70&gt;25000,(25000),(J70))</f>
        <v>0</v>
      </c>
      <c r="K89" s="360"/>
      <c r="L89" s="361"/>
      <c r="M89" s="250"/>
      <c r="N89" s="22"/>
      <c r="O89" s="22"/>
      <c r="P89" s="22"/>
      <c r="Q89" s="22"/>
      <c r="R89" s="22"/>
      <c r="S89" s="359">
        <f>IF(J89&gt;25000,0,IF((J70+S70)&lt;25000,S70,(25000-J89)))</f>
        <v>0</v>
      </c>
      <c r="T89" s="360"/>
      <c r="U89" s="361"/>
      <c r="V89" s="252"/>
      <c r="W89" s="22"/>
      <c r="X89" s="22"/>
      <c r="Y89" s="22"/>
      <c r="Z89" s="22"/>
      <c r="AA89" s="22"/>
      <c r="AB89" s="362">
        <f>IF(J89+S89&gt;=25000,0,IF((J70+S70+AB70)&lt;25000,AB70,(25000-J70-S70)))</f>
        <v>0</v>
      </c>
      <c r="AC89" s="360"/>
      <c r="AD89" s="363"/>
      <c r="AE89" s="252"/>
      <c r="AF89" s="22"/>
      <c r="AG89" s="22"/>
      <c r="AH89" s="22"/>
      <c r="AI89" s="22"/>
      <c r="AJ89" s="22"/>
      <c r="AK89" s="359">
        <f>IF(J89+S89+AB89&gt;=25000,0,IF((J70+S70+AB70+AK70)&lt;25000,AK70,(25000-J89-S89-AB89)))</f>
        <v>0</v>
      </c>
      <c r="AL89" s="360"/>
      <c r="AM89" s="361"/>
      <c r="AN89" s="252"/>
      <c r="AO89" s="22"/>
      <c r="AP89" s="22"/>
      <c r="AQ89" s="22"/>
      <c r="AR89" s="22"/>
      <c r="AS89" s="22"/>
      <c r="AT89" s="359">
        <f>IF(J89+S89+AB89+AK89&gt;=25000,0,IF((J70+S70+AB70+AK70+AT70)&lt;25000,AT70,(25000-J89-S89-AB89-AK89)))</f>
        <v>0</v>
      </c>
      <c r="AU89" s="360"/>
      <c r="AV89" s="361"/>
      <c r="AW89" s="252"/>
      <c r="AX89" s="22"/>
      <c r="AY89" s="22"/>
      <c r="AZ89" s="22"/>
      <c r="BA89" s="22"/>
      <c r="BB89" s="22"/>
      <c r="BC89" s="359">
        <f>IF(S89+AB89+AK89+AT89&gt;=25000,0,IF((S70+AB70+AK70+AT70+BC70)&lt;25000,BC70,(25000-S89-AB89-AK89-AT89)))</f>
        <v>0</v>
      </c>
      <c r="BD89" s="360"/>
      <c r="BE89" s="361"/>
      <c r="BF89" s="252"/>
      <c r="BG89" s="22"/>
      <c r="BH89" s="22"/>
      <c r="BI89" s="22"/>
      <c r="BJ89" s="22"/>
      <c r="BK89" s="22"/>
      <c r="BL89" s="359">
        <f>IF(AB89+AK89+AT89+BC89&gt;=25000,0,IF((AB70+AK70+AT70+BC70+BL70)&lt;25000,BL70,(25000-AB89-AK89-AT89-BC89)))</f>
        <v>0</v>
      </c>
      <c r="BM89" s="360"/>
      <c r="BN89" s="361"/>
      <c r="BO89" s="284"/>
      <c r="BP89" s="322">
        <f t="shared" ref="BP89:BP94" si="58">J89+S89+AB89+AK89+AT89</f>
        <v>0</v>
      </c>
      <c r="BQ89" s="341"/>
      <c r="BR89" s="83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15" hidden="1" customHeight="1" thickBot="1" x14ac:dyDescent="0.3">
      <c r="A90" s="203" t="s">
        <v>60</v>
      </c>
      <c r="B90" s="327"/>
      <c r="C90" s="204"/>
      <c r="D90" s="226"/>
      <c r="E90" s="37"/>
      <c r="F90" s="37"/>
      <c r="G90" s="37"/>
      <c r="H90" s="37"/>
      <c r="I90" s="37"/>
      <c r="J90" s="322">
        <f>IF(J71&gt;25000,(25000),(J71))</f>
        <v>0</v>
      </c>
      <c r="K90" s="340"/>
      <c r="L90" s="341"/>
      <c r="M90" s="250"/>
      <c r="N90" s="22"/>
      <c r="O90" s="22"/>
      <c r="P90" s="22"/>
      <c r="Q90" s="22"/>
      <c r="R90" s="22"/>
      <c r="S90" s="322">
        <f>IF(J90&gt;25000,0,IF((J71+S71)&lt;25000,S71,(25000-J90)))</f>
        <v>0</v>
      </c>
      <c r="T90" s="340"/>
      <c r="U90" s="341"/>
      <c r="V90" s="252"/>
      <c r="W90" s="22"/>
      <c r="X90" s="22"/>
      <c r="Y90" s="22"/>
      <c r="Z90" s="22"/>
      <c r="AA90" s="22"/>
      <c r="AB90" s="364">
        <f>IF(J90+S90&gt;=25000,0,IF((J71+S71+AB71)&lt;25000,AB71,(25000-J71-S71)))</f>
        <v>0</v>
      </c>
      <c r="AC90" s="340"/>
      <c r="AD90" s="365"/>
      <c r="AE90" s="252"/>
      <c r="AF90" s="22"/>
      <c r="AG90" s="22"/>
      <c r="AH90" s="22"/>
      <c r="AI90" s="22"/>
      <c r="AJ90" s="22"/>
      <c r="AK90" s="322">
        <f>IF(J90+S90+AB90&gt;=25000,0,IF((J71+S71+AB71+AK71)&lt;25000,AK71,(25000-J90-S90-AB90)))</f>
        <v>0</v>
      </c>
      <c r="AL90" s="340"/>
      <c r="AM90" s="341"/>
      <c r="AN90" s="252"/>
      <c r="AO90" s="22"/>
      <c r="AP90" s="22"/>
      <c r="AQ90" s="22"/>
      <c r="AR90" s="22"/>
      <c r="AS90" s="22"/>
      <c r="AT90" s="322">
        <f>IF(J90+S90+AB90+AK90&gt;=25000,0,IF((J71+S71+AB71+AK71+AT71)&lt;25000,AT71,(25000-J90-S90-AB90-AK90)))</f>
        <v>0</v>
      </c>
      <c r="AU90" s="340"/>
      <c r="AV90" s="341"/>
      <c r="AW90" s="252"/>
      <c r="AX90" s="22"/>
      <c r="AY90" s="22"/>
      <c r="AZ90" s="22"/>
      <c r="BA90" s="22"/>
      <c r="BB90" s="22"/>
      <c r="BC90" s="322">
        <f>IF(S90+AB90+AK90+AT90&gt;=25000,0,IF((S71+AB71+AK71+AT71+BC71)&lt;25000,BC71,(25000-S90-AB90-AK90-AT90)))</f>
        <v>0</v>
      </c>
      <c r="BD90" s="340"/>
      <c r="BE90" s="341"/>
      <c r="BF90" s="252"/>
      <c r="BG90" s="22"/>
      <c r="BH90" s="22"/>
      <c r="BI90" s="22"/>
      <c r="BJ90" s="22"/>
      <c r="BK90" s="22"/>
      <c r="BL90" s="322">
        <f>IF(AB90+AK90+AT90+BC90&gt;=25000,0,IF((AB71+AK71+AT71+BC71+BL71)&lt;25000,BL71,(25000-AB90-AK90-AT90-BC90)))</f>
        <v>0</v>
      </c>
      <c r="BM90" s="340"/>
      <c r="BN90" s="341"/>
      <c r="BO90" s="284"/>
      <c r="BP90" s="322">
        <f t="shared" si="58"/>
        <v>0</v>
      </c>
      <c r="BQ90" s="341"/>
      <c r="BR90" s="83"/>
      <c r="BS90" s="2"/>
      <c r="BT90" s="2"/>
      <c r="BU90" s="2"/>
      <c r="BV90" s="2"/>
      <c r="BW90" s="2"/>
      <c r="BX90" s="2"/>
      <c r="BY90" s="2"/>
      <c r="BZ90" s="2"/>
      <c r="CA90" s="2"/>
    </row>
    <row r="91" spans="1:79" ht="15" hidden="1" customHeight="1" thickBot="1" x14ac:dyDescent="0.3">
      <c r="A91" s="203" t="s">
        <v>61</v>
      </c>
      <c r="B91" s="327"/>
      <c r="C91" s="204"/>
      <c r="D91" s="226"/>
      <c r="E91" s="37"/>
      <c r="F91" s="37"/>
      <c r="G91" s="37"/>
      <c r="H91" s="37"/>
      <c r="I91" s="37"/>
      <c r="J91" s="322">
        <f>IF(J72&gt;25000,(25000),(J72))</f>
        <v>0</v>
      </c>
      <c r="K91" s="340"/>
      <c r="L91" s="341"/>
      <c r="M91" s="250"/>
      <c r="N91" s="22"/>
      <c r="O91" s="22"/>
      <c r="P91" s="22"/>
      <c r="Q91" s="22"/>
      <c r="R91" s="22"/>
      <c r="S91" s="322">
        <f>IF(J91&gt;25000,0,IF((J72+S72)&lt;25000,S72,(25000-J91)))</f>
        <v>0</v>
      </c>
      <c r="T91" s="340"/>
      <c r="U91" s="341"/>
      <c r="V91" s="252"/>
      <c r="W91" s="22"/>
      <c r="X91" s="22"/>
      <c r="Y91" s="22"/>
      <c r="Z91" s="22"/>
      <c r="AA91" s="22"/>
      <c r="AB91" s="364">
        <f>IF(J91+S91&gt;=25000,0,IF((J72+S72+AB72)&lt;25000,AB72,(25000-J72-S72)))</f>
        <v>0</v>
      </c>
      <c r="AC91" s="340"/>
      <c r="AD91" s="365"/>
      <c r="AE91" s="252"/>
      <c r="AF91" s="22"/>
      <c r="AG91" s="22"/>
      <c r="AH91" s="22"/>
      <c r="AI91" s="22"/>
      <c r="AJ91" s="22"/>
      <c r="AK91" s="322">
        <f>IF(J91+S91+AB91&gt;=25000,0,IF((J72+S72+AB72+AK72)&lt;25000,AK72,(25000-J91-S91-AB91)))</f>
        <v>0</v>
      </c>
      <c r="AL91" s="340"/>
      <c r="AM91" s="341"/>
      <c r="AN91" s="252"/>
      <c r="AO91" s="22"/>
      <c r="AP91" s="22"/>
      <c r="AQ91" s="22"/>
      <c r="AR91" s="22"/>
      <c r="AS91" s="22"/>
      <c r="AT91" s="322">
        <f>IF(J91+S91+AB91+AK91&gt;=25000,0,IF((J72+S72+AB72+AK72+AT72)&lt;25000,AT72,(25000-J91-S91-AB91-AK91)))</f>
        <v>0</v>
      </c>
      <c r="AU91" s="340"/>
      <c r="AV91" s="341"/>
      <c r="AW91" s="252"/>
      <c r="AX91" s="22"/>
      <c r="AY91" s="22"/>
      <c r="AZ91" s="22"/>
      <c r="BA91" s="22"/>
      <c r="BB91" s="22"/>
      <c r="BC91" s="322">
        <f>IF(S91+AB91+AK91+AT91&gt;=25000,0,IF((S72+AB72+AK72+AT72+BC72)&lt;25000,BC72,(25000-S91-AB91-AK91-AT91)))</f>
        <v>0</v>
      </c>
      <c r="BD91" s="340"/>
      <c r="BE91" s="341"/>
      <c r="BF91" s="252"/>
      <c r="BG91" s="22"/>
      <c r="BH91" s="22"/>
      <c r="BI91" s="22"/>
      <c r="BJ91" s="22"/>
      <c r="BK91" s="22"/>
      <c r="BL91" s="322">
        <f>IF(AB91+AK91+AT91+BC91&gt;=25000,0,IF((AB72+AK72+AT72+BC72+BL72)&lt;25000,BL72,(25000-AB91-AK91-AT91-BC91)))</f>
        <v>0</v>
      </c>
      <c r="BM91" s="340"/>
      <c r="BN91" s="341"/>
      <c r="BO91" s="284"/>
      <c r="BP91" s="322">
        <f t="shared" si="58"/>
        <v>0</v>
      </c>
      <c r="BQ91" s="341"/>
      <c r="BR91" s="83"/>
      <c r="BS91" s="2"/>
      <c r="BT91" s="2"/>
      <c r="BU91" s="2"/>
      <c r="BV91" s="2"/>
      <c r="BW91" s="2"/>
      <c r="BX91" s="2"/>
      <c r="BY91" s="2"/>
      <c r="BZ91" s="2"/>
      <c r="CA91" s="2"/>
    </row>
    <row r="92" spans="1:79" ht="15" hidden="1" customHeight="1" thickBot="1" x14ac:dyDescent="0.3">
      <c r="A92" s="203" t="s">
        <v>62</v>
      </c>
      <c r="B92" s="327"/>
      <c r="C92" s="204"/>
      <c r="D92" s="226"/>
      <c r="E92" s="37"/>
      <c r="F92" s="37"/>
      <c r="G92" s="37"/>
      <c r="H92" s="37"/>
      <c r="I92" s="37"/>
      <c r="J92" s="322">
        <f>IF(J73&gt;25000,(25000),(J73))</f>
        <v>0</v>
      </c>
      <c r="K92" s="340"/>
      <c r="L92" s="341"/>
      <c r="M92" s="250"/>
      <c r="N92" s="22"/>
      <c r="O92" s="22"/>
      <c r="P92" s="22"/>
      <c r="Q92" s="22"/>
      <c r="R92" s="22"/>
      <c r="S92" s="322">
        <f>IF(J92&gt;25000,0,IF((J73+S73)&lt;25000,S73,(25000-J92)))</f>
        <v>0</v>
      </c>
      <c r="T92" s="340"/>
      <c r="U92" s="341"/>
      <c r="V92" s="252"/>
      <c r="W92" s="22"/>
      <c r="X92" s="22"/>
      <c r="Y92" s="22"/>
      <c r="Z92" s="22"/>
      <c r="AA92" s="22"/>
      <c r="AB92" s="364">
        <f>IF(J92+S92&gt;=25000,0,IF((J73+S73+AB73)&lt;25000,AB73,(25000-J73-S73)))</f>
        <v>0</v>
      </c>
      <c r="AC92" s="340"/>
      <c r="AD92" s="365"/>
      <c r="AE92" s="252"/>
      <c r="AF92" s="22"/>
      <c r="AG92" s="22"/>
      <c r="AH92" s="22"/>
      <c r="AI92" s="22"/>
      <c r="AJ92" s="22"/>
      <c r="AK92" s="322">
        <f>IF(J92+S92+AB92&gt;=25000,0,IF((J73+S73+AB73+AK73)&lt;25000,AK73,(25000-J92-S92-AB92)))</f>
        <v>0</v>
      </c>
      <c r="AL92" s="340"/>
      <c r="AM92" s="341"/>
      <c r="AN92" s="252"/>
      <c r="AO92" s="22"/>
      <c r="AP92" s="22"/>
      <c r="AQ92" s="22"/>
      <c r="AR92" s="22"/>
      <c r="AS92" s="22"/>
      <c r="AT92" s="322">
        <f>IF(J92+S92+AB92+AK92&gt;=25000,0,IF((J73+S73+AB73+AK73+AT73)&lt;25000,AT73,(25000-J92-S92-AB92-AK92)))</f>
        <v>0</v>
      </c>
      <c r="AU92" s="340"/>
      <c r="AV92" s="341"/>
      <c r="AW92" s="252"/>
      <c r="AX92" s="22"/>
      <c r="AY92" s="22"/>
      <c r="AZ92" s="22"/>
      <c r="BA92" s="22"/>
      <c r="BB92" s="22"/>
      <c r="BC92" s="322">
        <f>IF(S92+AB92+AK92+AT92&gt;=25000,0,IF((S73+AB73+AK73+AT73+BC73)&lt;25000,BC73,(25000-S92-AB92-AK92-AT92)))</f>
        <v>0</v>
      </c>
      <c r="BD92" s="340"/>
      <c r="BE92" s="341"/>
      <c r="BF92" s="252"/>
      <c r="BG92" s="22"/>
      <c r="BH92" s="22"/>
      <c r="BI92" s="22"/>
      <c r="BJ92" s="22"/>
      <c r="BK92" s="22"/>
      <c r="BL92" s="322">
        <f>IF(AB92+AK92+AT92+BC92&gt;=25000,0,IF((AB73+AK73+AT73+BC73+BL73)&lt;25000,BL73,(25000-AB92-AK92-AT92-BC92)))</f>
        <v>0</v>
      </c>
      <c r="BM92" s="340"/>
      <c r="BN92" s="341"/>
      <c r="BO92" s="284"/>
      <c r="BP92" s="322">
        <f t="shared" si="58"/>
        <v>0</v>
      </c>
      <c r="BQ92" s="341"/>
      <c r="BR92" s="83"/>
      <c r="BS92" s="2"/>
      <c r="BT92" s="2"/>
      <c r="BU92" s="2"/>
      <c r="BV92" s="2"/>
      <c r="BW92" s="2"/>
      <c r="BX92" s="2"/>
      <c r="BY92" s="2"/>
      <c r="BZ92" s="2"/>
      <c r="CA92" s="2"/>
    </row>
    <row r="93" spans="1:79" ht="15" hidden="1" customHeight="1" thickBot="1" x14ac:dyDescent="0.3">
      <c r="A93" s="203" t="s">
        <v>63</v>
      </c>
      <c r="B93" s="327"/>
      <c r="C93" s="204"/>
      <c r="D93" s="226"/>
      <c r="E93" s="37"/>
      <c r="F93" s="37"/>
      <c r="G93" s="37"/>
      <c r="H93" s="37"/>
      <c r="I93" s="37"/>
      <c r="J93" s="322">
        <f>IF(J74&gt;25000,(25000),(J74))</f>
        <v>0</v>
      </c>
      <c r="K93" s="340"/>
      <c r="L93" s="341"/>
      <c r="M93" s="250"/>
      <c r="N93" s="22"/>
      <c r="O93" s="22"/>
      <c r="P93" s="22"/>
      <c r="Q93" s="22"/>
      <c r="R93" s="22"/>
      <c r="S93" s="322">
        <f>IF(J93&gt;25000,0,IF((J74+S74)&lt;25000,S74,(25000-J93)))</f>
        <v>0</v>
      </c>
      <c r="T93" s="340"/>
      <c r="U93" s="341"/>
      <c r="V93" s="252"/>
      <c r="W93" s="22"/>
      <c r="X93" s="22"/>
      <c r="Y93" s="22"/>
      <c r="Z93" s="22"/>
      <c r="AA93" s="22"/>
      <c r="AB93" s="364">
        <f>IF(J93+S93&gt;=25000,0,IF((J74+S74+AB74)&lt;25000,AB74,(25000-J74-S74)))</f>
        <v>0</v>
      </c>
      <c r="AC93" s="340"/>
      <c r="AD93" s="365"/>
      <c r="AE93" s="252"/>
      <c r="AF93" s="22"/>
      <c r="AG93" s="22"/>
      <c r="AH93" s="22"/>
      <c r="AI93" s="22"/>
      <c r="AJ93" s="22"/>
      <c r="AK93" s="322">
        <f>IF(J93+S93+AB93&gt;=25000,0,IF((J74+S74+AB74+AK74)&lt;25000,AK74,(25000-J93-S93-AB93)))</f>
        <v>0</v>
      </c>
      <c r="AL93" s="340"/>
      <c r="AM93" s="341"/>
      <c r="AN93" s="252"/>
      <c r="AO93" s="22"/>
      <c r="AP93" s="22"/>
      <c r="AQ93" s="22"/>
      <c r="AR93" s="22"/>
      <c r="AS93" s="22"/>
      <c r="AT93" s="322">
        <f>IF(J93+S93+AB93+AK93&gt;=25000,0,IF((J74+S74+AB74+AK74+AT74)&lt;25000,AT74,(25000-J93-S93-AB93-AK93)))</f>
        <v>0</v>
      </c>
      <c r="AU93" s="340"/>
      <c r="AV93" s="341"/>
      <c r="AW93" s="252"/>
      <c r="AX93" s="22"/>
      <c r="AY93" s="22"/>
      <c r="AZ93" s="22"/>
      <c r="BA93" s="22"/>
      <c r="BB93" s="22"/>
      <c r="BC93" s="322">
        <f>IF(S93+AB93+AK93+AT93&gt;=25000,0,IF((S74+AB74+AK74+AT74+BC74)&lt;25000,BC74,(25000-S93-AB93-AK93-AT93)))</f>
        <v>0</v>
      </c>
      <c r="BD93" s="340"/>
      <c r="BE93" s="341"/>
      <c r="BF93" s="252"/>
      <c r="BG93" s="22"/>
      <c r="BH93" s="22"/>
      <c r="BI93" s="22"/>
      <c r="BJ93" s="22"/>
      <c r="BK93" s="22"/>
      <c r="BL93" s="322">
        <f>IF(AB93+AK93+AT93+BC93&gt;=25000,0,IF((AB74+AK74+AT74+BC74+BL74)&lt;25000,BL74,(25000-AB93-AK93-AT93-BC93)))</f>
        <v>0</v>
      </c>
      <c r="BM93" s="340"/>
      <c r="BN93" s="341"/>
      <c r="BO93" s="284"/>
      <c r="BP93" s="322">
        <f t="shared" si="58"/>
        <v>0</v>
      </c>
      <c r="BQ93" s="341"/>
      <c r="BR93" s="83"/>
      <c r="BS93" s="2"/>
      <c r="BT93" s="2"/>
      <c r="BU93" s="2"/>
      <c r="BV93" s="2"/>
      <c r="BW93" s="2"/>
      <c r="BX93" s="2"/>
      <c r="BY93" s="2"/>
      <c r="BZ93" s="2"/>
      <c r="CA93" s="2"/>
    </row>
    <row r="94" spans="1:79" ht="15" hidden="1" customHeight="1" thickBot="1" x14ac:dyDescent="0.3">
      <c r="A94" s="203" t="s">
        <v>64</v>
      </c>
      <c r="B94" s="327"/>
      <c r="C94" s="204"/>
      <c r="D94" s="226"/>
      <c r="E94" s="37"/>
      <c r="F94" s="37"/>
      <c r="G94" s="37"/>
      <c r="H94" s="37"/>
      <c r="I94" s="37"/>
      <c r="J94" s="342">
        <f>SUM(J89:L93)</f>
        <v>0</v>
      </c>
      <c r="K94" s="343"/>
      <c r="L94" s="344"/>
      <c r="M94" s="250"/>
      <c r="N94" s="22"/>
      <c r="O94" s="22"/>
      <c r="P94" s="22"/>
      <c r="Q94" s="22"/>
      <c r="R94" s="22"/>
      <c r="S94" s="342">
        <f>SUM(S89:U93)</f>
        <v>0</v>
      </c>
      <c r="T94" s="343"/>
      <c r="U94" s="344"/>
      <c r="V94" s="252"/>
      <c r="W94" s="22"/>
      <c r="X94" s="22"/>
      <c r="Y94" s="22"/>
      <c r="Z94" s="22"/>
      <c r="AA94" s="22"/>
      <c r="AB94" s="369">
        <f>SUM(AB89:AD93)</f>
        <v>0</v>
      </c>
      <c r="AC94" s="343"/>
      <c r="AD94" s="370"/>
      <c r="AE94" s="252"/>
      <c r="AF94" s="22"/>
      <c r="AG94" s="22"/>
      <c r="AH94" s="22"/>
      <c r="AI94" s="22"/>
      <c r="AJ94" s="22"/>
      <c r="AK94" s="342">
        <f>SUM(AK89:AM93)</f>
        <v>0</v>
      </c>
      <c r="AL94" s="343"/>
      <c r="AM94" s="344"/>
      <c r="AN94" s="252"/>
      <c r="AO94" s="22"/>
      <c r="AP94" s="22"/>
      <c r="AQ94" s="22"/>
      <c r="AR94" s="22"/>
      <c r="AS94" s="22"/>
      <c r="AT94" s="342">
        <f>SUM(AT89:AV93)</f>
        <v>0</v>
      </c>
      <c r="AU94" s="343"/>
      <c r="AV94" s="344"/>
      <c r="AW94" s="252"/>
      <c r="AX94" s="22"/>
      <c r="AY94" s="22"/>
      <c r="AZ94" s="22"/>
      <c r="BA94" s="22"/>
      <c r="BB94" s="22"/>
      <c r="BC94" s="342">
        <f>SUM(BC89:BE93)</f>
        <v>0</v>
      </c>
      <c r="BD94" s="343"/>
      <c r="BE94" s="344"/>
      <c r="BF94" s="252"/>
      <c r="BG94" s="22"/>
      <c r="BH94" s="22"/>
      <c r="BI94" s="22"/>
      <c r="BJ94" s="22"/>
      <c r="BK94" s="22"/>
      <c r="BL94" s="342">
        <f>SUM(BL89:BN93)</f>
        <v>0</v>
      </c>
      <c r="BM94" s="343"/>
      <c r="BN94" s="344"/>
      <c r="BO94" s="284"/>
      <c r="BP94" s="340">
        <f t="shared" si="58"/>
        <v>0</v>
      </c>
      <c r="BQ94" s="341"/>
      <c r="BR94" s="83"/>
      <c r="BS94" s="2"/>
      <c r="BT94" s="2"/>
      <c r="BU94" s="2"/>
      <c r="BV94" s="2"/>
      <c r="BW94" s="2"/>
      <c r="BX94" s="2"/>
      <c r="BY94" s="2"/>
      <c r="BZ94" s="2"/>
      <c r="CA94" s="2"/>
    </row>
    <row r="95" spans="1:79" ht="15.75" thickBot="1" x14ac:dyDescent="0.3">
      <c r="A95" s="280" t="s">
        <v>65</v>
      </c>
      <c r="B95" s="281"/>
      <c r="C95" s="282"/>
      <c r="D95" s="226"/>
      <c r="E95" s="414" cm="1">
        <f t="array" ref="E95">IF(AND(F$10&lt;'1.Salaries Rates Dates'!$B$41,K$10&lt;'1.Salaries Rates Dates'!$B$41),'1.Salaries Rates Dates'!$A$40,
IF(AND(F$10&lt;'1.Salaries Rates Dates'!$B$41,K$10&gt;='1.Salaries Rates Dates'!$B$41),
     ('1.Salaries Rates Dates'!$A$40*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+
     '1.Salaries Rates Dates'!$A$41*(IF(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=1,0,(DATEDIF(_xlfn.IFS(F$10&lt;=DATE(YEAR(F$10),7,1),("7/1/"&amp;YEAR(F$10)),(F$10&gt;DATE(YEAR(F$10),7,1)),("7/1/"&amp;YEAR(F$10)+1))-DAY(_xlfn.IFS(F$10&lt;=DATE(YEAR(F$10),7,1),("7/1/"&amp;YEAR(F$10)),(F$10&gt;DATE(YEAR(F$10),7,1)),("7/1/"&amp;YEAR(F$10)+1)))+1,K$10,"m")-1+(1+EOMONTH(_xlfn.IFS(F$10&lt;=DATE(YEAR(F$10),7,1),("7/1/"&amp;YEAR(F$10)),(F$10&gt;DATE(YEAR(F$10),7,1)),("7/1/"&amp;YEAR(F$10)+1)),0)-_xlfn.IFS(F$10&lt;=DATE(YEAR(F$10),7,1),("7/1/"&amp;YEAR(F$10)),(F$10&gt;DATE(YEAR(F$10),7,1)),("7/1/"&amp;YEAR(F$10)+1)))/DAY(DATE(YEAR(_xlfn.IFS(F$10&lt;=DATE(YEAR(F$10),7,1),("7/1/"&amp;YEAR(F$10)),(F$10&gt;DATE(YEAR(F$10),7,1)),("7/1/"&amp;YEAR(F$10)+1))),MONTH(_xlfn.IFS(F$10&lt;=DATE(YEAR(F$10),7,1),("7/1/"&amp;YEAR(F$10)),(F$10&gt;DATE(YEAR(F$10),7,1)),("7/1/"&amp;YEAR(F$10)+1)))+1,))+(K$10-EOMONTH(K$10,-1))/DAY(DATE(YEAR(K$10),MONTH(K$10)+1,)))/(DATEDIF(F$10-DAY(F$10)+1,K$10,"m")-1+(1+EOMONTH(F$10,0)-F$10)/DAY(DATE(YEAR(F$10),MONTH(F$10)+1,))+(K$10-EOMONTH(K$10,-1))/DAY(DATE(YEAR(K$10),MONTH(K$10)+1,)))))),
IF(F$10&gt;='1.Salaries Rates Dates'!$B$41,'1.Salaries Rates Dates'!$A$41)))</f>
        <v>0.52</v>
      </c>
      <c r="F95" s="415"/>
      <c r="G95" s="415"/>
      <c r="H95" s="415"/>
      <c r="I95" s="416"/>
      <c r="J95" s="305"/>
      <c r="K95" s="306"/>
      <c r="L95" s="307"/>
      <c r="M95" s="250"/>
      <c r="N95" s="414" cm="1">
        <f t="array" ref="N95">IF(AND(O$10&lt;'1.Salaries Rates Dates'!$B$41,T$10&lt;'1.Salaries Rates Dates'!$B$41),'1.Salaries Rates Dates'!$A$40,
IF(AND(O$10&lt;'1.Salaries Rates Dates'!$B$41,T$10&gt;='1.Salaries Rates Dates'!$B$41),
     ('1.Salaries Rates Dates'!$A$40*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+
     '1.Salaries Rates Dates'!$A$41*(IF(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=1,0,(DATEDIF(_xlfn.IFS(O$10&lt;=DATE(YEAR(O$10),7,1),("7/1/"&amp;YEAR(O$10)),(O$10&gt;DATE(YEAR(O$10),7,1)),("7/1/"&amp;YEAR(O$10)+1))-DAY(_xlfn.IFS(O$10&lt;=DATE(YEAR(O$10),7,1),("7/1/"&amp;YEAR(O$10)),(O$10&gt;DATE(YEAR(O$10),7,1)),("7/1/"&amp;YEAR(O$10)+1)))+1,T$10,"m")-1+(1+EOMONTH(_xlfn.IFS(O$10&lt;=DATE(YEAR(O$10),7,1),("7/1/"&amp;YEAR(O$10)),(O$10&gt;DATE(YEAR(O$10),7,1)),("7/1/"&amp;YEAR(O$10)+1)),0)-_xlfn.IFS(O$10&lt;=DATE(YEAR(O$10),7,1),("7/1/"&amp;YEAR(O$10)),(O$10&gt;DATE(YEAR(O$10),7,1)),("7/1/"&amp;YEAR(O$10)+1)))/DAY(DATE(YEAR(_xlfn.IFS(O$10&lt;=DATE(YEAR(O$10),7,1),("7/1/"&amp;YEAR(O$10)),(O$10&gt;DATE(YEAR(O$10),7,1)),("7/1/"&amp;YEAR(O$10)+1))),MONTH(_xlfn.IFS(O$10&lt;=DATE(YEAR(O$10),7,1),("7/1/"&amp;YEAR(O$10)),(O$10&gt;DATE(YEAR(O$10),7,1)),("7/1/"&amp;YEAR(O$10)+1)))+1,))+(T$10-EOMONTH(T$10,-1))/DAY(DATE(YEAR(T$10),MONTH(T$10)+1,)))/(DATEDIF(O$10-DAY(O$10)+1,T$10,"m")-1+(1+EOMONTH(O$10,0)-O$10)/DAY(DATE(YEAR(O$10),MONTH(O$10)+1,))+(T$10-EOMONTH(T$10,-1))/DAY(DATE(YEAR(T$10),MONTH(T$10)+1,)))))),
IF(O$10&gt;='1.Salaries Rates Dates'!$B$41,'1.Salaries Rates Dates'!$A$41)))</f>
        <v>0.52500000000000002</v>
      </c>
      <c r="O95" s="415"/>
      <c r="P95" s="415"/>
      <c r="Q95" s="415"/>
      <c r="R95" s="416"/>
      <c r="S95" s="305"/>
      <c r="T95" s="306"/>
      <c r="U95" s="307"/>
      <c r="V95" s="252"/>
      <c r="W95" s="414" cm="1">
        <f t="array" ref="W95">IF(AND(X$10&lt;'1.Salaries Rates Dates'!$B$41,AC$10&lt;'1.Salaries Rates Dates'!$B$41),'1.Salaries Rates Dates'!$A$40,
IF(AND(X$10&lt;'1.Salaries Rates Dates'!$B$41,AC$10&gt;='1.Salaries Rates Dates'!$B$41),
     ('1.Salaries Rates Dates'!$A$40*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+
     '1.Salaries Rates Dates'!$A$41*(IF(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=1,0,(DATEDIF(_xlfn.IFS(X$10&lt;=DATE(YEAR(X$10),7,1),("7/1/"&amp;YEAR(X$10)),(X$10&gt;DATE(YEAR(X$10),7,1)),("7/1/"&amp;YEAR(X$10)+1))-DAY(_xlfn.IFS(X$10&lt;=DATE(YEAR(X$10),7,1),("7/1/"&amp;YEAR(X$10)),(X$10&gt;DATE(YEAR(X$10),7,1)),("7/1/"&amp;YEAR(X$10)+1)))+1,AC$10,"m")-1+(1+EOMONTH(_xlfn.IFS(X$10&lt;=DATE(YEAR(X$10),7,1),("7/1/"&amp;YEAR(X$10)),(X$10&gt;DATE(YEAR(X$10),7,1)),("7/1/"&amp;YEAR(X$10)+1)),0)-_xlfn.IFS(X$10&lt;=DATE(YEAR(X$10),7,1),("7/1/"&amp;YEAR(X$10)),(X$10&gt;DATE(YEAR(X$10),7,1)),("7/1/"&amp;YEAR(X$10)+1)))/DAY(DATE(YEAR(_xlfn.IFS(X$10&lt;=DATE(YEAR(X$10),7,1),("7/1/"&amp;YEAR(X$10)),(X$10&gt;DATE(YEAR(X$10),7,1)),("7/1/"&amp;YEAR(X$10)+1))),MONTH(_xlfn.IFS(X$10&lt;=DATE(YEAR(X$10),7,1),("7/1/"&amp;YEAR(X$10)),(X$10&gt;DATE(YEAR(X$10),7,1)),("7/1/"&amp;YEAR(X$10)+1)))+1,))+(AC$10-EOMONTH(AC$10,-1))/DAY(DATE(YEAR(AC$10),MONTH(AC$10)+1,)))/(DATEDIF(X$10-DAY(X$10)+1,AC$10,"m")-1+(1+EOMONTH(X$10,0)-X$10)/DAY(DATE(YEAR(X$10),MONTH(X$10)+1,))+(AC$10-EOMONTH(AC$10,-1))/DAY(DATE(YEAR(AC$10),MONTH(AC$10)+1,)))))),
IF(X$10&gt;='1.Salaries Rates Dates'!$B$41,'1.Salaries Rates Dates'!$A$41)))</f>
        <v>0.52500000000000002</v>
      </c>
      <c r="X95" s="415"/>
      <c r="Y95" s="415"/>
      <c r="Z95" s="415"/>
      <c r="AA95" s="416"/>
      <c r="AB95" s="305"/>
      <c r="AC95" s="306"/>
      <c r="AD95" s="307"/>
      <c r="AE95" s="252"/>
      <c r="AF95" s="414" cm="1">
        <f t="array" ref="AF95">IF(AND(AG$10&lt;'1.Salaries Rates Dates'!$B$41,AL$10&lt;'1.Salaries Rates Dates'!$B$41),'1.Salaries Rates Dates'!$A$40,
IF(AND(AG$10&lt;'1.Salaries Rates Dates'!$B$41,AL$10&gt;='1.Salaries Rates Dates'!$B$41),
     ('1.Salaries Rates Dates'!$A$40*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+
     '1.Salaries Rates Dates'!$A$41*(IF(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=1,0,(DATEDIF(_xlfn.IFS(AG$10&lt;=DATE(YEAR(AG$10),7,1),("7/1/"&amp;YEAR(AG$10)),(AG$10&gt;DATE(YEAR(AG$10),7,1)),("7/1/"&amp;YEAR(AG$10)+1))-DAY(_xlfn.IFS(AG$10&lt;=DATE(YEAR(AG$10),7,1),("7/1/"&amp;YEAR(AG$10)),(AG$10&gt;DATE(YEAR(AG$10),7,1)),("7/1/"&amp;YEAR(AG$10)+1)))+1,AL$10,"m")-1+(1+EOMONTH(_xlfn.IFS(AG$10&lt;=DATE(YEAR(AG$10),7,1),("7/1/"&amp;YEAR(AG$10)),(AG$10&gt;DATE(YEAR(AG$10),7,1)),("7/1/"&amp;YEAR(AG$10)+1)),0)-_xlfn.IFS(AG$10&lt;=DATE(YEAR(AG$10),7,1),("7/1/"&amp;YEAR(AG$10)),(AG$10&gt;DATE(YEAR(AG$10),7,1)),("7/1/"&amp;YEAR(AG$10)+1)))/DAY(DATE(YEAR(_xlfn.IFS(AG$10&lt;=DATE(YEAR(AG$10),7,1),("7/1/"&amp;YEAR(AG$10)),(AG$10&gt;DATE(YEAR(AG$10),7,1)),("7/1/"&amp;YEAR(AG$10)+1))),MONTH(_xlfn.IFS(AG$10&lt;=DATE(YEAR(AG$10),7,1),("7/1/"&amp;YEAR(AG$10)),(AG$10&gt;DATE(YEAR(AG$10),7,1)),("7/1/"&amp;YEAR(AG$10)+1)))+1,))+(AL$10-EOMONTH(AL$10,-1))/DAY(DATE(YEAR(AL$10),MONTH(AL$10)+1,)))/(DATEDIF(AG$10-DAY(AG$10)+1,AL$10,"m")-1+(1+EOMONTH(AG$10,0)-AG$10)/DAY(DATE(YEAR(AG$10),MONTH(AG$10)+1,))+(AL$10-EOMONTH(AL$10,-1))/DAY(DATE(YEAR(AL$10),MONTH(AL$10)+1,)))))),
IF(AG$10&gt;='1.Salaries Rates Dates'!$B$41,'1.Salaries Rates Dates'!$A$41)))</f>
        <v>0.52500000000000002</v>
      </c>
      <c r="AG95" s="415"/>
      <c r="AH95" s="415"/>
      <c r="AI95" s="415"/>
      <c r="AJ95" s="416"/>
      <c r="AK95" s="305"/>
      <c r="AL95" s="306"/>
      <c r="AM95" s="307"/>
      <c r="AN95" s="252"/>
      <c r="AO95" s="414" cm="1">
        <f t="array" ref="AO95">IF(AND(AP$10&lt;'1.Salaries Rates Dates'!$B$41,AU$10&lt;'1.Salaries Rates Dates'!$B$41),'1.Salaries Rates Dates'!$A$40,
IF(AND(AP$10&lt;'1.Salaries Rates Dates'!$B$41,AU$10&gt;='1.Salaries Rates Dates'!$B$41),
     ('1.Salaries Rates Dates'!$A$40*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+
     '1.Salaries Rates Dates'!$A$41*(IF(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=1,0,(DATEDIF(_xlfn.IFS(AP$10&lt;=DATE(YEAR(AP$10),7,1),("7/1/"&amp;YEAR(AP$10)),(AP$10&gt;DATE(YEAR(AP$10),7,1)),("7/1/"&amp;YEAR(AP$10)+1))-DAY(_xlfn.IFS(AP$10&lt;=DATE(YEAR(AP$10),7,1),("7/1/"&amp;YEAR(AP$10)),(AP$10&gt;DATE(YEAR(AP$10),7,1)),("7/1/"&amp;YEAR(AP$10)+1)))+1,AU$10,"m")-1+(1+EOMONTH(_xlfn.IFS(AP$10&lt;=DATE(YEAR(AP$10),7,1),("7/1/"&amp;YEAR(AP$10)),(AP$10&gt;DATE(YEAR(AP$10),7,1)),("7/1/"&amp;YEAR(AP$10)+1)),0)-_xlfn.IFS(AP$10&lt;=DATE(YEAR(AP$10),7,1),("7/1/"&amp;YEAR(AP$10)),(AP$10&gt;DATE(YEAR(AP$10),7,1)),("7/1/"&amp;YEAR(AP$10)+1)))/DAY(DATE(YEAR(_xlfn.IFS(AP$10&lt;=DATE(YEAR(AP$10),7,1),("7/1/"&amp;YEAR(AP$10)),(AP$10&gt;DATE(YEAR(AP$10),7,1)),("7/1/"&amp;YEAR(AP$10)+1))),MONTH(_xlfn.IFS(AP$10&lt;=DATE(YEAR(AP$10),7,1),("7/1/"&amp;YEAR(AP$10)),(AP$10&gt;DATE(YEAR(AP$10),7,1)),("7/1/"&amp;YEAR(AP$10)+1)))+1,))+(AU$10-EOMONTH(AU$10,-1))/DAY(DATE(YEAR(AU$10),MONTH(AU$10)+1,)))/(DATEDIF(AP$10-DAY(AP$10)+1,AU$10,"m")-1+(1+EOMONTH(AP$10,0)-AP$10)/DAY(DATE(YEAR(AP$10),MONTH(AP$10)+1,))+(AU$10-EOMONTH(AU$10,-1))/DAY(DATE(YEAR(AU$10),MONTH(AU$10)+1,)))))),
IF(AP$10&gt;='1.Salaries Rates Dates'!$B$41,'1.Salaries Rates Dates'!$A$41)))</f>
        <v>0.52500000000000002</v>
      </c>
      <c r="AP95" s="415"/>
      <c r="AQ95" s="415"/>
      <c r="AR95" s="415"/>
      <c r="AS95" s="416"/>
      <c r="AT95" s="305"/>
      <c r="AU95" s="306"/>
      <c r="AV95" s="307"/>
      <c r="AW95" s="252"/>
      <c r="AX95" s="414" cm="1">
        <f t="array" ref="AX95">IF(AND(AY$10&lt;'1.Salaries Rates Dates'!$B$41,BD$10&lt;'1.Salaries Rates Dates'!$B$41),'1.Salaries Rates Dates'!$A$40,
IF(AND(AY$10&lt;'1.Salaries Rates Dates'!$B$41,BD$10&gt;='1.Salaries Rates Dates'!$B$41),
     ('1.Salaries Rates Dates'!$A$40*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+
     '1.Salaries Rates Dates'!$A$41*(IF(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=1,0,(DATEDIF(_xlfn.IFS(AY$10&lt;=DATE(YEAR(AY$10),7,1),("7/1/"&amp;YEAR(AY$10)),(AY$10&gt;DATE(YEAR(AY$10),7,1)),("7/1/"&amp;YEAR(AY$10)+1))-DAY(_xlfn.IFS(AY$10&lt;=DATE(YEAR(AY$10),7,1),("7/1/"&amp;YEAR(AY$10)),(AY$10&gt;DATE(YEAR(AY$10),7,1)),("7/1/"&amp;YEAR(AY$10)+1)))+1,BD$10,"m")-1+(1+EOMONTH(_xlfn.IFS(AY$10&lt;=DATE(YEAR(AY$10),7,1),("7/1/"&amp;YEAR(AY$10)),(AY$10&gt;DATE(YEAR(AY$10),7,1)),("7/1/"&amp;YEAR(AY$10)+1)),0)-_xlfn.IFS(AY$10&lt;=DATE(YEAR(AY$10),7,1),("7/1/"&amp;YEAR(AY$10)),(AY$10&gt;DATE(YEAR(AY$10),7,1)),("7/1/"&amp;YEAR(AY$10)+1)))/DAY(DATE(YEAR(_xlfn.IFS(AY$10&lt;=DATE(YEAR(AY$10),7,1),("7/1/"&amp;YEAR(AY$10)),(AY$10&gt;DATE(YEAR(AY$10),7,1)),("7/1/"&amp;YEAR(AY$10)+1))),MONTH(_xlfn.IFS(AY$10&lt;=DATE(YEAR(AY$10),7,1),("7/1/"&amp;YEAR(AY$10)),(AY$10&gt;DATE(YEAR(AY$10),7,1)),("7/1/"&amp;YEAR(AY$10)+1)))+1,))+(BD$10-EOMONTH(BD$10,-1))/DAY(DATE(YEAR(BD$10),MONTH(BD$10)+1,)))/(DATEDIF(AY$10-DAY(AY$10)+1,BD$10,"m")-1+(1+EOMONTH(AY$10,0)-AY$10)/DAY(DATE(YEAR(AY$10),MONTH(AY$10)+1,))+(BD$10-EOMONTH(BD$10,-1))/DAY(DATE(YEAR(BD$10),MONTH(BD$10)+1,)))))),
IF(AY$10&gt;='1.Salaries Rates Dates'!$B$41,'1.Salaries Rates Dates'!$A$41)))</f>
        <v>0.52500000000000002</v>
      </c>
      <c r="AY95" s="415"/>
      <c r="AZ95" s="415"/>
      <c r="BA95" s="415"/>
      <c r="BB95" s="416"/>
      <c r="BC95" s="305"/>
      <c r="BD95" s="306"/>
      <c r="BE95" s="307"/>
      <c r="BF95" s="252"/>
      <c r="BG95" s="414" cm="1">
        <f t="array" ref="BG95">IF(AND(BH$10&lt;'1.Salaries Rates Dates'!$B$41,BM$10&lt;'1.Salaries Rates Dates'!$B$41),'1.Salaries Rates Dates'!$A$40,
IF(AND(BH$10&lt;'1.Salaries Rates Dates'!$B$41,BM$10&gt;='1.Salaries Rates Dates'!$B$41),
     ('1.Salaries Rates Dates'!$A$40*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+
     '1.Salaries Rates Dates'!$A$41*(IF(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=1,0,(DATEDIF(_xlfn.IFS(BH$10&lt;=DATE(YEAR(BH$10),7,1),("7/1/"&amp;YEAR(BH$10)),(BH$10&gt;DATE(YEAR(BH$10),7,1)),("7/1/"&amp;YEAR(BH$10)+1))-DAY(_xlfn.IFS(BH$10&lt;=DATE(YEAR(BH$10),7,1),("7/1/"&amp;YEAR(BH$10)),(BH$10&gt;DATE(YEAR(BH$10),7,1)),("7/1/"&amp;YEAR(BH$10)+1)))+1,BM$10,"m")-1+(1+EOMONTH(_xlfn.IFS(BH$10&lt;=DATE(YEAR(BH$10),7,1),("7/1/"&amp;YEAR(BH$10)),(BH$10&gt;DATE(YEAR(BH$10),7,1)),("7/1/"&amp;YEAR(BH$10)+1)),0)-_xlfn.IFS(BH$10&lt;=DATE(YEAR(BH$10),7,1),("7/1/"&amp;YEAR(BH$10)),(BH$10&gt;DATE(YEAR(BH$10),7,1)),("7/1/"&amp;YEAR(BH$10)+1)))/DAY(DATE(YEAR(_xlfn.IFS(BH$10&lt;=DATE(YEAR(BH$10),7,1),("7/1/"&amp;YEAR(BH$10)),(BH$10&gt;DATE(YEAR(BH$10),7,1)),("7/1/"&amp;YEAR(BH$10)+1))),MONTH(_xlfn.IFS(BH$10&lt;=DATE(YEAR(BH$10),7,1),("7/1/"&amp;YEAR(BH$10)),(BH$10&gt;DATE(YEAR(BH$10),7,1)),("7/1/"&amp;YEAR(BH$10)+1)))+1,))+(BM$10-EOMONTH(BM$10,-1))/DAY(DATE(YEAR(BM$10),MONTH(BM$10)+1,)))/(DATEDIF(BH$10-DAY(BH$10)+1,BM$10,"m")-1+(1+EOMONTH(BH$10,0)-BH$10)/DAY(DATE(YEAR(BH$10),MONTH(BH$10)+1,))+(BM$10-EOMONTH(BM$10,-1))/DAY(DATE(YEAR(BM$10),MONTH(BM$10)+1,)))))),
IF(BH$10&gt;='1.Salaries Rates Dates'!$B$41,'1.Salaries Rates Dates'!$A$41)))</f>
        <v>0.52500000000000002</v>
      </c>
      <c r="BH95" s="415"/>
      <c r="BI95" s="415"/>
      <c r="BJ95" s="415"/>
      <c r="BK95" s="416"/>
      <c r="BL95" s="305"/>
      <c r="BM95" s="306"/>
      <c r="BN95" s="307"/>
      <c r="BO95" s="284"/>
      <c r="BP95" s="265"/>
      <c r="BQ95" s="353"/>
      <c r="BR95" s="1"/>
      <c r="BS95" s="92"/>
      <c r="BT95" s="93"/>
      <c r="BU95" s="93"/>
      <c r="BV95" s="93"/>
      <c r="BW95" s="93"/>
      <c r="BX95" s="93"/>
      <c r="BY95" s="93"/>
      <c r="BZ95" s="93"/>
      <c r="CA95" s="94"/>
    </row>
    <row r="96" spans="1:79" ht="15.75" customHeight="1" thickTop="1" thickBot="1" x14ac:dyDescent="0.3">
      <c r="A96" s="280" t="s">
        <v>66</v>
      </c>
      <c r="B96" s="281"/>
      <c r="C96" s="281"/>
      <c r="D96" s="226"/>
      <c r="E96" s="290" t="s">
        <v>67</v>
      </c>
      <c r="F96" s="291"/>
      <c r="G96" s="291"/>
      <c r="H96" s="291"/>
      <c r="I96" s="419"/>
      <c r="J96" s="274">
        <f>SUM(L44,J56,J63,J66:L69,J75,J77:L85,J94)</f>
        <v>0</v>
      </c>
      <c r="K96" s="308"/>
      <c r="L96" s="309"/>
      <c r="M96" s="250"/>
      <c r="N96" s="284"/>
      <c r="O96" s="264"/>
      <c r="P96" s="264"/>
      <c r="Q96" s="264"/>
      <c r="R96" s="417"/>
      <c r="S96" s="274">
        <f>SUM(U44,S56,S63,S66:U69,S75,S77:U85,S94)</f>
        <v>0</v>
      </c>
      <c r="T96" s="308"/>
      <c r="U96" s="309"/>
      <c r="V96" s="252"/>
      <c r="W96" s="284"/>
      <c r="X96" s="264"/>
      <c r="Y96" s="264"/>
      <c r="Z96" s="264"/>
      <c r="AA96" s="417"/>
      <c r="AB96" s="274">
        <f>SUM(AD44,AB56,AB63,AB66:AD69,AB75,AB77:AD85,AB94)</f>
        <v>0</v>
      </c>
      <c r="AC96" s="308"/>
      <c r="AD96" s="309"/>
      <c r="AE96" s="252"/>
      <c r="AF96" s="284"/>
      <c r="AG96" s="264"/>
      <c r="AH96" s="264"/>
      <c r="AI96" s="264"/>
      <c r="AJ96" s="417"/>
      <c r="AK96" s="274">
        <f>SUM(AM44,AK56,AK63,AK66:AM69,AK75,AK77:AM85,AK94)</f>
        <v>0</v>
      </c>
      <c r="AL96" s="308"/>
      <c r="AM96" s="309"/>
      <c r="AN96" s="252"/>
      <c r="AO96" s="284"/>
      <c r="AP96" s="264"/>
      <c r="AQ96" s="264"/>
      <c r="AR96" s="264"/>
      <c r="AS96" s="417"/>
      <c r="AT96" s="274">
        <f>SUM(AV44,AT56,AT63,AT66:AV69,AT75,AT77:AV85,AT94)</f>
        <v>0</v>
      </c>
      <c r="AU96" s="308"/>
      <c r="AV96" s="309"/>
      <c r="AW96" s="252"/>
      <c r="AX96" s="284"/>
      <c r="AY96" s="264"/>
      <c r="AZ96" s="264"/>
      <c r="BA96" s="264"/>
      <c r="BB96" s="417"/>
      <c r="BC96" s="274">
        <f>SUM(BE44,BC56,BC63,BC66:BE69,BC75,BC77:BE85,BC94)</f>
        <v>0</v>
      </c>
      <c r="BD96" s="308"/>
      <c r="BE96" s="309"/>
      <c r="BF96" s="252"/>
      <c r="BG96" s="284"/>
      <c r="BH96" s="264"/>
      <c r="BI96" s="264"/>
      <c r="BJ96" s="264"/>
      <c r="BK96" s="417"/>
      <c r="BL96" s="274">
        <f>SUM(BN44,BL56,BL63,BL66:BN69,BL75,BL77:BN85,BL94)</f>
        <v>0</v>
      </c>
      <c r="BM96" s="308"/>
      <c r="BN96" s="309"/>
      <c r="BO96" s="351"/>
      <c r="BP96" s="348">
        <f>J96+S96+AB96+AK96+AT96+BC96+BL96</f>
        <v>0</v>
      </c>
      <c r="BQ96" s="349"/>
      <c r="BR96" s="1"/>
      <c r="BS96" s="92"/>
      <c r="BT96" s="93"/>
      <c r="BU96" s="93"/>
      <c r="BV96" s="93"/>
      <c r="BW96" s="93"/>
      <c r="BX96" s="93"/>
      <c r="BY96" s="93"/>
      <c r="BZ96" s="93"/>
      <c r="CA96" s="94"/>
    </row>
    <row r="97" spans="1:79" ht="16.5" thickTop="1" thickBot="1" x14ac:dyDescent="0.3">
      <c r="A97" s="280" t="s">
        <v>68</v>
      </c>
      <c r="B97" s="281"/>
      <c r="C97" s="281"/>
      <c r="D97" s="226"/>
      <c r="E97" s="290"/>
      <c r="F97" s="291"/>
      <c r="G97" s="291"/>
      <c r="H97" s="291"/>
      <c r="I97" s="419"/>
      <c r="J97" s="274">
        <f>J96*E95</f>
        <v>0</v>
      </c>
      <c r="K97" s="308"/>
      <c r="L97" s="309"/>
      <c r="M97" s="250"/>
      <c r="N97" s="284"/>
      <c r="O97" s="264"/>
      <c r="P97" s="264"/>
      <c r="Q97" s="264"/>
      <c r="R97" s="417"/>
      <c r="S97" s="274">
        <f>S96*N95</f>
        <v>0</v>
      </c>
      <c r="T97" s="308"/>
      <c r="U97" s="309"/>
      <c r="V97" s="252"/>
      <c r="W97" s="284"/>
      <c r="X97" s="264"/>
      <c r="Y97" s="264"/>
      <c r="Z97" s="264"/>
      <c r="AA97" s="417"/>
      <c r="AB97" s="274">
        <f>AB96*W95</f>
        <v>0</v>
      </c>
      <c r="AC97" s="308"/>
      <c r="AD97" s="318"/>
      <c r="AE97" s="252"/>
      <c r="AF97" s="284"/>
      <c r="AG97" s="264"/>
      <c r="AH97" s="264"/>
      <c r="AI97" s="264"/>
      <c r="AJ97" s="417"/>
      <c r="AK97" s="274">
        <f>AK96*AF95</f>
        <v>0</v>
      </c>
      <c r="AL97" s="308"/>
      <c r="AM97" s="318"/>
      <c r="AN97" s="252"/>
      <c r="AO97" s="284"/>
      <c r="AP97" s="264"/>
      <c r="AQ97" s="264"/>
      <c r="AR97" s="264"/>
      <c r="AS97" s="417"/>
      <c r="AT97" s="274">
        <f>AT96*AO95</f>
        <v>0</v>
      </c>
      <c r="AU97" s="308"/>
      <c r="AV97" s="318"/>
      <c r="AW97" s="252"/>
      <c r="AX97" s="284"/>
      <c r="AY97" s="264"/>
      <c r="AZ97" s="264"/>
      <c r="BA97" s="264"/>
      <c r="BB97" s="417"/>
      <c r="BC97" s="274">
        <f>BC96*AX95</f>
        <v>0</v>
      </c>
      <c r="BD97" s="308"/>
      <c r="BE97" s="318"/>
      <c r="BF97" s="252"/>
      <c r="BG97" s="284"/>
      <c r="BH97" s="264"/>
      <c r="BI97" s="264"/>
      <c r="BJ97" s="264"/>
      <c r="BK97" s="417"/>
      <c r="BL97" s="274">
        <f>BL96*BG95</f>
        <v>0</v>
      </c>
      <c r="BM97" s="308"/>
      <c r="BN97" s="318"/>
      <c r="BO97" s="351"/>
      <c r="BP97" s="348">
        <f>J97+S97+AB97+AK97+AT97+BC97+BL97</f>
        <v>0</v>
      </c>
      <c r="BQ97" s="349"/>
      <c r="BR97" s="1"/>
      <c r="BS97" s="113">
        <v>7001</v>
      </c>
      <c r="BT97" s="188">
        <f>J97</f>
        <v>0</v>
      </c>
      <c r="BU97" s="188">
        <f>S97</f>
        <v>0</v>
      </c>
      <c r="BV97" s="188">
        <f>AB97</f>
        <v>0</v>
      </c>
      <c r="BW97" s="188">
        <f>AK97</f>
        <v>0</v>
      </c>
      <c r="BX97" s="188">
        <f>AT97</f>
        <v>0</v>
      </c>
      <c r="BY97" s="188">
        <f>BC97</f>
        <v>0</v>
      </c>
      <c r="BZ97" s="188">
        <f>BL97</f>
        <v>0</v>
      </c>
      <c r="CA97" s="188">
        <f>SUM(BT97:BZ97)</f>
        <v>0</v>
      </c>
    </row>
    <row r="98" spans="1:79" ht="16.5" thickTop="1" thickBot="1" x14ac:dyDescent="0.3">
      <c r="A98" s="371" t="s">
        <v>69</v>
      </c>
      <c r="B98" s="372"/>
      <c r="C98" s="372"/>
      <c r="D98" s="227"/>
      <c r="E98" s="290"/>
      <c r="F98" s="291"/>
      <c r="G98" s="291"/>
      <c r="H98" s="291"/>
      <c r="I98" s="419"/>
      <c r="J98" s="314">
        <f>J88+J97</f>
        <v>0</v>
      </c>
      <c r="K98" s="315"/>
      <c r="L98" s="316"/>
      <c r="M98" s="251"/>
      <c r="N98" s="284"/>
      <c r="O98" s="264"/>
      <c r="P98" s="264"/>
      <c r="Q98" s="264"/>
      <c r="R98" s="417"/>
      <c r="S98" s="314">
        <f>S88+S97</f>
        <v>0</v>
      </c>
      <c r="T98" s="315"/>
      <c r="U98" s="316"/>
      <c r="V98" s="253"/>
      <c r="W98" s="284"/>
      <c r="X98" s="264"/>
      <c r="Y98" s="264"/>
      <c r="Z98" s="264"/>
      <c r="AA98" s="417"/>
      <c r="AB98" s="314">
        <f>AB88+AB97</f>
        <v>0</v>
      </c>
      <c r="AC98" s="315"/>
      <c r="AD98" s="319"/>
      <c r="AE98" s="253"/>
      <c r="AF98" s="284"/>
      <c r="AG98" s="264"/>
      <c r="AH98" s="264"/>
      <c r="AI98" s="264"/>
      <c r="AJ98" s="417"/>
      <c r="AK98" s="314">
        <f>AK88+AK97</f>
        <v>0</v>
      </c>
      <c r="AL98" s="315"/>
      <c r="AM98" s="319"/>
      <c r="AN98" s="253"/>
      <c r="AO98" s="284"/>
      <c r="AP98" s="264"/>
      <c r="AQ98" s="264"/>
      <c r="AR98" s="264"/>
      <c r="AS98" s="417"/>
      <c r="AT98" s="314">
        <f>AT88+AT97</f>
        <v>0</v>
      </c>
      <c r="AU98" s="315"/>
      <c r="AV98" s="319"/>
      <c r="AW98" s="253"/>
      <c r="AX98" s="284"/>
      <c r="AY98" s="264"/>
      <c r="AZ98" s="264"/>
      <c r="BA98" s="264"/>
      <c r="BB98" s="417"/>
      <c r="BC98" s="314">
        <f>BC88+BC97</f>
        <v>0</v>
      </c>
      <c r="BD98" s="315"/>
      <c r="BE98" s="319"/>
      <c r="BF98" s="253"/>
      <c r="BG98" s="284"/>
      <c r="BH98" s="264"/>
      <c r="BI98" s="264"/>
      <c r="BJ98" s="264"/>
      <c r="BK98" s="417"/>
      <c r="BL98" s="314">
        <f>BL88+BL97</f>
        <v>0</v>
      </c>
      <c r="BM98" s="315"/>
      <c r="BN98" s="319"/>
      <c r="BO98" s="352"/>
      <c r="BP98" s="348">
        <f>J98+S98+AB98+AK98+AT98+BC98+BL98</f>
        <v>0</v>
      </c>
      <c r="BQ98" s="349"/>
      <c r="BR98" s="1"/>
      <c r="BS98" s="2" t="s">
        <v>143</v>
      </c>
      <c r="BT98" s="188">
        <f>BT88+BT97</f>
        <v>0</v>
      </c>
      <c r="BU98" s="188">
        <f>BU88+BU97</f>
        <v>0</v>
      </c>
      <c r="BV98" s="188">
        <f>BV88+BV97</f>
        <v>0</v>
      </c>
      <c r="BW98" s="188">
        <f t="shared" ref="BW98:BY98" si="59">BW88+BW97</f>
        <v>0</v>
      </c>
      <c r="BX98" s="188">
        <f t="shared" si="59"/>
        <v>0</v>
      </c>
      <c r="BY98" s="188">
        <f t="shared" si="59"/>
        <v>0</v>
      </c>
      <c r="BZ98" s="188">
        <f>BZ88+BZ97</f>
        <v>0</v>
      </c>
      <c r="CA98" s="188">
        <f>SUM(BT98:BZ98)</f>
        <v>0</v>
      </c>
    </row>
    <row r="99" spans="1:79" ht="15.75" thickTop="1" x14ac:dyDescent="0.25">
      <c r="J99" s="41"/>
      <c r="K99" s="42" t="str">
        <f>IF(L99&lt;0,"Over:",IF(L99&gt;0,"Under:",IF(L99=0,"Over/Under:")))</f>
        <v>Over/Under:</v>
      </c>
      <c r="L99" s="43">
        <f>'Compiled Budget'!$L$27</f>
        <v>0</v>
      </c>
      <c r="S99" s="41"/>
      <c r="T99" s="42" t="str">
        <f>IF(U99&lt;0,"Over:",IF(U99&gt;0,"Under:",IF(U99=0,"Over/Under:")))</f>
        <v>Over/Under:</v>
      </c>
      <c r="U99" s="43">
        <f>'Compiled Budget'!$U$27</f>
        <v>0</v>
      </c>
      <c r="AB99" s="41"/>
      <c r="AC99" s="42" t="str">
        <f>IF(AD99&lt;0,"Over:",IF(AD99&gt;0,"Under:",IF(AD99=0,"Over/Under:")))</f>
        <v>Over/Under:</v>
      </c>
      <c r="AD99" s="43">
        <f>'Compiled Budget'!$AD$27</f>
        <v>0</v>
      </c>
      <c r="AK99" s="41"/>
      <c r="AL99" s="42" t="str">
        <f>IF(AM99&lt;0,"Over:",IF(AM99&gt;0,"Under:",IF(AM99=0,"Over/Under:")))</f>
        <v>Over/Under:</v>
      </c>
      <c r="AM99" s="43">
        <f>'Compiled Budget'!$AM$27</f>
        <v>0</v>
      </c>
      <c r="AT99" s="41"/>
      <c r="AU99" s="42" t="str">
        <f>IF(AV99&lt;0,"Over:",IF(AV99&gt;0,"Under:",IF(AV99=0,"Over/Under:")))</f>
        <v>Over/Under:</v>
      </c>
      <c r="AV99" s="43">
        <f>'Compiled Budget'!$AV$27</f>
        <v>0</v>
      </c>
      <c r="BC99" s="41"/>
      <c r="BD99" s="42" t="str">
        <f>IF(BE99&lt;0,"Over:",IF(BE99&gt;0,"Under:",IF(BE99=0,"Over/Under:")))</f>
        <v>Over/Under:</v>
      </c>
      <c r="BE99" s="43">
        <f>'Compiled Budget'!$BE$27</f>
        <v>0</v>
      </c>
      <c r="BL99" s="41"/>
      <c r="BM99" s="42" t="str">
        <f>IF(BN99&lt;0,"Over:",IF(BN99&gt;0,"Under:",IF(BN99=0,"Over/Under:")))</f>
        <v>Over/Under:</v>
      </c>
      <c r="BN99" s="43">
        <f>'Compiled Budget'!$BN$27</f>
        <v>0</v>
      </c>
    </row>
    <row r="101" spans="1:79" x14ac:dyDescent="0.25">
      <c r="B101" s="40"/>
    </row>
  </sheetData>
  <mergeCells count="607">
    <mergeCell ref="BL98:BN98"/>
    <mergeCell ref="BG96:BK98"/>
    <mergeCell ref="BL96:BN96"/>
    <mergeCell ref="BP96:BQ96"/>
    <mergeCell ref="A97:C97"/>
    <mergeCell ref="J97:L97"/>
    <mergeCell ref="S97:U97"/>
    <mergeCell ref="AB97:AD97"/>
    <mergeCell ref="AK97:AM97"/>
    <mergeCell ref="AT97:AV97"/>
    <mergeCell ref="BC97:BE97"/>
    <mergeCell ref="AF96:AJ98"/>
    <mergeCell ref="AK96:AM96"/>
    <mergeCell ref="AO96:AS98"/>
    <mergeCell ref="BP95:BQ95"/>
    <mergeCell ref="A96:C96"/>
    <mergeCell ref="E96:I98"/>
    <mergeCell ref="J96:L96"/>
    <mergeCell ref="N96:R98"/>
    <mergeCell ref="S96:U96"/>
    <mergeCell ref="W96:AA98"/>
    <mergeCell ref="AB96:AD96"/>
    <mergeCell ref="AF95:AJ95"/>
    <mergeCell ref="AK95:AM95"/>
    <mergeCell ref="AO95:AS95"/>
    <mergeCell ref="AT95:AV95"/>
    <mergeCell ref="AX95:BB95"/>
    <mergeCell ref="BC95:BE95"/>
    <mergeCell ref="BP98:BQ98"/>
    <mergeCell ref="BL97:BN97"/>
    <mergeCell ref="BP97:BQ97"/>
    <mergeCell ref="A98:C98"/>
    <mergeCell ref="J98:L98"/>
    <mergeCell ref="S98:U98"/>
    <mergeCell ref="AB98:AD98"/>
    <mergeCell ref="AK98:AM98"/>
    <mergeCell ref="AT98:AV98"/>
    <mergeCell ref="BC98:BE98"/>
    <mergeCell ref="A95:C95"/>
    <mergeCell ref="E95:I95"/>
    <mergeCell ref="J95:L95"/>
    <mergeCell ref="N95:R95"/>
    <mergeCell ref="S95:U95"/>
    <mergeCell ref="W95:AA95"/>
    <mergeCell ref="AB95:AD95"/>
    <mergeCell ref="A94:C94"/>
    <mergeCell ref="J94:L94"/>
    <mergeCell ref="S94:U94"/>
    <mergeCell ref="AB94:AD94"/>
    <mergeCell ref="A93:C93"/>
    <mergeCell ref="J93:L93"/>
    <mergeCell ref="S93:U93"/>
    <mergeCell ref="AB93:AD93"/>
    <mergeCell ref="AK93:AM93"/>
    <mergeCell ref="AT93:AV93"/>
    <mergeCell ref="BC93:BE93"/>
    <mergeCell ref="BL93:BN93"/>
    <mergeCell ref="BP93:BQ93"/>
    <mergeCell ref="A92:C92"/>
    <mergeCell ref="J92:L92"/>
    <mergeCell ref="S92:U92"/>
    <mergeCell ref="AB92:AD92"/>
    <mergeCell ref="AK92:AM92"/>
    <mergeCell ref="AT92:AV92"/>
    <mergeCell ref="BC92:BE92"/>
    <mergeCell ref="BL92:BN92"/>
    <mergeCell ref="BP92:BQ92"/>
    <mergeCell ref="A91:C91"/>
    <mergeCell ref="J91:L91"/>
    <mergeCell ref="S91:U91"/>
    <mergeCell ref="AB91:AD91"/>
    <mergeCell ref="AK91:AM91"/>
    <mergeCell ref="AT91:AV91"/>
    <mergeCell ref="BC91:BE91"/>
    <mergeCell ref="BL91:BN91"/>
    <mergeCell ref="BP91:BQ91"/>
    <mergeCell ref="A90:C90"/>
    <mergeCell ref="J90:L90"/>
    <mergeCell ref="S90:U90"/>
    <mergeCell ref="AB90:AD90"/>
    <mergeCell ref="AK90:AM90"/>
    <mergeCell ref="AT90:AV90"/>
    <mergeCell ref="BC90:BE90"/>
    <mergeCell ref="BL90:BN90"/>
    <mergeCell ref="BP90:BQ90"/>
    <mergeCell ref="A88:C88"/>
    <mergeCell ref="E88:I88"/>
    <mergeCell ref="J88:L88"/>
    <mergeCell ref="N88:R88"/>
    <mergeCell ref="S88:U88"/>
    <mergeCell ref="W88:AA88"/>
    <mergeCell ref="AT89:AV89"/>
    <mergeCell ref="BC89:BE89"/>
    <mergeCell ref="BL89:BN89"/>
    <mergeCell ref="J89:L89"/>
    <mergeCell ref="S89:U89"/>
    <mergeCell ref="AB89:AD89"/>
    <mergeCell ref="AK89:AM89"/>
    <mergeCell ref="AB88:AD88"/>
    <mergeCell ref="AF88:AJ88"/>
    <mergeCell ref="AK88:AM88"/>
    <mergeCell ref="AO88:AS88"/>
    <mergeCell ref="AT88:AV88"/>
    <mergeCell ref="N87:U87"/>
    <mergeCell ref="W87:AD87"/>
    <mergeCell ref="AF87:AM87"/>
    <mergeCell ref="AO87:AV87"/>
    <mergeCell ref="AX87:BE87"/>
    <mergeCell ref="BG87:BN87"/>
    <mergeCell ref="BO87:BQ87"/>
    <mergeCell ref="BC88:BE88"/>
    <mergeCell ref="BG88:BK88"/>
    <mergeCell ref="BL88:BN88"/>
    <mergeCell ref="BO88:BO98"/>
    <mergeCell ref="BP88:BQ88"/>
    <mergeCell ref="AX88:BB88"/>
    <mergeCell ref="BP89:BQ89"/>
    <mergeCell ref="BC94:BE94"/>
    <mergeCell ref="BL94:BN94"/>
    <mergeCell ref="BP94:BQ94"/>
    <mergeCell ref="AK94:AM94"/>
    <mergeCell ref="AT94:AV94"/>
    <mergeCell ref="AT96:AV96"/>
    <mergeCell ref="AX96:BB98"/>
    <mergeCell ref="BC96:BE96"/>
    <mergeCell ref="BG95:BK95"/>
    <mergeCell ref="BL95:BN95"/>
    <mergeCell ref="BL85:BN85"/>
    <mergeCell ref="BP85:BQ85"/>
    <mergeCell ref="A86:C86"/>
    <mergeCell ref="J86:L86"/>
    <mergeCell ref="S86:U86"/>
    <mergeCell ref="AB86:AD86"/>
    <mergeCell ref="AK86:AM86"/>
    <mergeCell ref="AT86:AV86"/>
    <mergeCell ref="BC86:BE86"/>
    <mergeCell ref="BL86:BN86"/>
    <mergeCell ref="J85:L85"/>
    <mergeCell ref="S85:U85"/>
    <mergeCell ref="AB85:AD85"/>
    <mergeCell ref="AK85:AM85"/>
    <mergeCell ref="AT85:AV85"/>
    <mergeCell ref="BC85:BE85"/>
    <mergeCell ref="BP86:BQ86"/>
    <mergeCell ref="BL83:BN83"/>
    <mergeCell ref="BP83:BQ83"/>
    <mergeCell ref="J84:L84"/>
    <mergeCell ref="S84:U84"/>
    <mergeCell ref="AB84:AD84"/>
    <mergeCell ref="AK84:AM84"/>
    <mergeCell ref="AT84:AV84"/>
    <mergeCell ref="BC84:BE84"/>
    <mergeCell ref="BL84:BN84"/>
    <mergeCell ref="BP84:BQ84"/>
    <mergeCell ref="J83:L83"/>
    <mergeCell ref="S83:U83"/>
    <mergeCell ref="AB83:AD83"/>
    <mergeCell ref="AK83:AM83"/>
    <mergeCell ref="AT83:AV83"/>
    <mergeCell ref="BC83:BE83"/>
    <mergeCell ref="BL81:BN81"/>
    <mergeCell ref="BP81:BQ81"/>
    <mergeCell ref="J82:L82"/>
    <mergeCell ref="S82:U82"/>
    <mergeCell ref="AB82:AD82"/>
    <mergeCell ref="AK82:AM82"/>
    <mergeCell ref="AT82:AV82"/>
    <mergeCell ref="BC82:BE82"/>
    <mergeCell ref="BL82:BN82"/>
    <mergeCell ref="BP82:BQ82"/>
    <mergeCell ref="J81:L81"/>
    <mergeCell ref="S81:U81"/>
    <mergeCell ref="AB81:AD81"/>
    <mergeCell ref="AK81:AM81"/>
    <mergeCell ref="AT81:AV81"/>
    <mergeCell ref="BC81:BE81"/>
    <mergeCell ref="BL79:BN79"/>
    <mergeCell ref="BP79:BQ79"/>
    <mergeCell ref="J80:L80"/>
    <mergeCell ref="S80:U80"/>
    <mergeCell ref="AB80:AD80"/>
    <mergeCell ref="AK80:AM80"/>
    <mergeCell ref="AT80:AV80"/>
    <mergeCell ref="BC80:BE80"/>
    <mergeCell ref="BL80:BN80"/>
    <mergeCell ref="BP80:BQ80"/>
    <mergeCell ref="J79:L79"/>
    <mergeCell ref="S79:U79"/>
    <mergeCell ref="AB79:AD79"/>
    <mergeCell ref="AK79:AM79"/>
    <mergeCell ref="AT79:AV79"/>
    <mergeCell ref="BC79:BE79"/>
    <mergeCell ref="S78:U78"/>
    <mergeCell ref="AB78:AD78"/>
    <mergeCell ref="AK78:AM78"/>
    <mergeCell ref="AT78:AV78"/>
    <mergeCell ref="BC78:BE78"/>
    <mergeCell ref="BL78:BN78"/>
    <mergeCell ref="BP78:BQ78"/>
    <mergeCell ref="J77:L77"/>
    <mergeCell ref="S77:U77"/>
    <mergeCell ref="AB77:AD77"/>
    <mergeCell ref="AK77:AM77"/>
    <mergeCell ref="AT77:AV77"/>
    <mergeCell ref="BC77:BE77"/>
    <mergeCell ref="S76:U76"/>
    <mergeCell ref="AB76:AD76"/>
    <mergeCell ref="AK76:AM76"/>
    <mergeCell ref="AT76:AV76"/>
    <mergeCell ref="BC76:BE76"/>
    <mergeCell ref="BL76:BN76"/>
    <mergeCell ref="BP76:BQ76"/>
    <mergeCell ref="BL77:BN77"/>
    <mergeCell ref="BP77:BQ77"/>
    <mergeCell ref="BP74:BQ74"/>
    <mergeCell ref="J75:L75"/>
    <mergeCell ref="S75:U75"/>
    <mergeCell ref="AB75:AD75"/>
    <mergeCell ref="AK75:AM75"/>
    <mergeCell ref="AT75:AV75"/>
    <mergeCell ref="BC75:BE75"/>
    <mergeCell ref="BL75:BN75"/>
    <mergeCell ref="BP75:BQ75"/>
    <mergeCell ref="BP72:BQ72"/>
    <mergeCell ref="F73:I73"/>
    <mergeCell ref="J73:L73"/>
    <mergeCell ref="S73:U73"/>
    <mergeCell ref="AB73:AD73"/>
    <mergeCell ref="AK73:AM73"/>
    <mergeCell ref="AT73:AV73"/>
    <mergeCell ref="BC73:BE73"/>
    <mergeCell ref="BL73:BN73"/>
    <mergeCell ref="BP73:BQ73"/>
    <mergeCell ref="S72:U72"/>
    <mergeCell ref="AB72:AD72"/>
    <mergeCell ref="AK72:AM72"/>
    <mergeCell ref="AT72:AV72"/>
    <mergeCell ref="BC72:BE72"/>
    <mergeCell ref="BL72:BN72"/>
    <mergeCell ref="F74:I74"/>
    <mergeCell ref="J74:L74"/>
    <mergeCell ref="S74:U74"/>
    <mergeCell ref="AB74:AD74"/>
    <mergeCell ref="AK74:AM74"/>
    <mergeCell ref="AT74:AV74"/>
    <mergeCell ref="BC74:BE74"/>
    <mergeCell ref="BL74:BN74"/>
    <mergeCell ref="BC70:BE70"/>
    <mergeCell ref="BL70:BN70"/>
    <mergeCell ref="BP70:BQ70"/>
    <mergeCell ref="F71:I71"/>
    <mergeCell ref="J71:L71"/>
    <mergeCell ref="S71:U71"/>
    <mergeCell ref="AB71:AD71"/>
    <mergeCell ref="AK71:AM71"/>
    <mergeCell ref="AT71:AV71"/>
    <mergeCell ref="BC71:BE71"/>
    <mergeCell ref="F70:I70"/>
    <mergeCell ref="J70:L70"/>
    <mergeCell ref="S70:U70"/>
    <mergeCell ref="AB70:AD70"/>
    <mergeCell ref="AK70:AM70"/>
    <mergeCell ref="AT70:AV70"/>
    <mergeCell ref="BL71:BN71"/>
    <mergeCell ref="BP71:BQ71"/>
    <mergeCell ref="BL68:BN68"/>
    <mergeCell ref="BP68:BQ68"/>
    <mergeCell ref="J69:L69"/>
    <mergeCell ref="S69:U69"/>
    <mergeCell ref="AB69:AD69"/>
    <mergeCell ref="AK69:AM69"/>
    <mergeCell ref="AT69:AV69"/>
    <mergeCell ref="BC69:BE69"/>
    <mergeCell ref="BL69:BN69"/>
    <mergeCell ref="BP69:BQ69"/>
    <mergeCell ref="J68:L68"/>
    <mergeCell ref="S68:U68"/>
    <mergeCell ref="AB68:AD68"/>
    <mergeCell ref="AK68:AM68"/>
    <mergeCell ref="AT68:AV68"/>
    <mergeCell ref="BC68:BE68"/>
    <mergeCell ref="AK65:AM65"/>
    <mergeCell ref="AT65:AV65"/>
    <mergeCell ref="BC65:BE65"/>
    <mergeCell ref="BL65:BN65"/>
    <mergeCell ref="BP65:BQ65"/>
    <mergeCell ref="BL66:BN66"/>
    <mergeCell ref="BP66:BQ66"/>
    <mergeCell ref="J67:L67"/>
    <mergeCell ref="S67:U67"/>
    <mergeCell ref="AB67:AD67"/>
    <mergeCell ref="AK67:AM67"/>
    <mergeCell ref="AT67:AV67"/>
    <mergeCell ref="BC67:BE67"/>
    <mergeCell ref="BL67:BN67"/>
    <mergeCell ref="BP67:BQ67"/>
    <mergeCell ref="J66:L66"/>
    <mergeCell ref="S66:U66"/>
    <mergeCell ref="AB66:AD66"/>
    <mergeCell ref="AK66:AM66"/>
    <mergeCell ref="AT66:AV66"/>
    <mergeCell ref="BC66:BE66"/>
    <mergeCell ref="BL63:BN63"/>
    <mergeCell ref="BP63:BQ63"/>
    <mergeCell ref="A64:C64"/>
    <mergeCell ref="J64:L64"/>
    <mergeCell ref="S64:U64"/>
    <mergeCell ref="AB64:AD64"/>
    <mergeCell ref="AK64:AM64"/>
    <mergeCell ref="AT64:AV64"/>
    <mergeCell ref="BC64:BE64"/>
    <mergeCell ref="BL64:BN64"/>
    <mergeCell ref="J63:L63"/>
    <mergeCell ref="S63:U63"/>
    <mergeCell ref="AB63:AD63"/>
    <mergeCell ref="AK63:AM63"/>
    <mergeCell ref="AT63:AV63"/>
    <mergeCell ref="BC63:BE63"/>
    <mergeCell ref="BP64:BQ64"/>
    <mergeCell ref="BL61:BN61"/>
    <mergeCell ref="BP61:BQ61"/>
    <mergeCell ref="J62:L62"/>
    <mergeCell ref="S62:U62"/>
    <mergeCell ref="AB62:AD62"/>
    <mergeCell ref="AK62:AM62"/>
    <mergeCell ref="AT62:AV62"/>
    <mergeCell ref="BC62:BE62"/>
    <mergeCell ref="BL62:BN62"/>
    <mergeCell ref="BP62:BQ62"/>
    <mergeCell ref="J61:L61"/>
    <mergeCell ref="S61:U61"/>
    <mergeCell ref="AB61:AD61"/>
    <mergeCell ref="AK61:AM61"/>
    <mergeCell ref="AT61:AV61"/>
    <mergeCell ref="BC61:BE61"/>
    <mergeCell ref="AT58:AV58"/>
    <mergeCell ref="BC58:BE58"/>
    <mergeCell ref="BL58:BN58"/>
    <mergeCell ref="BP58:BQ58"/>
    <mergeCell ref="BL59:BN59"/>
    <mergeCell ref="BP59:BQ59"/>
    <mergeCell ref="J60:L60"/>
    <mergeCell ref="S60:U60"/>
    <mergeCell ref="AB60:AD60"/>
    <mergeCell ref="AK60:AM60"/>
    <mergeCell ref="AT60:AV60"/>
    <mergeCell ref="BC60:BE60"/>
    <mergeCell ref="BL60:BN60"/>
    <mergeCell ref="BP60:BQ60"/>
    <mergeCell ref="J59:L59"/>
    <mergeCell ref="S59:U59"/>
    <mergeCell ref="AB59:AD59"/>
    <mergeCell ref="AK59:AM59"/>
    <mergeCell ref="AT59:AV59"/>
    <mergeCell ref="BC59:BE59"/>
    <mergeCell ref="BP56:BQ56"/>
    <mergeCell ref="J57:L57"/>
    <mergeCell ref="S57:U57"/>
    <mergeCell ref="AB57:AD57"/>
    <mergeCell ref="AK57:AM57"/>
    <mergeCell ref="AT57:AV57"/>
    <mergeCell ref="BC57:BE57"/>
    <mergeCell ref="BL57:BN57"/>
    <mergeCell ref="BP57:BQ57"/>
    <mergeCell ref="BP54:BQ54"/>
    <mergeCell ref="J55:L55"/>
    <mergeCell ref="S55:U55"/>
    <mergeCell ref="AB55:AD55"/>
    <mergeCell ref="AK55:AM55"/>
    <mergeCell ref="AT55:AV55"/>
    <mergeCell ref="BC55:BE55"/>
    <mergeCell ref="BL55:BN55"/>
    <mergeCell ref="BP55:BQ55"/>
    <mergeCell ref="J54:L54"/>
    <mergeCell ref="S54:U54"/>
    <mergeCell ref="AB54:AD54"/>
    <mergeCell ref="AK54:AM54"/>
    <mergeCell ref="AT54:AV54"/>
    <mergeCell ref="BC54:BE54"/>
    <mergeCell ref="BP52:BQ52"/>
    <mergeCell ref="J53:L53"/>
    <mergeCell ref="S53:U53"/>
    <mergeCell ref="AB53:AD53"/>
    <mergeCell ref="AK53:AM53"/>
    <mergeCell ref="AT53:AV53"/>
    <mergeCell ref="BC53:BE53"/>
    <mergeCell ref="BL53:BN53"/>
    <mergeCell ref="BP53:BQ53"/>
    <mergeCell ref="BP50:BQ50"/>
    <mergeCell ref="J51:L51"/>
    <mergeCell ref="S51:U51"/>
    <mergeCell ref="AB51:AD51"/>
    <mergeCell ref="AK51:AM51"/>
    <mergeCell ref="AT51:AV51"/>
    <mergeCell ref="BC51:BE51"/>
    <mergeCell ref="BL51:BN51"/>
    <mergeCell ref="BP51:BQ51"/>
    <mergeCell ref="J50:L50"/>
    <mergeCell ref="S50:U50"/>
    <mergeCell ref="AB50:AD50"/>
    <mergeCell ref="AK50:AM50"/>
    <mergeCell ref="AT50:AV50"/>
    <mergeCell ref="BC50:BE50"/>
    <mergeCell ref="BL46:BN48"/>
    <mergeCell ref="BO46:BO86"/>
    <mergeCell ref="BL50:BN50"/>
    <mergeCell ref="BC52:BE52"/>
    <mergeCell ref="BL52:BN52"/>
    <mergeCell ref="BL54:BN54"/>
    <mergeCell ref="A52:C52"/>
    <mergeCell ref="J52:L52"/>
    <mergeCell ref="S52:U52"/>
    <mergeCell ref="AB52:AD52"/>
    <mergeCell ref="AK52:AM52"/>
    <mergeCell ref="AT52:AV52"/>
    <mergeCell ref="A56:C56"/>
    <mergeCell ref="J56:L56"/>
    <mergeCell ref="S56:U56"/>
    <mergeCell ref="AB56:AD56"/>
    <mergeCell ref="AK56:AM56"/>
    <mergeCell ref="AT56:AV56"/>
    <mergeCell ref="BC56:BE56"/>
    <mergeCell ref="BL56:BN56"/>
    <mergeCell ref="J58:L58"/>
    <mergeCell ref="S58:U58"/>
    <mergeCell ref="AB58:AD58"/>
    <mergeCell ref="AK58:AM58"/>
    <mergeCell ref="BO45:BQ45"/>
    <mergeCell ref="A46:C46"/>
    <mergeCell ref="J46:L48"/>
    <mergeCell ref="N46:Q86"/>
    <mergeCell ref="S46:U48"/>
    <mergeCell ref="W46:Z86"/>
    <mergeCell ref="AB46:AD48"/>
    <mergeCell ref="AF46:AI86"/>
    <mergeCell ref="AK46:AM48"/>
    <mergeCell ref="AO46:AR86"/>
    <mergeCell ref="BP46:BQ48"/>
    <mergeCell ref="A47:C47"/>
    <mergeCell ref="J49:L49"/>
    <mergeCell ref="S49:U49"/>
    <mergeCell ref="AB49:AD49"/>
    <mergeCell ref="AK49:AM49"/>
    <mergeCell ref="AT49:AV49"/>
    <mergeCell ref="BC49:BE49"/>
    <mergeCell ref="BL49:BN49"/>
    <mergeCell ref="BP49:BQ49"/>
    <mergeCell ref="AT46:AV48"/>
    <mergeCell ref="AX46:BA86"/>
    <mergeCell ref="BC46:BE48"/>
    <mergeCell ref="BG46:BJ86"/>
    <mergeCell ref="AX44:BA44"/>
    <mergeCell ref="BG44:BJ44"/>
    <mergeCell ref="A45:C45"/>
    <mergeCell ref="E45:L45"/>
    <mergeCell ref="N45:U45"/>
    <mergeCell ref="W45:AD45"/>
    <mergeCell ref="AF45:AM45"/>
    <mergeCell ref="AO45:AV45"/>
    <mergeCell ref="AX45:BE45"/>
    <mergeCell ref="BG45:BN45"/>
    <mergeCell ref="A44:C44"/>
    <mergeCell ref="E44:H44"/>
    <mergeCell ref="N44:Q44"/>
    <mergeCell ref="W44:Z44"/>
    <mergeCell ref="AF44:AI44"/>
    <mergeCell ref="AO44:AR44"/>
    <mergeCell ref="AU39:AU43"/>
    <mergeCell ref="AZ39:BA43"/>
    <mergeCell ref="BD39:BD43"/>
    <mergeCell ref="BI39:BJ43"/>
    <mergeCell ref="BM39:BM43"/>
    <mergeCell ref="BO37:BQ37"/>
    <mergeCell ref="BO38:BQ38"/>
    <mergeCell ref="G39:H43"/>
    <mergeCell ref="K39:K43"/>
    <mergeCell ref="P39:Q43"/>
    <mergeCell ref="T39:T43"/>
    <mergeCell ref="Y39:Z43"/>
    <mergeCell ref="AC39:AC43"/>
    <mergeCell ref="AH39:AI43"/>
    <mergeCell ref="AL39:AL43"/>
    <mergeCell ref="N37:U37"/>
    <mergeCell ref="W37:AD37"/>
    <mergeCell ref="AF37:AM37"/>
    <mergeCell ref="AO37:AV37"/>
    <mergeCell ref="AX37:BE37"/>
    <mergeCell ref="BG37:BN37"/>
    <mergeCell ref="BO26:BQ26"/>
    <mergeCell ref="BS26:BU26"/>
    <mergeCell ref="BV26:BX26"/>
    <mergeCell ref="G27:H36"/>
    <mergeCell ref="P27:Q36"/>
    <mergeCell ref="Y27:Z36"/>
    <mergeCell ref="AH27:AI36"/>
    <mergeCell ref="AQ27:AR36"/>
    <mergeCell ref="AZ27:BA36"/>
    <mergeCell ref="BI27:BJ36"/>
    <mergeCell ref="BO13:BQ13"/>
    <mergeCell ref="BS13:CA13"/>
    <mergeCell ref="B14:C14"/>
    <mergeCell ref="BO14:BQ14"/>
    <mergeCell ref="A25:C25"/>
    <mergeCell ref="BO25:BQ25"/>
    <mergeCell ref="BH11:BJ11"/>
    <mergeCell ref="BK11:BK12"/>
    <mergeCell ref="BL11:BL12"/>
    <mergeCell ref="BM11:BM12"/>
    <mergeCell ref="BN11:BN12"/>
    <mergeCell ref="A12:B12"/>
    <mergeCell ref="AY11:BA11"/>
    <mergeCell ref="BB11:BB12"/>
    <mergeCell ref="BC11:BC12"/>
    <mergeCell ref="BD11:BD12"/>
    <mergeCell ref="BE11:BE12"/>
    <mergeCell ref="BG11:BG12"/>
    <mergeCell ref="AP11:AR11"/>
    <mergeCell ref="AS11:AS12"/>
    <mergeCell ref="AT11:AT12"/>
    <mergeCell ref="AU11:AU12"/>
    <mergeCell ref="AV11:AV12"/>
    <mergeCell ref="AX11:AX12"/>
    <mergeCell ref="BO10:BO12"/>
    <mergeCell ref="BP10:BP12"/>
    <mergeCell ref="BQ10:BQ12"/>
    <mergeCell ref="AS10:AT10"/>
    <mergeCell ref="AU10:AV10"/>
    <mergeCell ref="AY10:BA10"/>
    <mergeCell ref="BB10:BC10"/>
    <mergeCell ref="AG11:AI11"/>
    <mergeCell ref="AJ11:AJ12"/>
    <mergeCell ref="AK11:AK12"/>
    <mergeCell ref="AL11:AL12"/>
    <mergeCell ref="AM11:AM12"/>
    <mergeCell ref="AO11:AO12"/>
    <mergeCell ref="N11:N12"/>
    <mergeCell ref="AL10:AM10"/>
    <mergeCell ref="AP10:AR10"/>
    <mergeCell ref="AE9:AE98"/>
    <mergeCell ref="AF9:AM9"/>
    <mergeCell ref="AA10:AB10"/>
    <mergeCell ref="AC10:AD10"/>
    <mergeCell ref="AG10:AI10"/>
    <mergeCell ref="AJ10:AK10"/>
    <mergeCell ref="O11:Q11"/>
    <mergeCell ref="R11:R12"/>
    <mergeCell ref="S11:S12"/>
    <mergeCell ref="T11:T12"/>
    <mergeCell ref="U11:U12"/>
    <mergeCell ref="W11:W12"/>
    <mergeCell ref="X11:Z11"/>
    <mergeCell ref="AA11:AA12"/>
    <mergeCell ref="AB11:AB12"/>
    <mergeCell ref="AC11:AC12"/>
    <mergeCell ref="AD11:AD12"/>
    <mergeCell ref="AF11:AF12"/>
    <mergeCell ref="AQ39:AR43"/>
    <mergeCell ref="S65:U65"/>
    <mergeCell ref="AB65:AD65"/>
    <mergeCell ref="BO9:BQ9"/>
    <mergeCell ref="BS9:CA12"/>
    <mergeCell ref="C10:C12"/>
    <mergeCell ref="F10:H10"/>
    <mergeCell ref="I10:J10"/>
    <mergeCell ref="K10:L10"/>
    <mergeCell ref="O10:Q10"/>
    <mergeCell ref="R10:S10"/>
    <mergeCell ref="T10:U10"/>
    <mergeCell ref="X10:Z10"/>
    <mergeCell ref="AN9:AN98"/>
    <mergeCell ref="AO9:AV9"/>
    <mergeCell ref="AW9:AW98"/>
    <mergeCell ref="AX9:BE9"/>
    <mergeCell ref="BF9:BF98"/>
    <mergeCell ref="BG9:BN9"/>
    <mergeCell ref="BD10:BE10"/>
    <mergeCell ref="BH10:BJ10"/>
    <mergeCell ref="BK10:BL10"/>
    <mergeCell ref="BM10:BN10"/>
    <mergeCell ref="M9:M98"/>
    <mergeCell ref="N9:U9"/>
    <mergeCell ref="V9:V98"/>
    <mergeCell ref="W9:AD9"/>
    <mergeCell ref="A2:J2"/>
    <mergeCell ref="A3:J3"/>
    <mergeCell ref="A6:J6"/>
    <mergeCell ref="A9:B10"/>
    <mergeCell ref="D9:D98"/>
    <mergeCell ref="E9:L9"/>
    <mergeCell ref="A13:C13"/>
    <mergeCell ref="B26:C26"/>
    <mergeCell ref="A37:C37"/>
    <mergeCell ref="E37:L37"/>
    <mergeCell ref="E11:E12"/>
    <mergeCell ref="F11:H11"/>
    <mergeCell ref="I11:I12"/>
    <mergeCell ref="J11:J12"/>
    <mergeCell ref="K11:K12"/>
    <mergeCell ref="L11:L12"/>
    <mergeCell ref="J65:L65"/>
    <mergeCell ref="F72:I72"/>
    <mergeCell ref="J72:L72"/>
    <mergeCell ref="J76:L76"/>
    <mergeCell ref="J78:L78"/>
    <mergeCell ref="A87:C87"/>
    <mergeCell ref="E87:L87"/>
    <mergeCell ref="A89:C89"/>
  </mergeCells>
  <conditionalFormatting sqref="L99">
    <cfRule type="cellIs" dxfId="19" priority="2" operator="lessThan">
      <formula>0</formula>
    </cfRule>
  </conditionalFormatting>
  <conditionalFormatting sqref="U99">
    <cfRule type="cellIs" dxfId="18" priority="1" operator="lessThan">
      <formula>0</formula>
    </cfRule>
  </conditionalFormatting>
  <conditionalFormatting sqref="AD99 AM99 AV99">
    <cfRule type="cellIs" dxfId="17" priority="5" operator="lessThan">
      <formula>0</formula>
    </cfRule>
  </conditionalFormatting>
  <conditionalFormatting sqref="BE99">
    <cfRule type="cellIs" dxfId="16" priority="4" operator="lessThan">
      <formula>0</formula>
    </cfRule>
  </conditionalFormatting>
  <conditionalFormatting sqref="BN99">
    <cfRule type="cellIs" dxfId="15" priority="3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053E7A-C25D-4286-AFA3-20ACFC05B885}">
          <x14:formula1>
            <xm:f>Sheet1!$A$18:$A$21</xm:f>
          </x14:formula1>
          <xm:sqref>B39:B43</xm:sqref>
        </x14:dataValidation>
        <x14:dataValidation type="list" allowBlank="1" showInputMessage="1" showErrorMessage="1" xr:uid="{19EF16C9-F846-440A-86F1-13E0BBD208D6}">
          <x14:formula1>
            <xm:f>Sheet1!$A$2:$A$7</xm:f>
          </x14:formula1>
          <xm:sqref>C15:C24 C27:C36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1FA92-C3EA-426C-9574-58F309A2C528}">
  <sheetPr>
    <pageSetUpPr fitToPage="1"/>
  </sheetPr>
  <dimension ref="A1:CA101"/>
  <sheetViews>
    <sheetView workbookViewId="0"/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7" width="6.42578125" customWidth="1"/>
    <col min="8" max="8" width="5.28515625" customWidth="1"/>
    <col min="9" max="9" width="11.140625" customWidth="1"/>
    <col min="10" max="10" width="13.7109375" customWidth="1"/>
    <col min="11" max="12" width="8.7109375" customWidth="1"/>
    <col min="13" max="13" width="0.42578125" customWidth="1"/>
    <col min="14" max="14" width="10.28515625" customWidth="1"/>
    <col min="15" max="15" width="6.7109375" customWidth="1"/>
    <col min="16" max="16" width="6.42578125" customWidth="1"/>
    <col min="17" max="17" width="5.28515625" customWidth="1"/>
    <col min="18" max="18" width="10" customWidth="1"/>
    <col min="19" max="19" width="13.7109375" customWidth="1"/>
    <col min="20" max="20" width="8.7109375" customWidth="1"/>
    <col min="21" max="21" width="9.85546875" customWidth="1"/>
    <col min="22" max="22" width="0.28515625" customWidth="1"/>
    <col min="23" max="23" width="10.28515625" customWidth="1"/>
    <col min="24" max="25" width="6.42578125" customWidth="1"/>
    <col min="26" max="26" width="5.28515625" customWidth="1"/>
    <col min="27" max="27" width="9.7109375" customWidth="1"/>
    <col min="28" max="28" width="13.7109375" customWidth="1"/>
    <col min="29" max="29" width="10.7109375" customWidth="1"/>
    <col min="30" max="30" width="9.85546875" customWidth="1"/>
    <col min="31" max="31" width="0.28515625" customWidth="1"/>
    <col min="32" max="32" width="11" customWidth="1"/>
    <col min="33" max="34" width="6.42578125" customWidth="1"/>
    <col min="35" max="35" width="5.28515625" customWidth="1"/>
    <col min="36" max="36" width="9.42578125" customWidth="1"/>
    <col min="37" max="37" width="13.7109375" customWidth="1"/>
    <col min="38" max="38" width="8.7109375" customWidth="1"/>
    <col min="39" max="39" width="9.85546875" customWidth="1"/>
    <col min="40" max="40" width="0.28515625" customWidth="1"/>
    <col min="41" max="41" width="11" customWidth="1"/>
    <col min="42" max="43" width="6.42578125" customWidth="1"/>
    <col min="44" max="44" width="5.28515625" customWidth="1"/>
    <col min="45" max="45" width="9.5703125" customWidth="1"/>
    <col min="46" max="46" width="13.7109375" customWidth="1"/>
    <col min="47" max="47" width="8.7109375" customWidth="1"/>
    <col min="48" max="48" width="9.85546875" customWidth="1"/>
    <col min="49" max="49" width="0.28515625" customWidth="1"/>
    <col min="50" max="50" width="11" customWidth="1"/>
    <col min="51" max="52" width="6.42578125" customWidth="1"/>
    <col min="53" max="53" width="5.28515625" customWidth="1"/>
    <col min="54" max="54" width="9.5703125" customWidth="1"/>
    <col min="55" max="55" width="13.7109375" customWidth="1"/>
    <col min="56" max="56" width="8.7109375" customWidth="1"/>
    <col min="57" max="57" width="9.85546875" customWidth="1"/>
    <col min="58" max="58" width="0.28515625" customWidth="1"/>
    <col min="59" max="59" width="11" customWidth="1"/>
    <col min="60" max="61" width="6.42578125" customWidth="1"/>
    <col min="62" max="62" width="5.28515625" customWidth="1"/>
    <col min="63" max="63" width="9.5703125" customWidth="1"/>
    <col min="64" max="64" width="13.7109375" customWidth="1"/>
    <col min="65" max="65" width="8.7109375" customWidth="1"/>
    <col min="66" max="70" width="9.85546875" customWidth="1"/>
    <col min="71" max="71" width="16.42578125" bestFit="1" customWidth="1"/>
    <col min="72" max="72" width="11.7109375" customWidth="1"/>
    <col min="73" max="78" width="11.5703125" customWidth="1"/>
    <col min="79" max="79" width="11.5703125" bestFit="1" customWidth="1"/>
  </cols>
  <sheetData>
    <row r="1" spans="1:79" s="13" customFormat="1" ht="15.75" customHeight="1" thickBot="1" x14ac:dyDescent="0.25">
      <c r="A1" s="97"/>
      <c r="B1" s="97"/>
      <c r="C1" s="98"/>
      <c r="D1" s="98"/>
      <c r="E1" s="98"/>
      <c r="F1" s="98"/>
      <c r="G1" s="98"/>
      <c r="K1" s="39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79" s="13" customFormat="1" ht="20.25" customHeight="1" thickTop="1" x14ac:dyDescent="0.2">
      <c r="A2" s="211" t="s">
        <v>82</v>
      </c>
      <c r="B2" s="212"/>
      <c r="C2" s="212"/>
      <c r="D2" s="212"/>
      <c r="E2" s="212"/>
      <c r="F2" s="212"/>
      <c r="G2" s="212"/>
      <c r="H2" s="212"/>
      <c r="I2" s="212"/>
      <c r="J2" s="375"/>
      <c r="K2" s="39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79" s="13" customFormat="1" ht="20.25" customHeight="1" x14ac:dyDescent="0.2">
      <c r="A3" s="214" t="s">
        <v>127</v>
      </c>
      <c r="B3" s="196"/>
      <c r="C3" s="196"/>
      <c r="D3" s="196"/>
      <c r="E3" s="196"/>
      <c r="F3" s="196"/>
      <c r="G3" s="196"/>
      <c r="H3" s="196"/>
      <c r="I3" s="196"/>
      <c r="J3" s="402"/>
      <c r="K3" s="39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79" s="13" customFormat="1" ht="20.25" customHeight="1" x14ac:dyDescent="0.2">
      <c r="A4" s="99" t="s">
        <v>128</v>
      </c>
      <c r="B4" s="69"/>
      <c r="C4" s="69"/>
      <c r="D4" s="69"/>
      <c r="E4" s="69"/>
      <c r="F4" s="69"/>
      <c r="G4" s="69"/>
      <c r="H4" s="69"/>
      <c r="I4" s="69"/>
      <c r="J4" s="132"/>
      <c r="K4" s="39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79" s="13" customFormat="1" ht="20.25" customHeight="1" x14ac:dyDescent="0.2">
      <c r="A5" s="100" t="s">
        <v>129</v>
      </c>
      <c r="B5" s="101"/>
      <c r="C5" s="101"/>
      <c r="D5" s="101"/>
      <c r="E5" s="101"/>
      <c r="F5" s="102"/>
      <c r="G5" s="101"/>
      <c r="H5" s="101"/>
      <c r="I5" s="103"/>
      <c r="J5" s="133"/>
      <c r="K5" s="39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79" s="13" customFormat="1" ht="20.25" customHeight="1" x14ac:dyDescent="0.2">
      <c r="A6" s="216" t="s">
        <v>83</v>
      </c>
      <c r="B6" s="217"/>
      <c r="C6" s="217"/>
      <c r="D6" s="217"/>
      <c r="E6" s="217"/>
      <c r="F6" s="217"/>
      <c r="G6" s="217"/>
      <c r="H6" s="217"/>
      <c r="I6" s="217"/>
      <c r="J6" s="217"/>
      <c r="K6" s="134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79" s="13" customFormat="1" ht="20.25" customHeight="1" thickBot="1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31"/>
      <c r="K7" s="39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79" ht="15.75" thickTop="1" x14ac:dyDescent="0.25">
      <c r="J8" s="108"/>
      <c r="K8" s="110"/>
      <c r="S8" s="108"/>
      <c r="T8" s="110"/>
      <c r="AB8" s="108"/>
      <c r="AC8" s="110"/>
      <c r="AK8" s="108"/>
      <c r="AL8" s="110"/>
      <c r="AT8" s="108"/>
      <c r="AU8" s="110"/>
      <c r="BC8" s="108"/>
      <c r="BD8" s="110"/>
      <c r="BL8" s="108"/>
      <c r="BM8" s="110"/>
    </row>
    <row r="9" spans="1:79" ht="14.45" customHeight="1" x14ac:dyDescent="0.25">
      <c r="A9" s="219" t="s">
        <v>14</v>
      </c>
      <c r="B9" s="412"/>
      <c r="C9" s="139"/>
      <c r="D9" s="225"/>
      <c r="E9" s="230" t="s">
        <v>15</v>
      </c>
      <c r="F9" s="387"/>
      <c r="G9" s="387"/>
      <c r="H9" s="387"/>
      <c r="I9" s="387"/>
      <c r="J9" s="387"/>
      <c r="K9" s="387"/>
      <c r="L9" s="228"/>
      <c r="M9" s="250"/>
      <c r="N9" s="228" t="s">
        <v>16</v>
      </c>
      <c r="O9" s="229"/>
      <c r="P9" s="229"/>
      <c r="Q9" s="229"/>
      <c r="R9" s="229"/>
      <c r="S9" s="229"/>
      <c r="T9" s="229"/>
      <c r="U9" s="230"/>
      <c r="V9" s="252"/>
      <c r="W9" s="228" t="s">
        <v>17</v>
      </c>
      <c r="X9" s="229"/>
      <c r="Y9" s="229"/>
      <c r="Z9" s="229"/>
      <c r="AA9" s="229"/>
      <c r="AB9" s="229"/>
      <c r="AC9" s="229"/>
      <c r="AD9" s="230"/>
      <c r="AE9" s="302"/>
      <c r="AF9" s="228" t="s">
        <v>18</v>
      </c>
      <c r="AG9" s="229"/>
      <c r="AH9" s="229"/>
      <c r="AI9" s="229"/>
      <c r="AJ9" s="229"/>
      <c r="AK9" s="229"/>
      <c r="AL9" s="229"/>
      <c r="AM9" s="230"/>
      <c r="AN9" s="252"/>
      <c r="AO9" s="228" t="s">
        <v>19</v>
      </c>
      <c r="AP9" s="229"/>
      <c r="AQ9" s="229"/>
      <c r="AR9" s="229"/>
      <c r="AS9" s="229"/>
      <c r="AT9" s="229"/>
      <c r="AU9" s="229"/>
      <c r="AV9" s="230"/>
      <c r="AW9" s="302" t="s">
        <v>222</v>
      </c>
      <c r="AX9" s="228" t="s">
        <v>216</v>
      </c>
      <c r="AY9" s="229"/>
      <c r="AZ9" s="229"/>
      <c r="BA9" s="229"/>
      <c r="BB9" s="229"/>
      <c r="BC9" s="229"/>
      <c r="BD9" s="229"/>
      <c r="BE9" s="230"/>
      <c r="BF9" s="302"/>
      <c r="BG9" s="228" t="s">
        <v>217</v>
      </c>
      <c r="BH9" s="229"/>
      <c r="BI9" s="229"/>
      <c r="BJ9" s="229"/>
      <c r="BK9" s="229"/>
      <c r="BL9" s="229"/>
      <c r="BM9" s="229"/>
      <c r="BN9" s="230"/>
      <c r="BO9" s="266" t="s">
        <v>20</v>
      </c>
      <c r="BP9" s="266"/>
      <c r="BQ9" s="266"/>
      <c r="BR9" s="79"/>
      <c r="BS9" s="403" t="s">
        <v>122</v>
      </c>
      <c r="BT9" s="404"/>
      <c r="BU9" s="404"/>
      <c r="BV9" s="404"/>
      <c r="BW9" s="404"/>
      <c r="BX9" s="404"/>
      <c r="BY9" s="404"/>
      <c r="BZ9" s="404"/>
      <c r="CA9" s="405"/>
    </row>
    <row r="10" spans="1:79" ht="30" customHeight="1" x14ac:dyDescent="0.25">
      <c r="A10" s="223"/>
      <c r="B10" s="413"/>
      <c r="C10" s="237" t="s">
        <v>21</v>
      </c>
      <c r="D10" s="226"/>
      <c r="E10" s="24" t="s">
        <v>12</v>
      </c>
      <c r="F10" s="391">
        <f>'1.Salaries Rates Dates'!$B$30</f>
        <v>45839</v>
      </c>
      <c r="G10" s="392"/>
      <c r="H10" s="393"/>
      <c r="I10" s="231" t="s">
        <v>13</v>
      </c>
      <c r="J10" s="232"/>
      <c r="K10" s="240">
        <f>'1.Salaries Rates Dates'!$C$30</f>
        <v>46203</v>
      </c>
      <c r="L10" s="254"/>
      <c r="M10" s="250"/>
      <c r="N10" s="24" t="s">
        <v>12</v>
      </c>
      <c r="O10" s="240">
        <f>'1.Salaries Rates Dates'!$B$31</f>
        <v>46204</v>
      </c>
      <c r="P10" s="241"/>
      <c r="Q10" s="241"/>
      <c r="R10" s="231" t="s">
        <v>13</v>
      </c>
      <c r="S10" s="232"/>
      <c r="T10" s="240">
        <f>'1.Salaries Rates Dates'!$C$31</f>
        <v>46568</v>
      </c>
      <c r="U10" s="254"/>
      <c r="V10" s="252"/>
      <c r="W10" s="24" t="s">
        <v>12</v>
      </c>
      <c r="X10" s="240">
        <f>'1.Salaries Rates Dates'!$B$32</f>
        <v>46569</v>
      </c>
      <c r="Y10" s="241"/>
      <c r="Z10" s="241"/>
      <c r="AA10" s="247" t="s">
        <v>13</v>
      </c>
      <c r="AB10" s="379"/>
      <c r="AC10" s="240">
        <f>'1.Salaries Rates Dates'!$C$32</f>
        <v>46934</v>
      </c>
      <c r="AD10" s="254"/>
      <c r="AE10" s="252"/>
      <c r="AF10" s="24" t="s">
        <v>12</v>
      </c>
      <c r="AG10" s="240">
        <f>'1.Salaries Rates Dates'!$B$33</f>
        <v>46935</v>
      </c>
      <c r="AH10" s="241"/>
      <c r="AI10" s="241"/>
      <c r="AJ10" s="247" t="s">
        <v>13</v>
      </c>
      <c r="AK10" s="379"/>
      <c r="AL10" s="240">
        <f>'1.Salaries Rates Dates'!$C$33</f>
        <v>47299</v>
      </c>
      <c r="AM10" s="254"/>
      <c r="AN10" s="252"/>
      <c r="AO10" s="24" t="s">
        <v>12</v>
      </c>
      <c r="AP10" s="240">
        <f>'1.Salaries Rates Dates'!$B$34</f>
        <v>47300</v>
      </c>
      <c r="AQ10" s="241"/>
      <c r="AR10" s="241"/>
      <c r="AS10" s="247" t="s">
        <v>13</v>
      </c>
      <c r="AT10" s="379"/>
      <c r="AU10" s="240">
        <f>'1.Salaries Rates Dates'!$C$34</f>
        <v>47664</v>
      </c>
      <c r="AV10" s="254"/>
      <c r="AW10" s="252"/>
      <c r="AX10" s="24" t="s">
        <v>12</v>
      </c>
      <c r="AY10" s="240">
        <f>'1.Salaries Rates Dates'!$B$35</f>
        <v>47665</v>
      </c>
      <c r="AZ10" s="241"/>
      <c r="BA10" s="241"/>
      <c r="BB10" s="247" t="s">
        <v>13</v>
      </c>
      <c r="BC10" s="379"/>
      <c r="BD10" s="240">
        <f>'1.Salaries Rates Dates'!$C$35</f>
        <v>48029</v>
      </c>
      <c r="BE10" s="254"/>
      <c r="BF10" s="252"/>
      <c r="BG10" s="24" t="s">
        <v>12</v>
      </c>
      <c r="BH10" s="240">
        <f>'1.Salaries Rates Dates'!$B$36</f>
        <v>48030</v>
      </c>
      <c r="BI10" s="241"/>
      <c r="BJ10" s="241"/>
      <c r="BK10" s="247" t="s">
        <v>13</v>
      </c>
      <c r="BL10" s="379"/>
      <c r="BM10" s="240">
        <f>'1.Salaries Rates Dates'!$C$36</f>
        <v>48395</v>
      </c>
      <c r="BN10" s="254"/>
      <c r="BO10" s="256" t="s">
        <v>22</v>
      </c>
      <c r="BP10" s="256" t="s">
        <v>23</v>
      </c>
      <c r="BQ10" s="256" t="s">
        <v>24</v>
      </c>
      <c r="BR10" s="80"/>
      <c r="BS10" s="406"/>
      <c r="BT10" s="407"/>
      <c r="BU10" s="407"/>
      <c r="BV10" s="407"/>
      <c r="BW10" s="407"/>
      <c r="BX10" s="407"/>
      <c r="BY10" s="407"/>
      <c r="BZ10" s="407"/>
      <c r="CA10" s="408"/>
    </row>
    <row r="11" spans="1:79" ht="13.35" customHeight="1" x14ac:dyDescent="0.25">
      <c r="A11" s="137" t="s">
        <v>150</v>
      </c>
      <c r="B11" s="138">
        <f>'1.Salaries Rates Dates'!E4</f>
        <v>0</v>
      </c>
      <c r="C11" s="238"/>
      <c r="D11" s="226"/>
      <c r="E11" s="232" t="s">
        <v>10</v>
      </c>
      <c r="F11" s="260"/>
      <c r="G11" s="260"/>
      <c r="H11" s="260"/>
      <c r="I11" s="256" t="s">
        <v>84</v>
      </c>
      <c r="J11" s="255" t="s">
        <v>22</v>
      </c>
      <c r="K11" s="255" t="s">
        <v>25</v>
      </c>
      <c r="L11" s="257" t="s">
        <v>24</v>
      </c>
      <c r="M11" s="250"/>
      <c r="N11" s="232" t="s">
        <v>10</v>
      </c>
      <c r="O11" s="260" t="s">
        <v>79</v>
      </c>
      <c r="P11" s="260"/>
      <c r="Q11" s="260"/>
      <c r="R11" s="256" t="s">
        <v>84</v>
      </c>
      <c r="S11" s="255" t="s">
        <v>22</v>
      </c>
      <c r="T11" s="255" t="s">
        <v>25</v>
      </c>
      <c r="U11" s="257" t="s">
        <v>3</v>
      </c>
      <c r="V11" s="252"/>
      <c r="W11" s="232" t="s">
        <v>10</v>
      </c>
      <c r="X11" s="260" t="s">
        <v>79</v>
      </c>
      <c r="Y11" s="260"/>
      <c r="Z11" s="260"/>
      <c r="AA11" s="256" t="s">
        <v>84</v>
      </c>
      <c r="AB11" s="255" t="s">
        <v>22</v>
      </c>
      <c r="AC11" s="255" t="s">
        <v>25</v>
      </c>
      <c r="AD11" s="257" t="s">
        <v>24</v>
      </c>
      <c r="AE11" s="252"/>
      <c r="AF11" s="232" t="s">
        <v>10</v>
      </c>
      <c r="AG11" s="260" t="s">
        <v>79</v>
      </c>
      <c r="AH11" s="260"/>
      <c r="AI11" s="260"/>
      <c r="AJ11" s="256" t="s">
        <v>84</v>
      </c>
      <c r="AK11" s="255" t="s">
        <v>22</v>
      </c>
      <c r="AL11" s="255" t="s">
        <v>25</v>
      </c>
      <c r="AM11" s="257" t="s">
        <v>24</v>
      </c>
      <c r="AN11" s="252"/>
      <c r="AO11" s="232" t="s">
        <v>10</v>
      </c>
      <c r="AP11" s="260" t="s">
        <v>79</v>
      </c>
      <c r="AQ11" s="260"/>
      <c r="AR11" s="260"/>
      <c r="AS11" s="256" t="s">
        <v>84</v>
      </c>
      <c r="AT11" s="255" t="s">
        <v>22</v>
      </c>
      <c r="AU11" s="255" t="s">
        <v>25</v>
      </c>
      <c r="AV11" s="257" t="s">
        <v>24</v>
      </c>
      <c r="AW11" s="252"/>
      <c r="AX11" s="232" t="s">
        <v>10</v>
      </c>
      <c r="AY11" s="260" t="s">
        <v>79</v>
      </c>
      <c r="AZ11" s="260"/>
      <c r="BA11" s="260"/>
      <c r="BB11" s="256" t="s">
        <v>84</v>
      </c>
      <c r="BC11" s="255" t="s">
        <v>22</v>
      </c>
      <c r="BD11" s="255" t="s">
        <v>25</v>
      </c>
      <c r="BE11" s="257" t="s">
        <v>24</v>
      </c>
      <c r="BF11" s="252"/>
      <c r="BG11" s="232" t="s">
        <v>10</v>
      </c>
      <c r="BH11" s="260" t="s">
        <v>79</v>
      </c>
      <c r="BI11" s="260"/>
      <c r="BJ11" s="260"/>
      <c r="BK11" s="256" t="s">
        <v>84</v>
      </c>
      <c r="BL11" s="255" t="s">
        <v>22</v>
      </c>
      <c r="BM11" s="255" t="s">
        <v>25</v>
      </c>
      <c r="BN11" s="257" t="s">
        <v>24</v>
      </c>
      <c r="BO11" s="259"/>
      <c r="BP11" s="259"/>
      <c r="BQ11" s="259"/>
      <c r="BR11" s="80"/>
      <c r="BS11" s="406"/>
      <c r="BT11" s="407"/>
      <c r="BU11" s="407"/>
      <c r="BV11" s="407"/>
      <c r="BW11" s="407"/>
      <c r="BX11" s="407"/>
      <c r="BY11" s="407"/>
      <c r="BZ11" s="407"/>
      <c r="CA11" s="408"/>
    </row>
    <row r="12" spans="1:79" x14ac:dyDescent="0.25">
      <c r="A12" s="245" t="s">
        <v>26</v>
      </c>
      <c r="B12" s="246"/>
      <c r="C12" s="239"/>
      <c r="D12" s="226"/>
      <c r="E12" s="232"/>
      <c r="F12" s="12" t="s">
        <v>27</v>
      </c>
      <c r="G12" s="18" t="s">
        <v>28</v>
      </c>
      <c r="H12" s="18" t="s">
        <v>29</v>
      </c>
      <c r="I12" s="378"/>
      <c r="J12" s="255"/>
      <c r="K12" s="255"/>
      <c r="L12" s="257"/>
      <c r="M12" s="250"/>
      <c r="N12" s="232"/>
      <c r="O12" s="11" t="s">
        <v>27</v>
      </c>
      <c r="P12" s="17" t="s">
        <v>28</v>
      </c>
      <c r="Q12" s="18" t="s">
        <v>29</v>
      </c>
      <c r="R12" s="378"/>
      <c r="S12" s="255"/>
      <c r="T12" s="255"/>
      <c r="U12" s="257"/>
      <c r="V12" s="252"/>
      <c r="W12" s="232"/>
      <c r="X12" s="11" t="s">
        <v>27</v>
      </c>
      <c r="Y12" s="17" t="s">
        <v>28</v>
      </c>
      <c r="Z12" s="18" t="s">
        <v>29</v>
      </c>
      <c r="AA12" s="378"/>
      <c r="AB12" s="255"/>
      <c r="AC12" s="255"/>
      <c r="AD12" s="257"/>
      <c r="AE12" s="252"/>
      <c r="AF12" s="232"/>
      <c r="AG12" s="11" t="s">
        <v>27</v>
      </c>
      <c r="AH12" s="17" t="s">
        <v>28</v>
      </c>
      <c r="AI12" s="18" t="s">
        <v>29</v>
      </c>
      <c r="AJ12" s="378"/>
      <c r="AK12" s="255"/>
      <c r="AL12" s="255"/>
      <c r="AM12" s="257"/>
      <c r="AN12" s="252"/>
      <c r="AO12" s="232"/>
      <c r="AP12" s="11" t="s">
        <v>27</v>
      </c>
      <c r="AQ12" s="17" t="s">
        <v>28</v>
      </c>
      <c r="AR12" s="12" t="s">
        <v>29</v>
      </c>
      <c r="AS12" s="378"/>
      <c r="AT12" s="255"/>
      <c r="AU12" s="255"/>
      <c r="AV12" s="257"/>
      <c r="AW12" s="252"/>
      <c r="AX12" s="232"/>
      <c r="AY12" s="11" t="s">
        <v>27</v>
      </c>
      <c r="AZ12" s="17" t="s">
        <v>28</v>
      </c>
      <c r="BA12" s="12" t="s">
        <v>29</v>
      </c>
      <c r="BB12" s="378"/>
      <c r="BC12" s="255"/>
      <c r="BD12" s="255"/>
      <c r="BE12" s="257"/>
      <c r="BF12" s="252"/>
      <c r="BG12" s="232"/>
      <c r="BH12" s="11" t="s">
        <v>27</v>
      </c>
      <c r="BI12" s="17" t="s">
        <v>28</v>
      </c>
      <c r="BJ12" s="12" t="s">
        <v>29</v>
      </c>
      <c r="BK12" s="378"/>
      <c r="BL12" s="255"/>
      <c r="BM12" s="255"/>
      <c r="BN12" s="257"/>
      <c r="BO12" s="378"/>
      <c r="BP12" s="378"/>
      <c r="BQ12" s="378"/>
      <c r="BR12" s="80"/>
      <c r="BS12" s="406"/>
      <c r="BT12" s="407"/>
      <c r="BU12" s="407"/>
      <c r="BV12" s="407"/>
      <c r="BW12" s="407"/>
      <c r="BX12" s="407"/>
      <c r="BY12" s="407"/>
      <c r="BZ12" s="407"/>
      <c r="CA12" s="408"/>
    </row>
    <row r="13" spans="1:79" x14ac:dyDescent="0.25">
      <c r="A13" s="388" t="s">
        <v>30</v>
      </c>
      <c r="B13" s="389"/>
      <c r="C13" s="390"/>
      <c r="D13" s="226"/>
      <c r="E13" s="5"/>
      <c r="F13" s="5"/>
      <c r="G13" s="5"/>
      <c r="H13" s="5"/>
      <c r="I13" s="5"/>
      <c r="J13" s="5"/>
      <c r="K13" s="5"/>
      <c r="L13" s="5"/>
      <c r="M13" s="250"/>
      <c r="N13" s="5"/>
      <c r="O13" s="5"/>
      <c r="P13" s="5"/>
      <c r="Q13" s="5"/>
      <c r="R13" s="5"/>
      <c r="S13" s="5"/>
      <c r="T13" s="5"/>
      <c r="U13" s="5"/>
      <c r="V13" s="252"/>
      <c r="W13" s="5"/>
      <c r="X13" s="5"/>
      <c r="Y13" s="5"/>
      <c r="Z13" s="5"/>
      <c r="AA13" s="5"/>
      <c r="AB13" s="5"/>
      <c r="AC13" s="5"/>
      <c r="AD13" s="5"/>
      <c r="AE13" s="252"/>
      <c r="AF13" s="5"/>
      <c r="AG13" s="5"/>
      <c r="AH13" s="5"/>
      <c r="AI13" s="5"/>
      <c r="AJ13" s="5"/>
      <c r="AK13" s="5"/>
      <c r="AL13" s="5"/>
      <c r="AM13" s="5"/>
      <c r="AN13" s="252"/>
      <c r="AO13" s="5"/>
      <c r="AP13" s="5"/>
      <c r="AQ13" s="5"/>
      <c r="AR13" s="5"/>
      <c r="AS13" s="5"/>
      <c r="AT13" s="5"/>
      <c r="AU13" s="5"/>
      <c r="AV13" s="5"/>
      <c r="AW13" s="252"/>
      <c r="AX13" s="5"/>
      <c r="AY13" s="5"/>
      <c r="AZ13" s="5"/>
      <c r="BA13" s="5"/>
      <c r="BB13" s="5"/>
      <c r="BC13" s="5"/>
      <c r="BD13" s="5"/>
      <c r="BE13" s="5"/>
      <c r="BF13" s="252"/>
      <c r="BG13" s="5"/>
      <c r="BH13" s="5"/>
      <c r="BI13" s="5"/>
      <c r="BJ13" s="5"/>
      <c r="BK13" s="5"/>
      <c r="BL13" s="5"/>
      <c r="BM13" s="5"/>
      <c r="BN13" s="5"/>
      <c r="BO13" s="345"/>
      <c r="BP13" s="346"/>
      <c r="BQ13" s="347"/>
      <c r="BR13" s="79"/>
      <c r="BS13" s="205"/>
      <c r="BT13" s="206"/>
      <c r="BU13" s="206"/>
      <c r="BV13" s="206"/>
      <c r="BW13" s="206"/>
      <c r="BX13" s="206"/>
      <c r="BY13" s="206"/>
      <c r="BZ13" s="206"/>
      <c r="CA13" s="207"/>
    </row>
    <row r="14" spans="1:79" x14ac:dyDescent="0.25">
      <c r="A14" s="3" t="s">
        <v>4</v>
      </c>
      <c r="B14" s="376" t="s">
        <v>5</v>
      </c>
      <c r="C14" s="377"/>
      <c r="D14" s="226"/>
      <c r="E14" s="7"/>
      <c r="F14" s="7"/>
      <c r="G14" s="7"/>
      <c r="H14" s="7"/>
      <c r="I14" s="7"/>
      <c r="J14" s="7"/>
      <c r="K14" s="7"/>
      <c r="L14" s="7"/>
      <c r="M14" s="250"/>
      <c r="N14" s="7"/>
      <c r="O14" s="7"/>
      <c r="P14" s="7"/>
      <c r="Q14" s="7"/>
      <c r="R14" s="7"/>
      <c r="S14" s="7"/>
      <c r="T14" s="7"/>
      <c r="U14" s="7"/>
      <c r="V14" s="252"/>
      <c r="W14" s="7"/>
      <c r="X14" s="7"/>
      <c r="Y14" s="7"/>
      <c r="Z14" s="7"/>
      <c r="AA14" s="7"/>
      <c r="AB14" s="7"/>
      <c r="AC14" s="7"/>
      <c r="AD14" s="7"/>
      <c r="AE14" s="252"/>
      <c r="AF14" s="7"/>
      <c r="AG14" s="7"/>
      <c r="AH14" s="7"/>
      <c r="AI14" s="7"/>
      <c r="AJ14" s="7"/>
      <c r="AK14" s="7"/>
      <c r="AL14" s="7"/>
      <c r="AM14" s="7"/>
      <c r="AN14" s="252"/>
      <c r="AO14" s="7"/>
      <c r="AP14" s="7"/>
      <c r="AQ14" s="7"/>
      <c r="AR14" s="7"/>
      <c r="AS14" s="7"/>
      <c r="AT14" s="7"/>
      <c r="AU14" s="7"/>
      <c r="AV14" s="7"/>
      <c r="AW14" s="252"/>
      <c r="AX14" s="7"/>
      <c r="AY14" s="7"/>
      <c r="AZ14" s="7"/>
      <c r="BA14" s="7"/>
      <c r="BB14" s="7"/>
      <c r="BC14" s="7"/>
      <c r="BD14" s="7"/>
      <c r="BE14" s="7"/>
      <c r="BF14" s="252"/>
      <c r="BG14" s="7"/>
      <c r="BH14" s="7"/>
      <c r="BI14" s="7"/>
      <c r="BJ14" s="7"/>
      <c r="BK14" s="7"/>
      <c r="BL14" s="7"/>
      <c r="BM14" s="7"/>
      <c r="BN14" s="7"/>
      <c r="BO14" s="345"/>
      <c r="BP14" s="346"/>
      <c r="BQ14" s="347"/>
      <c r="BR14" s="79"/>
      <c r="BS14" s="2" t="s">
        <v>107</v>
      </c>
      <c r="BT14" s="115" t="s">
        <v>110</v>
      </c>
      <c r="BU14" s="55" t="s">
        <v>111</v>
      </c>
      <c r="BV14" s="55" t="s">
        <v>112</v>
      </c>
      <c r="BW14" s="55" t="s">
        <v>113</v>
      </c>
      <c r="BX14" s="55" t="s">
        <v>114</v>
      </c>
      <c r="BY14" s="55" t="s">
        <v>220</v>
      </c>
      <c r="BZ14" s="55" t="s">
        <v>221</v>
      </c>
      <c r="CA14" s="113" t="s">
        <v>24</v>
      </c>
    </row>
    <row r="15" spans="1:79" ht="23.25" hidden="1" customHeight="1" x14ac:dyDescent="0.25">
      <c r="A15" s="15">
        <v>1</v>
      </c>
      <c r="B15" s="71">
        <f>'1.Salaries Rates Dates'!C4</f>
        <v>0</v>
      </c>
      <c r="C15" s="30" t="s">
        <v>31</v>
      </c>
      <c r="D15" s="226"/>
      <c r="E15" s="25">
        <f>'1.Salaries Rates Dates'!Z4</f>
        <v>0</v>
      </c>
      <c r="F15" s="47"/>
      <c r="G15" s="47"/>
      <c r="H15" s="47"/>
      <c r="I15" s="48" t="str">
        <f>IF(F15&gt;0,('1.Salaries Rates Dates'!$D$30*F15),(G15*(ROUND(YEARFRAC(F$10,K$10),2)*'1.Salaries Rates Dates'!$F$30)&amp;" / "&amp;H15*(ROUND(YEARFRAC(F$10,K$10),2)*'1.Salaries Rates Dates'!$E$30)))</f>
        <v>0 / 0</v>
      </c>
      <c r="J15" s="51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Dates'!$B$49))))+
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Dates'!$B$49)))))</f>
        <v>0</v>
      </c>
      <c r="K15" s="128">
        <f>IF($C15="FT",J15*'1.Salaries Rates Dates'!$B$44,
IF($C15="PT",J15*'1.Salaries Rates Dates'!$B$45,
IF($C15="Clinical",J15*'1.Salaries Rates Dates'!$B$44,
IF($C15="ANSFT",J15*'1.Salaries Rates Dates'!$B$46,
IF($C15="ANSPT",J15*'1.Salaries Rates Dates'!$B$47)))))</f>
        <v>0</v>
      </c>
      <c r="L15" s="28">
        <f>J15+K15</f>
        <v>0</v>
      </c>
      <c r="M15" s="250"/>
      <c r="N15" s="25">
        <f>E15*(1+'1.Salaries Rates Dates'!B49)</f>
        <v>0</v>
      </c>
      <c r="O15" s="47"/>
      <c r="P15" s="47"/>
      <c r="Q15" s="47"/>
      <c r="R15" s="48" t="str">
        <f>IF(O15&gt;0,('1.Salaries Rates Dates'!$D$31*O15),(P15*(ROUND(YEARFRAC(O$10,T$10),2)*'1.Salaries Rates Dates'!$F$31)&amp;" / "&amp;Q15*(ROUND(YEARFRAC(O$10,T$10),2)*'1.Salaries Rates Dates'!$E$31)))</f>
        <v>0 / 0</v>
      </c>
      <c r="S15" s="51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Dates'!$B$49))))+
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Dates'!$B$49)))))</f>
        <v>0</v>
      </c>
      <c r="T15" s="128">
        <f>IF($C15="FT",S15*'1.Salaries Rates Dates'!$B$44,
IF($C15="PT",S15*'1.Salaries Rates Dates'!$B$45,
IF($C15="Clinical",S15*'1.Salaries Rates Dates'!$B$44,
IF($C15="ANSFT",S15*'1.Salaries Rates Dates'!$B$46,
IF($C15="ANSPT",S15*'1.Salaries Rates Dates'!$B$47)))))</f>
        <v>0</v>
      </c>
      <c r="U15" s="28">
        <f t="shared" ref="U15:U24" si="0">S15+T15</f>
        <v>0</v>
      </c>
      <c r="V15" s="252"/>
      <c r="W15" s="25">
        <f>N15*(1+'1.Salaries Rates Dates'!B49)</f>
        <v>0</v>
      </c>
      <c r="X15" s="47"/>
      <c r="Y15" s="47"/>
      <c r="Z15" s="47"/>
      <c r="AA15" s="48" t="str">
        <f>IF(X15&gt;0,('1.Salaries Rates Dates'!$D$32*X15),(Y15*(ROUND(YEARFRAC(X$10,AC$10),2)*'1.Salaries Rates Dates'!$F$32)&amp;" / "&amp;Z15*(ROUND(YEARFRAC(X$10,AC$10),2)*'1.Salaries Rates Dates'!$E$32)))</f>
        <v>0 / 0</v>
      </c>
      <c r="AB15" s="51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Dates'!$B$49))))+
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Dates'!$B$49)))))</f>
        <v>0</v>
      </c>
      <c r="AC15" s="128">
        <f>IF($C15="FT",AB15*'1.Salaries Rates Dates'!$B$44,
IF($C15="PT",AB15*'1.Salaries Rates Dates'!$B$45,
IF($C15="Clinical",AB15*'1.Salaries Rates Dates'!$B$44,
IF($C15="ANSFT",AB15*'1.Salaries Rates Dates'!$B$46,
IF($C15="ANSPT",AB15*'1.Salaries Rates Dates'!$B$47)))))</f>
        <v>0</v>
      </c>
      <c r="AD15" s="28">
        <f t="shared" ref="AD15:AD24" si="1">AB15+AC15</f>
        <v>0</v>
      </c>
      <c r="AE15" s="252"/>
      <c r="AF15" s="25">
        <f>W15*(1+'1.Salaries Rates Dates'!B49)</f>
        <v>0</v>
      </c>
      <c r="AG15" s="47"/>
      <c r="AH15" s="47"/>
      <c r="AI15" s="47"/>
      <c r="AJ15" s="48" t="str">
        <f>IF(AG15&gt;0,('1.Salaries Rates Dates'!$D$33*AG15),(AH15*(ROUND(YEARFRAC(AG$10,AL$10),2)*'1.Salaries Rates Dates'!$F$33)&amp;" / "&amp;AI15*(ROUND(YEARFRAC(AG$10,AL$10),2)*'1.Salaries Rates Dates'!$E$33)))</f>
        <v>0 / 0</v>
      </c>
      <c r="AK15" s="51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Dates'!$B$49))))+
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Dates'!$B$49)))))</f>
        <v>0</v>
      </c>
      <c r="AL15" s="128">
        <f>IF($C15="FT",AK15*'1.Salaries Rates Dates'!$B$44,
IF($C15="PT",AK15*'1.Salaries Rates Dates'!$B$45,
IF($C15="Clinical",AK15*'1.Salaries Rates Dates'!$B$44,
IF($C15="ANSFT",AK15*'1.Salaries Rates Dates'!$B$46,
IF($C15="ANSPT",AK15*'1.Salaries Rates Dates'!$B$47)))))</f>
        <v>0</v>
      </c>
      <c r="AM15" s="28">
        <f t="shared" ref="AM15:AM24" si="2">AK15+AL15</f>
        <v>0</v>
      </c>
      <c r="AN15" s="252"/>
      <c r="AO15" s="25">
        <f>AF15*(1+'1.Salaries Rates Dates'!B49)</f>
        <v>0</v>
      </c>
      <c r="AP15" s="47"/>
      <c r="AQ15" s="47"/>
      <c r="AR15" s="47"/>
      <c r="AS15" s="48" t="str">
        <f>IF(AP15&gt;0,('1.Salaries Rates Dates'!$D$34*AP15),(AQ15*(ROUND(YEARFRAC(AP$10,AU$10),2)*'1.Salaries Rates Dates'!$F$34)&amp;" / "&amp;AR15*(ROUND(YEARFRAC(AP$10,AU$10),2)*'1.Salaries Rates Dates'!$E$34)))</f>
        <v>0 / 0</v>
      </c>
      <c r="AT15" s="51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Dates'!$B$49))))+
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Dates'!$B$49)))))</f>
        <v>0</v>
      </c>
      <c r="AU15" s="128">
        <f>IF($C15="FT",AT15*'1.Salaries Rates Dates'!$B$44,
IF($C15="PT",AT15*'1.Salaries Rates Dates'!$B$45,
IF($C15="Clinical",AT15*'1.Salaries Rates Dates'!$B$44,
IF($C15="ANSFT",AT15*'1.Salaries Rates Dates'!$B$46,
IF($C15="ANSPT",AT15*'1.Salaries Rates Dates'!$B$47)))))</f>
        <v>0</v>
      </c>
      <c r="AV15" s="28">
        <f t="shared" ref="AV15:AV24" si="3">AT15+AU15</f>
        <v>0</v>
      </c>
      <c r="AW15" s="252"/>
      <c r="AX15" s="25">
        <f>AO15*(1+'1.Salaries Rates Dates'!K52)</f>
        <v>0</v>
      </c>
      <c r="AY15" s="47"/>
      <c r="AZ15" s="47"/>
      <c r="BA15" s="47"/>
      <c r="BB15" s="48" t="str">
        <f>IF(AY15&gt;0,('1.Salaries Rates Dates'!$D$35*AY15),(AZ15*(ROUND(YEARFRAC(AY$10,BD$10),2)*'1.Salaries Rates Dates'!$F$35)&amp;" / "&amp;BA15*(ROUND(YEARFRAC(AY$10,BD$10),2)*'1.Salaries Rates Dates'!$E$35)))</f>
        <v>0 / 0</v>
      </c>
      <c r="BC15" s="51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Dates'!$B$49))))+
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Dates'!$B$49)))))</f>
        <v>0</v>
      </c>
      <c r="BD15" s="128">
        <f>IF($C15="FT",BC15*'1.Salaries Rates Dates'!$B$44,
IF($C15="PT",BC15*'1.Salaries Rates Dates'!$B$45,
IF($C15="Clinical",BC15*'1.Salaries Rates Dates'!$B$44,
IF($C15="ANSFT",BC15*'1.Salaries Rates Dates'!$B$46,
IF($C15="ANSPT",BC15*'1.Salaries Rates Dates'!$B$47)))))</f>
        <v>0</v>
      </c>
      <c r="BE15" s="28">
        <f t="shared" ref="BE15:BE24" si="4">BC15+BD15</f>
        <v>0</v>
      </c>
      <c r="BF15" s="252"/>
      <c r="BG15" s="25">
        <f>AX15*(1+'1.Salaries Rates Dates'!T52)</f>
        <v>0</v>
      </c>
      <c r="BH15" s="47"/>
      <c r="BI15" s="47"/>
      <c r="BJ15" s="47"/>
      <c r="BK15" s="48" t="str">
        <f>IF(BH15&gt;0,('1.Salaries Rates Dates'!$D$36*BH15),(BI15*(ROUND(YEARFRAC(BH$10,BM$10),2)*'1.Salaries Rates Dates'!$F$36)&amp;" / "&amp;BJ15*(ROUND(YEARFRAC(BH$10,BM$10),2)*'1.Salaries Rates Dates'!$E$36)))</f>
        <v>0 / 0</v>
      </c>
      <c r="BL15" s="51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Dates'!$B$49))))+
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Dates'!$B$49)))))</f>
        <v>0</v>
      </c>
      <c r="BM15" s="128">
        <f>IF($C15="FT",BL15*'1.Salaries Rates Dates'!$B$44,
IF($C15="PT",BL15*'1.Salaries Rates Dates'!$B$45,
IF($C15="Clinical",BL15*'1.Salaries Rates Dates'!$B$44,
IF($C15="ANSFT",BL15*'1.Salaries Rates Dates'!$B$46,
IF($C15="ANSPT",BL15*'1.Salaries Rates Dates'!$B$47)))))</f>
        <v>0</v>
      </c>
      <c r="BN15" s="28">
        <f t="shared" ref="BN15:BN24" si="5">BL15+BM15</f>
        <v>0</v>
      </c>
      <c r="BO15" s="14">
        <f>J15+S15+AB15+AK15+AT15+BC15+BL15</f>
        <v>0</v>
      </c>
      <c r="BP15" s="14">
        <f>K15+T15+AC15+AL15+AU15+BD15+BM15</f>
        <v>0</v>
      </c>
      <c r="BQ15" s="14">
        <f>L15+U15+AD15+AM15+AV15+BE15+BN15</f>
        <v>0</v>
      </c>
      <c r="BR15" s="82"/>
      <c r="BS15" s="55">
        <f>'1.Salaries Rates Dates'!$D$4</f>
        <v>0</v>
      </c>
      <c r="BT15" s="187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Dates'!$B$49)))))</f>
        <v>0</v>
      </c>
      <c r="BU15" s="187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Dates'!$B$49)))))</f>
        <v>0</v>
      </c>
      <c r="BV15" s="187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Dates'!$B$49)))))</f>
        <v>0</v>
      </c>
      <c r="BW15" s="187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Dates'!$B$49)))))</f>
        <v>0</v>
      </c>
      <c r="BX15" s="187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Dates'!$B$49)))))</f>
        <v>0</v>
      </c>
      <c r="BY15" s="187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Dates'!$B$49)))))</f>
        <v>0</v>
      </c>
      <c r="BZ15" s="187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Dates'!$B$49)))))</f>
        <v>0</v>
      </c>
      <c r="CA15" s="188">
        <f>SUM(BT15:BZ15)</f>
        <v>0</v>
      </c>
    </row>
    <row r="16" spans="1:79" hidden="1" x14ac:dyDescent="0.25">
      <c r="A16" s="15">
        <v>2</v>
      </c>
      <c r="B16" s="71">
        <f>'1.Salaries Rates Dates'!C5</f>
        <v>0</v>
      </c>
      <c r="C16" s="30" t="s">
        <v>31</v>
      </c>
      <c r="D16" s="226"/>
      <c r="E16" s="25">
        <f>'1.Salaries Rates Dates'!Z5</f>
        <v>0</v>
      </c>
      <c r="F16" s="47"/>
      <c r="G16" s="47"/>
      <c r="H16" s="47"/>
      <c r="I16" s="48" t="str">
        <f>IF(F16&gt;0,('1.Salaries Rates Dates'!$D$30*F16),(G16*(ROUND(YEARFRAC(F$10,K$10),2)*'1.Salaries Rates Dates'!$F$30)&amp;" / "&amp;H16*(ROUND(YEARFRAC(F$10,K$10),2)*'1.Salaries Rates Dates'!$E$30)))</f>
        <v>0 / 0</v>
      </c>
      <c r="J16" s="51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Dates'!$B$49)))))</f>
        <v>0</v>
      </c>
      <c r="K16" s="128">
        <f>IF($C16="FT",J16*'1.Salaries Rates Dates'!$B$44,
IF($C16="PT",J16*'1.Salaries Rates Dates'!$B$45,
IF($C16="Clinical",J16*'1.Salaries Rates Dates'!$B$44,
IF($C16="ANSFT",J16*'1.Salaries Rates Dates'!$B$46,
IF($C16="ANSPT",J16*'1.Salaries Rates Dates'!$B$47)))))</f>
        <v>0</v>
      </c>
      <c r="L16" s="28">
        <f t="shared" ref="L16:L23" si="6">J16+K16</f>
        <v>0</v>
      </c>
      <c r="M16" s="250"/>
      <c r="N16" s="25">
        <f>E16*(1+'1.Salaries Rates Dates'!B49)</f>
        <v>0</v>
      </c>
      <c r="O16" s="47"/>
      <c r="P16" s="47"/>
      <c r="Q16" s="47"/>
      <c r="R16" s="48" t="str">
        <f>IF(O16&gt;0,('1.Salaries Rates Dates'!$D$31*O16),(P16*(ROUND(YEARFRAC(O$10,T$10),2)*'1.Salaries Rates Dates'!$F$31)&amp;" / "&amp;Q16*(ROUND(YEARFRAC(O$10,T$10),2)*'1.Salaries Rates Dates'!$E$31)))</f>
        <v>0 / 0</v>
      </c>
      <c r="S16" s="51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Dates'!$B$49)))))</f>
        <v>0</v>
      </c>
      <c r="T16" s="128">
        <f>IF($C16="FT",S16*'1.Salaries Rates Dates'!$B$44,
IF($C16="PT",S16*'1.Salaries Rates Dates'!$B$45,
IF($C16="Clinical",S16*'1.Salaries Rates Dates'!$B$44,
IF($C16="ANSFT",S16*'1.Salaries Rates Dates'!$B$46,
IF($C16="ANSPT",S16*'1.Salaries Rates Dates'!$B$47)))))</f>
        <v>0</v>
      </c>
      <c r="U16" s="28">
        <f t="shared" si="0"/>
        <v>0</v>
      </c>
      <c r="V16" s="252"/>
      <c r="W16" s="25">
        <f>N16*(1+'1.Salaries Rates Dates'!B49)</f>
        <v>0</v>
      </c>
      <c r="X16" s="47"/>
      <c r="Y16" s="47"/>
      <c r="Z16" s="47"/>
      <c r="AA16" s="48" t="str">
        <f>IF(X16&gt;0,('1.Salaries Rates Dates'!$D$32*X16),(Y16*(ROUND(YEARFRAC(X$10,AC$10),2)*'1.Salaries Rates Dates'!$F$32)&amp;" / "&amp;Z16*(ROUND(YEARFRAC(X$10,AC$10),2)*'1.Salaries Rates Dates'!$E$32)))</f>
        <v>0 / 0</v>
      </c>
      <c r="AB16" s="51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Dates'!$B$49)))))</f>
        <v>0</v>
      </c>
      <c r="AC16" s="128">
        <f>IF($C16="FT",AB16*'1.Salaries Rates Dates'!$B$44,
IF($C16="PT",AB16*'1.Salaries Rates Dates'!$B$45,
IF($C16="Clinical",AB16*'1.Salaries Rates Dates'!$B$44,
IF($C16="ANSFT",AB16*'1.Salaries Rates Dates'!$B$46,
IF($C16="ANSPT",AB16*'1.Salaries Rates Dates'!$B$47)))))</f>
        <v>0</v>
      </c>
      <c r="AD16" s="28">
        <f t="shared" si="1"/>
        <v>0</v>
      </c>
      <c r="AE16" s="252"/>
      <c r="AF16" s="25">
        <f>W16*(1+'1.Salaries Rates Dates'!B49)</f>
        <v>0</v>
      </c>
      <c r="AG16" s="47"/>
      <c r="AH16" s="47"/>
      <c r="AI16" s="47"/>
      <c r="AJ16" s="48" t="str">
        <f>IF(AG16&gt;0,('1.Salaries Rates Dates'!$D$33*AG16),(AH16*(ROUND(YEARFRAC(AG$10,AL$10),2)*'1.Salaries Rates Dates'!$F$33)&amp;" / "&amp;AI16*(ROUND(YEARFRAC(AG$10,AL$10),2)*'1.Salaries Rates Dates'!$E$33)))</f>
        <v>0 / 0</v>
      </c>
      <c r="AK16" s="51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Dates'!$B$49)))))</f>
        <v>0</v>
      </c>
      <c r="AL16" s="128">
        <f>IF($C16="FT",AK16*'1.Salaries Rates Dates'!$B$44,
IF($C16="PT",AK16*'1.Salaries Rates Dates'!$B$45,
IF($C16="Clinical",AK16*'1.Salaries Rates Dates'!$B$44,
IF($C16="ANSFT",AK16*'1.Salaries Rates Dates'!$B$46,
IF($C16="ANSPT",AK16*'1.Salaries Rates Dates'!$B$47)))))</f>
        <v>0</v>
      </c>
      <c r="AM16" s="28">
        <f t="shared" si="2"/>
        <v>0</v>
      </c>
      <c r="AN16" s="252"/>
      <c r="AO16" s="25">
        <f>AF16*(1+'1.Salaries Rates Dates'!B49)</f>
        <v>0</v>
      </c>
      <c r="AP16" s="47"/>
      <c r="AQ16" s="47"/>
      <c r="AR16" s="47"/>
      <c r="AS16" s="48" t="str">
        <f>IF(AP16&gt;0,('1.Salaries Rates Dates'!$D$34*AP16),(AQ16*(ROUND(YEARFRAC(AP$10,AU$10),2)*'1.Salaries Rates Dates'!$F$34)&amp;" / "&amp;AR16*(ROUND(YEARFRAC(AP$10,AU$10),2)*'1.Salaries Rates Dates'!$E$34)))</f>
        <v>0 / 0</v>
      </c>
      <c r="AT16" s="51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Dates'!$B$49)))))</f>
        <v>0</v>
      </c>
      <c r="AU16" s="128">
        <f>IF($C16="FT",AT16*'1.Salaries Rates Dates'!$B$44,
IF($C16="PT",AT16*'1.Salaries Rates Dates'!$B$45,
IF($C16="Clinical",AT16*'1.Salaries Rates Dates'!$B$44,
IF($C16="ANSFT",AT16*'1.Salaries Rates Dates'!$B$46,
IF($C16="ANSPT",AT16*'1.Salaries Rates Dates'!$B$47)))))</f>
        <v>0</v>
      </c>
      <c r="AV16" s="28">
        <f t="shared" si="3"/>
        <v>0</v>
      </c>
      <c r="AW16" s="252"/>
      <c r="AX16" s="25">
        <f>AO16*(1+'1.Salaries Rates Dates'!K52)</f>
        <v>0</v>
      </c>
      <c r="AY16" s="47"/>
      <c r="AZ16" s="47"/>
      <c r="BA16" s="47"/>
      <c r="BB16" s="48" t="str">
        <f>IF(AY16&gt;0,('1.Salaries Rates Dates'!$D$35*AY16),(AZ16*(ROUND(YEARFRAC(AY$10,BD$10),2)*'1.Salaries Rates Dates'!$F$35)&amp;" / "&amp;BA16*(ROUND(YEARFRAC(AY$10,BD$10),2)*'1.Salaries Rates Dates'!$E$35)))</f>
        <v>0 / 0</v>
      </c>
      <c r="BC16" s="51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Dates'!$B$49)))))</f>
        <v>0</v>
      </c>
      <c r="BD16" s="128">
        <f>IF($C16="FT",BC16*'1.Salaries Rates Dates'!$B$44,
IF($C16="PT",BC16*'1.Salaries Rates Dates'!$B$45,
IF($C16="Clinical",BC16*'1.Salaries Rates Dates'!$B$44,
IF($C16="ANSFT",BC16*'1.Salaries Rates Dates'!$B$46,
IF($C16="ANSPT",BC16*'1.Salaries Rates Dates'!$B$47)))))</f>
        <v>0</v>
      </c>
      <c r="BE16" s="28">
        <f t="shared" si="4"/>
        <v>0</v>
      </c>
      <c r="BF16" s="252"/>
      <c r="BG16" s="25">
        <f>AX16*(1+'1.Salaries Rates Dates'!T52)</f>
        <v>0</v>
      </c>
      <c r="BH16" s="47"/>
      <c r="BI16" s="47"/>
      <c r="BJ16" s="47"/>
      <c r="BK16" s="48" t="str">
        <f>IF(BH16&gt;0,('1.Salaries Rates Dates'!$D$36*BH16),(BI16*(ROUND(YEARFRAC(BH$10,BM$10),2)*'1.Salaries Rates Dates'!$F$36)&amp;" / "&amp;BJ16*(ROUND(YEARFRAC(BH$10,BM$10),2)*'1.Salaries Rates Dates'!$E$36)))</f>
        <v>0 / 0</v>
      </c>
      <c r="BL16" s="51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Dates'!$B$49)))))</f>
        <v>0</v>
      </c>
      <c r="BM16" s="128">
        <f>IF($C16="FT",BL16*'1.Salaries Rates Dates'!$B$44,
IF($C16="PT",BL16*'1.Salaries Rates Dates'!$B$45,
IF($C16="Clinical",BL16*'1.Salaries Rates Dates'!$B$44,
IF($C16="ANSFT",BL16*'1.Salaries Rates Dates'!$B$46,
IF($C16="ANSPT",BL16*'1.Salaries Rates Dates'!$B$47)))))</f>
        <v>0</v>
      </c>
      <c r="BN16" s="28">
        <f t="shared" si="5"/>
        <v>0</v>
      </c>
      <c r="BO16" s="14">
        <f t="shared" ref="BO16:BQ24" si="7">J16+S16+AB16+AK16+AT16+BC16+BL16</f>
        <v>0</v>
      </c>
      <c r="BP16" s="14">
        <f t="shared" si="7"/>
        <v>0</v>
      </c>
      <c r="BQ16" s="14">
        <f t="shared" si="7"/>
        <v>0</v>
      </c>
      <c r="BR16" s="82"/>
      <c r="BS16" s="55">
        <f>'1.Salaries Rates Dates'!$D$5</f>
        <v>0</v>
      </c>
      <c r="BT16" s="187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Dates'!$B$49)))))</f>
        <v>0</v>
      </c>
      <c r="BU16" s="187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Dates'!$B$49)))))</f>
        <v>0</v>
      </c>
      <c r="BV16" s="187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Dates'!$B$49)))))</f>
        <v>0</v>
      </c>
      <c r="BW16" s="187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Dates'!$B$49)))))</f>
        <v>0</v>
      </c>
      <c r="BX16" s="187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Dates'!$B$49)))))</f>
        <v>0</v>
      </c>
      <c r="BY16" s="187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Dates'!$B$49)))))</f>
        <v>0</v>
      </c>
      <c r="BZ16" s="187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Dates'!$B$49)))))</f>
        <v>0</v>
      </c>
      <c r="CA16" s="188">
        <f t="shared" ref="CA16:CA24" si="8">SUM(BT16:BZ16)</f>
        <v>0</v>
      </c>
    </row>
    <row r="17" spans="1:79" hidden="1" x14ac:dyDescent="0.25">
      <c r="A17" s="15">
        <v>3</v>
      </c>
      <c r="B17" s="71">
        <f>'1.Salaries Rates Dates'!C6</f>
        <v>0</v>
      </c>
      <c r="C17" s="30" t="s">
        <v>31</v>
      </c>
      <c r="D17" s="226"/>
      <c r="E17" s="25">
        <f>'1.Salaries Rates Dates'!Z6</f>
        <v>0</v>
      </c>
      <c r="F17" s="47"/>
      <c r="G17" s="47"/>
      <c r="H17" s="47"/>
      <c r="I17" s="48" t="str">
        <f>IF(F17&gt;0,('1.Salaries Rates Dates'!$D$30*F17),(G17*(ROUND(YEARFRAC(F$10,K$10),2)*'1.Salaries Rates Dates'!$F$30)&amp;" / "&amp;H17*(ROUND(YEARFRAC(F$10,K$10),2)*'1.Salaries Rates Dates'!$E$30)))</f>
        <v>0 / 0</v>
      </c>
      <c r="J17" s="51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Dates'!$B$49)))))</f>
        <v>0</v>
      </c>
      <c r="K17" s="128">
        <f>IF($C17="FT",J17*'1.Salaries Rates Dates'!$B$44,
IF($C17="PT",J17*'1.Salaries Rates Dates'!$B$45,
IF($C17="Clinical",J17*'1.Salaries Rates Dates'!$B$44,
IF($C17="ANSFT",J17*'1.Salaries Rates Dates'!$B$46,
IF($C17="ANSPT",J17*'1.Salaries Rates Dates'!$B$47)))))</f>
        <v>0</v>
      </c>
      <c r="L17" s="28">
        <f t="shared" si="6"/>
        <v>0</v>
      </c>
      <c r="M17" s="250"/>
      <c r="N17" s="25">
        <f>E17*(1+'1.Salaries Rates Dates'!B49)</f>
        <v>0</v>
      </c>
      <c r="O17" s="47"/>
      <c r="P17" s="47"/>
      <c r="Q17" s="47"/>
      <c r="R17" s="48" t="str">
        <f>IF(O17&gt;0,('1.Salaries Rates Dates'!$D$31*O17),(P17*(ROUND(YEARFRAC(O$10,T$10),2)*'1.Salaries Rates Dates'!$F$31)&amp;" / "&amp;Q17*(ROUND(YEARFRAC(O$10,T$10),2)*'1.Salaries Rates Dates'!$E$31)))</f>
        <v>0 / 0</v>
      </c>
      <c r="S17" s="51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Dates'!$B$49)))))</f>
        <v>0</v>
      </c>
      <c r="T17" s="128">
        <f>IF($C17="FT",S17*'1.Salaries Rates Dates'!$B$44,
IF($C17="PT",S17*'1.Salaries Rates Dates'!$B$45,
IF($C17="Clinical",S17*'1.Salaries Rates Dates'!$B$44,
IF($C17="ANSFT",S17*'1.Salaries Rates Dates'!$B$46,
IF($C17="ANSPT",S17*'1.Salaries Rates Dates'!$B$47)))))</f>
        <v>0</v>
      </c>
      <c r="U17" s="28">
        <f t="shared" si="0"/>
        <v>0</v>
      </c>
      <c r="V17" s="252"/>
      <c r="W17" s="25">
        <f>N17*(1+'1.Salaries Rates Dates'!B49)</f>
        <v>0</v>
      </c>
      <c r="X17" s="47"/>
      <c r="Y17" s="47"/>
      <c r="Z17" s="47"/>
      <c r="AA17" s="48" t="str">
        <f>IF(X17&gt;0,('1.Salaries Rates Dates'!$D$32*X17),(Y17*(ROUND(YEARFRAC(X$10,AC$10),2)*'1.Salaries Rates Dates'!$F$32)&amp;" / "&amp;Z17*(ROUND(YEARFRAC(X$10,AC$10),2)*'1.Salaries Rates Dates'!$E$32)))</f>
        <v>0 / 0</v>
      </c>
      <c r="AB17" s="51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Dates'!$B$49)))))</f>
        <v>0</v>
      </c>
      <c r="AC17" s="128">
        <f>IF($C17="FT",AB17*'1.Salaries Rates Dates'!$B$44,
IF($C17="PT",AB17*'1.Salaries Rates Dates'!$B$45,
IF($C17="Clinical",AB17*'1.Salaries Rates Dates'!$B$44,
IF($C17="ANSFT",AB17*'1.Salaries Rates Dates'!$B$46,
IF($C17="ANSPT",AB17*'1.Salaries Rates Dates'!$B$47)))))</f>
        <v>0</v>
      </c>
      <c r="AD17" s="28">
        <f t="shared" si="1"/>
        <v>0</v>
      </c>
      <c r="AE17" s="252"/>
      <c r="AF17" s="25">
        <f>W17*(1+'1.Salaries Rates Dates'!B49)</f>
        <v>0</v>
      </c>
      <c r="AG17" s="47"/>
      <c r="AH17" s="47"/>
      <c r="AI17" s="47"/>
      <c r="AJ17" s="48" t="str">
        <f>IF(AG17&gt;0,('1.Salaries Rates Dates'!$D$33*AG17),(AH17*(ROUND(YEARFRAC(AG$10,AL$10),2)*'1.Salaries Rates Dates'!$F$33)&amp;" / "&amp;AI17*(ROUND(YEARFRAC(AG$10,AL$10),2)*'1.Salaries Rates Dates'!$E$33)))</f>
        <v>0 / 0</v>
      </c>
      <c r="AK17" s="51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Dates'!$B$49)))))</f>
        <v>0</v>
      </c>
      <c r="AL17" s="128">
        <f>IF($C17="FT",AK17*'1.Salaries Rates Dates'!$B$44,
IF($C17="PT",AK17*'1.Salaries Rates Dates'!$B$45,
IF($C17="Clinical",AK17*'1.Salaries Rates Dates'!$B$44,
IF($C17="ANSFT",AK17*'1.Salaries Rates Dates'!$B$46,
IF($C17="ANSPT",AK17*'1.Salaries Rates Dates'!$B$47)))))</f>
        <v>0</v>
      </c>
      <c r="AM17" s="28">
        <f t="shared" si="2"/>
        <v>0</v>
      </c>
      <c r="AN17" s="252"/>
      <c r="AO17" s="25">
        <f>AF17*(1+'1.Salaries Rates Dates'!B49)</f>
        <v>0</v>
      </c>
      <c r="AP17" s="47"/>
      <c r="AQ17" s="47"/>
      <c r="AR17" s="47"/>
      <c r="AS17" s="48" t="str">
        <f>IF(AP17&gt;0,('1.Salaries Rates Dates'!$D$34*AP17),(AQ17*(ROUND(YEARFRAC(AP$10,AU$10),2)*'1.Salaries Rates Dates'!$F$34)&amp;" / "&amp;AR17*(ROUND(YEARFRAC(AP$10,AU$10),2)*'1.Salaries Rates Dates'!$E$34)))</f>
        <v>0 / 0</v>
      </c>
      <c r="AT17" s="51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Dates'!$B$49)))))</f>
        <v>0</v>
      </c>
      <c r="AU17" s="128">
        <f>IF($C17="FT",AT17*'1.Salaries Rates Dates'!$B$44,
IF($C17="PT",AT17*'1.Salaries Rates Dates'!$B$45,
IF($C17="Clinical",AT17*'1.Salaries Rates Dates'!$B$44,
IF($C17="ANSFT",AT17*'1.Salaries Rates Dates'!$B$46,
IF($C17="ANSPT",AT17*'1.Salaries Rates Dates'!$B$47)))))</f>
        <v>0</v>
      </c>
      <c r="AV17" s="28">
        <f t="shared" si="3"/>
        <v>0</v>
      </c>
      <c r="AW17" s="252"/>
      <c r="AX17" s="25">
        <f>AO17*(1+'1.Salaries Rates Dates'!K52)</f>
        <v>0</v>
      </c>
      <c r="AY17" s="47"/>
      <c r="AZ17" s="47"/>
      <c r="BA17" s="47"/>
      <c r="BB17" s="48" t="str">
        <f>IF(AY17&gt;0,('1.Salaries Rates Dates'!$D$35*AY17),(AZ17*(ROUND(YEARFRAC(AY$10,BD$10),2)*'1.Salaries Rates Dates'!$F$35)&amp;" / "&amp;BA17*(ROUND(YEARFRAC(AY$10,BD$10),2)*'1.Salaries Rates Dates'!$E$35)))</f>
        <v>0 / 0</v>
      </c>
      <c r="BC17" s="51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Dates'!$B$49)))))</f>
        <v>0</v>
      </c>
      <c r="BD17" s="128">
        <f>IF($C17="FT",BC17*'1.Salaries Rates Dates'!$B$44,
IF($C17="PT",BC17*'1.Salaries Rates Dates'!$B$45,
IF($C17="Clinical",BC17*'1.Salaries Rates Dates'!$B$44,
IF($C17="ANSFT",BC17*'1.Salaries Rates Dates'!$B$46,
IF($C17="ANSPT",BC17*'1.Salaries Rates Dates'!$B$47)))))</f>
        <v>0</v>
      </c>
      <c r="BE17" s="28">
        <f t="shared" si="4"/>
        <v>0</v>
      </c>
      <c r="BF17" s="252"/>
      <c r="BG17" s="25">
        <f>AX17*(1+'1.Salaries Rates Dates'!T52)</f>
        <v>0</v>
      </c>
      <c r="BH17" s="47"/>
      <c r="BI17" s="47"/>
      <c r="BJ17" s="47"/>
      <c r="BK17" s="48" t="str">
        <f>IF(BH17&gt;0,('1.Salaries Rates Dates'!$D$36*BH17),(BI17*(ROUND(YEARFRAC(BH$10,BM$10),2)*'1.Salaries Rates Dates'!$F$36)&amp;" / "&amp;BJ17*(ROUND(YEARFRAC(BH$10,BM$10),2)*'1.Salaries Rates Dates'!$E$36)))</f>
        <v>0 / 0</v>
      </c>
      <c r="BL17" s="51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Dates'!$B$49)))))</f>
        <v>0</v>
      </c>
      <c r="BM17" s="128">
        <f>IF($C17="FT",BL17*'1.Salaries Rates Dates'!$B$44,
IF($C17="PT",BL17*'1.Salaries Rates Dates'!$B$45,
IF($C17="Clinical",BL17*'1.Salaries Rates Dates'!$B$44,
IF($C17="ANSFT",BL17*'1.Salaries Rates Dates'!$B$46,
IF($C17="ANSPT",BL17*'1.Salaries Rates Dates'!$B$47)))))</f>
        <v>0</v>
      </c>
      <c r="BN17" s="28">
        <f t="shared" si="5"/>
        <v>0</v>
      </c>
      <c r="BO17" s="14">
        <f t="shared" si="7"/>
        <v>0</v>
      </c>
      <c r="BP17" s="14">
        <f t="shared" si="7"/>
        <v>0</v>
      </c>
      <c r="BQ17" s="14">
        <f t="shared" si="7"/>
        <v>0</v>
      </c>
      <c r="BR17" s="82"/>
      <c r="BS17" s="55">
        <f>'1.Salaries Rates Dates'!$D$6</f>
        <v>0</v>
      </c>
      <c r="BT17" s="187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Dates'!$B$49)))))</f>
        <v>0</v>
      </c>
      <c r="BU17" s="187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Dates'!$B$49)))))</f>
        <v>0</v>
      </c>
      <c r="BV17" s="187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Dates'!$B$49)))))</f>
        <v>0</v>
      </c>
      <c r="BW17" s="187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Dates'!$B$49)))))</f>
        <v>0</v>
      </c>
      <c r="BX17" s="187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Dates'!$B$49)))))</f>
        <v>0</v>
      </c>
      <c r="BY17" s="187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Dates'!$B$49)))))</f>
        <v>0</v>
      </c>
      <c r="BZ17" s="187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Dates'!$B$49)))))</f>
        <v>0</v>
      </c>
      <c r="CA17" s="188">
        <f t="shared" si="8"/>
        <v>0</v>
      </c>
    </row>
    <row r="18" spans="1:79" hidden="1" x14ac:dyDescent="0.25">
      <c r="A18" s="15">
        <v>4</v>
      </c>
      <c r="B18" s="71">
        <f>'1.Salaries Rates Dates'!C7</f>
        <v>0</v>
      </c>
      <c r="C18" s="30" t="s">
        <v>31</v>
      </c>
      <c r="D18" s="226"/>
      <c r="E18" s="25">
        <f>'1.Salaries Rates Dates'!Z7</f>
        <v>0</v>
      </c>
      <c r="F18" s="47"/>
      <c r="G18" s="47"/>
      <c r="H18" s="47"/>
      <c r="I18" s="48" t="str">
        <f>IF(F18&gt;0,('1.Salaries Rates Dates'!$D$30*F18),(G18*(ROUND(YEARFRAC(F$10,K$10),2)*'1.Salaries Rates Dates'!$F$30)&amp;" / "&amp;H18*(ROUND(YEARFRAC(F$10,K$10),2)*'1.Salaries Rates Dates'!$E$30)))</f>
        <v>0 / 0</v>
      </c>
      <c r="J18" s="51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Dates'!$B$49)))))</f>
        <v>0</v>
      </c>
      <c r="K18" s="128">
        <f>IF($C18="FT",J18*'1.Salaries Rates Dates'!$B$44,
IF($C18="PT",J18*'1.Salaries Rates Dates'!$B$45,
IF($C18="Clinical",J18*'1.Salaries Rates Dates'!$B$44,
IF($C18="ANSFT",J18*'1.Salaries Rates Dates'!$B$46,
IF($C18="ANSPT",J18*'1.Salaries Rates Dates'!$B$47)))))</f>
        <v>0</v>
      </c>
      <c r="L18" s="28">
        <f t="shared" si="6"/>
        <v>0</v>
      </c>
      <c r="M18" s="250"/>
      <c r="N18" s="25">
        <f>E18*(1+'1.Salaries Rates Dates'!B49)</f>
        <v>0</v>
      </c>
      <c r="O18" s="47"/>
      <c r="P18" s="47"/>
      <c r="Q18" s="47"/>
      <c r="R18" s="48" t="str">
        <f>IF(O18&gt;0,('1.Salaries Rates Dates'!$D$31*O18),(P18*(ROUND(YEARFRAC(O$10,T$10),2)*'1.Salaries Rates Dates'!$F$31)&amp;" / "&amp;Q18*(ROUND(YEARFRAC(O$10,T$10),2)*'1.Salaries Rates Dates'!$E$31)))</f>
        <v>0 / 0</v>
      </c>
      <c r="S18" s="51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Dates'!$B$49)))))</f>
        <v>0</v>
      </c>
      <c r="T18" s="128">
        <f>IF($C18="FT",S18*'1.Salaries Rates Dates'!$B$44,
IF($C18="PT",S18*'1.Salaries Rates Dates'!$B$45,
IF($C18="Clinical",S18*'1.Salaries Rates Dates'!$B$44,
IF($C18="ANSFT",S18*'1.Salaries Rates Dates'!$B$46,
IF($C18="ANSPT",S18*'1.Salaries Rates Dates'!$B$47)))))</f>
        <v>0</v>
      </c>
      <c r="U18" s="28">
        <f t="shared" si="0"/>
        <v>0</v>
      </c>
      <c r="V18" s="252"/>
      <c r="W18" s="25">
        <f>N18*(1+'1.Salaries Rates Dates'!B49)</f>
        <v>0</v>
      </c>
      <c r="X18" s="47"/>
      <c r="Y18" s="47"/>
      <c r="Z18" s="47"/>
      <c r="AA18" s="48" t="str">
        <f>IF(X18&gt;0,('1.Salaries Rates Dates'!$D$32*X18),(Y18*(ROUND(YEARFRAC(X$10,AC$10),2)*'1.Salaries Rates Dates'!$F$32)&amp;" / "&amp;Z18*(ROUND(YEARFRAC(X$10,AC$10),2)*'1.Salaries Rates Dates'!$E$32)))</f>
        <v>0 / 0</v>
      </c>
      <c r="AB18" s="51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Dates'!$B$49)))))</f>
        <v>0</v>
      </c>
      <c r="AC18" s="128">
        <f>IF($C18="FT",AB18*'1.Salaries Rates Dates'!$B$44,
IF($C18="PT",AB18*'1.Salaries Rates Dates'!$B$45,
IF($C18="Clinical",AB18*'1.Salaries Rates Dates'!$B$44,
IF($C18="ANSFT",AB18*'1.Salaries Rates Dates'!$B$46,
IF($C18="ANSPT",AB18*'1.Salaries Rates Dates'!$B$47)))))</f>
        <v>0</v>
      </c>
      <c r="AD18" s="28">
        <f t="shared" si="1"/>
        <v>0</v>
      </c>
      <c r="AE18" s="252"/>
      <c r="AF18" s="25">
        <f>W18*(1+'1.Salaries Rates Dates'!B49)</f>
        <v>0</v>
      </c>
      <c r="AG18" s="47"/>
      <c r="AH18" s="47"/>
      <c r="AI18" s="47"/>
      <c r="AJ18" s="48" t="str">
        <f>IF(AG18&gt;0,('1.Salaries Rates Dates'!$D$33*AG18),(AH18*(ROUND(YEARFRAC(AG$10,AL$10),2)*'1.Salaries Rates Dates'!$F$33)&amp;" / "&amp;AI18*(ROUND(YEARFRAC(AG$10,AL$10),2)*'1.Salaries Rates Dates'!$E$33)))</f>
        <v>0 / 0</v>
      </c>
      <c r="AK18" s="51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Dates'!$B$49)))))</f>
        <v>0</v>
      </c>
      <c r="AL18" s="128">
        <f>IF($C18="FT",AK18*'1.Salaries Rates Dates'!$B$44,
IF($C18="PT",AK18*'1.Salaries Rates Dates'!$B$45,
IF($C18="Clinical",AK18*'1.Salaries Rates Dates'!$B$44,
IF($C18="ANSFT",AK18*'1.Salaries Rates Dates'!$B$46,
IF($C18="ANSPT",AK18*'1.Salaries Rates Dates'!$B$47)))))</f>
        <v>0</v>
      </c>
      <c r="AM18" s="28">
        <f t="shared" si="2"/>
        <v>0</v>
      </c>
      <c r="AN18" s="252"/>
      <c r="AO18" s="25">
        <f>AF18*(1+'1.Salaries Rates Dates'!B49)</f>
        <v>0</v>
      </c>
      <c r="AP18" s="47"/>
      <c r="AQ18" s="47"/>
      <c r="AR18" s="47"/>
      <c r="AS18" s="48" t="str">
        <f>IF(AP18&gt;0,('1.Salaries Rates Dates'!$D$34*AP18),(AQ18*(ROUND(YEARFRAC(AP$10,AU$10),2)*'1.Salaries Rates Dates'!$F$34)&amp;" / "&amp;AR18*(ROUND(YEARFRAC(AP$10,AU$10),2)*'1.Salaries Rates Dates'!$E$34)))</f>
        <v>0 / 0</v>
      </c>
      <c r="AT18" s="51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Dates'!$B$49)))))</f>
        <v>0</v>
      </c>
      <c r="AU18" s="128">
        <f>IF($C18="FT",AT18*'1.Salaries Rates Dates'!$B$44,
IF($C18="PT",AT18*'1.Salaries Rates Dates'!$B$45,
IF($C18="Clinical",AT18*'1.Salaries Rates Dates'!$B$44,
IF($C18="ANSFT",AT18*'1.Salaries Rates Dates'!$B$46,
IF($C18="ANSPT",AT18*'1.Salaries Rates Dates'!$B$47)))))</f>
        <v>0</v>
      </c>
      <c r="AV18" s="28">
        <f t="shared" si="3"/>
        <v>0</v>
      </c>
      <c r="AW18" s="252"/>
      <c r="AX18" s="25">
        <f>AO18*(1+'1.Salaries Rates Dates'!K52)</f>
        <v>0</v>
      </c>
      <c r="AY18" s="47"/>
      <c r="AZ18" s="47"/>
      <c r="BA18" s="47"/>
      <c r="BB18" s="48" t="str">
        <f>IF(AY18&gt;0,('1.Salaries Rates Dates'!$D$35*AY18),(AZ18*(ROUND(YEARFRAC(AY$10,BD$10),2)*'1.Salaries Rates Dates'!$F$35)&amp;" / "&amp;BA18*(ROUND(YEARFRAC(AY$10,BD$10),2)*'1.Salaries Rates Dates'!$E$35)))</f>
        <v>0 / 0</v>
      </c>
      <c r="BC18" s="51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Dates'!$B$49)))))</f>
        <v>0</v>
      </c>
      <c r="BD18" s="128">
        <f>IF($C18="FT",BC18*'1.Salaries Rates Dates'!$B$44,
IF($C18="PT",BC18*'1.Salaries Rates Dates'!$B$45,
IF($C18="Clinical",BC18*'1.Salaries Rates Dates'!$B$44,
IF($C18="ANSFT",BC18*'1.Salaries Rates Dates'!$B$46,
IF($C18="ANSPT",BC18*'1.Salaries Rates Dates'!$B$47)))))</f>
        <v>0</v>
      </c>
      <c r="BE18" s="28">
        <f t="shared" si="4"/>
        <v>0</v>
      </c>
      <c r="BF18" s="252"/>
      <c r="BG18" s="25">
        <f>AX18*(1+'1.Salaries Rates Dates'!T52)</f>
        <v>0</v>
      </c>
      <c r="BH18" s="47"/>
      <c r="BI18" s="47"/>
      <c r="BJ18" s="47"/>
      <c r="BK18" s="48" t="str">
        <f>IF(BH18&gt;0,('1.Salaries Rates Dates'!$D$36*BH18),(BI18*(ROUND(YEARFRAC(BH$10,BM$10),2)*'1.Salaries Rates Dates'!$F$36)&amp;" / "&amp;BJ18*(ROUND(YEARFRAC(BH$10,BM$10),2)*'1.Salaries Rates Dates'!$E$36)))</f>
        <v>0 / 0</v>
      </c>
      <c r="BL18" s="51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Dates'!$B$49)))))</f>
        <v>0</v>
      </c>
      <c r="BM18" s="128">
        <f>IF($C18="FT",BL18*'1.Salaries Rates Dates'!$B$44,
IF($C18="PT",BL18*'1.Salaries Rates Dates'!$B$45,
IF($C18="Clinical",BL18*'1.Salaries Rates Dates'!$B$44,
IF($C18="ANSFT",BL18*'1.Salaries Rates Dates'!$B$46,
IF($C18="ANSPT",BL18*'1.Salaries Rates Dates'!$B$47)))))</f>
        <v>0</v>
      </c>
      <c r="BN18" s="28">
        <f t="shared" si="5"/>
        <v>0</v>
      </c>
      <c r="BO18" s="14">
        <f t="shared" si="7"/>
        <v>0</v>
      </c>
      <c r="BP18" s="14">
        <f t="shared" si="7"/>
        <v>0</v>
      </c>
      <c r="BQ18" s="14">
        <f t="shared" si="7"/>
        <v>0</v>
      </c>
      <c r="BR18" s="82"/>
      <c r="BS18" s="55">
        <f>'1.Salaries Rates Dates'!$D$7</f>
        <v>0</v>
      </c>
      <c r="BT18" s="187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Dates'!$B$49)))))</f>
        <v>0</v>
      </c>
      <c r="BU18" s="187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Dates'!$B$49)))))</f>
        <v>0</v>
      </c>
      <c r="BV18" s="187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Dates'!$B$49)))))</f>
        <v>0</v>
      </c>
      <c r="BW18" s="187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Dates'!$B$49)))))</f>
        <v>0</v>
      </c>
      <c r="BX18" s="187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Dates'!$B$49)))))</f>
        <v>0</v>
      </c>
      <c r="BY18" s="187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Dates'!$B$49)))))</f>
        <v>0</v>
      </c>
      <c r="BZ18" s="187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Dates'!$B$49)))))</f>
        <v>0</v>
      </c>
      <c r="CA18" s="188">
        <f t="shared" si="8"/>
        <v>0</v>
      </c>
    </row>
    <row r="19" spans="1:79" hidden="1" x14ac:dyDescent="0.25">
      <c r="A19" s="15">
        <v>5</v>
      </c>
      <c r="B19" s="71">
        <f>'1.Salaries Rates Dates'!C8</f>
        <v>0</v>
      </c>
      <c r="C19" s="30" t="s">
        <v>31</v>
      </c>
      <c r="D19" s="226"/>
      <c r="E19" s="25">
        <f>'1.Salaries Rates Dates'!Z8</f>
        <v>0</v>
      </c>
      <c r="F19" s="47"/>
      <c r="G19" s="47"/>
      <c r="H19" s="47"/>
      <c r="I19" s="48" t="str">
        <f>IF(F19&gt;0,('1.Salaries Rates Dates'!$D$30*F19),(G19*(ROUND(YEARFRAC(F$10,K$10),2)*'1.Salaries Rates Dates'!$F$30)&amp;" / "&amp;H19*(ROUND(YEARFRAC(F$10,K$10),2)*'1.Salaries Rates Dates'!$E$30)))</f>
        <v>0 / 0</v>
      </c>
      <c r="J19" s="51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Dates'!$B$49)))))</f>
        <v>0</v>
      </c>
      <c r="K19" s="128">
        <f>IF($C19="FT",J19*'1.Salaries Rates Dates'!$B$44,
IF($C19="PT",J19*'1.Salaries Rates Dates'!$B$45,
IF($C19="Clinical",J19*'1.Salaries Rates Dates'!$B$44,
IF($C19="ANSFT",J19*'1.Salaries Rates Dates'!$B$46,
IF($C19="ANSPT",J19*'1.Salaries Rates Dates'!$B$47)))))</f>
        <v>0</v>
      </c>
      <c r="L19" s="28">
        <f t="shared" si="6"/>
        <v>0</v>
      </c>
      <c r="M19" s="250"/>
      <c r="N19" s="25">
        <f>E19*(1+'1.Salaries Rates Dates'!B49)</f>
        <v>0</v>
      </c>
      <c r="O19" s="47"/>
      <c r="P19" s="47"/>
      <c r="Q19" s="47"/>
      <c r="R19" s="48" t="str">
        <f>IF(O19&gt;0,('1.Salaries Rates Dates'!$D$31*O19),(P19*(ROUND(YEARFRAC(O$10,T$10),2)*'1.Salaries Rates Dates'!$F$31)&amp;" / "&amp;Q19*(ROUND(YEARFRAC(O$10,T$10),2)*'1.Salaries Rates Dates'!$E$31)))</f>
        <v>0 / 0</v>
      </c>
      <c r="S19" s="51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Dates'!$B$49)))))</f>
        <v>0</v>
      </c>
      <c r="T19" s="128">
        <f>IF($C19="FT",S19*'1.Salaries Rates Dates'!$B$44,
IF($C19="PT",S19*'1.Salaries Rates Dates'!$B$45,
IF($C19="Clinical",S19*'1.Salaries Rates Dates'!$B$44,
IF($C19="ANSFT",S19*'1.Salaries Rates Dates'!$B$46,
IF($C19="ANSPT",S19*'1.Salaries Rates Dates'!$B$47)))))</f>
        <v>0</v>
      </c>
      <c r="U19" s="28">
        <f t="shared" si="0"/>
        <v>0</v>
      </c>
      <c r="V19" s="252"/>
      <c r="W19" s="25">
        <f>N19*(1+'1.Salaries Rates Dates'!B49)</f>
        <v>0</v>
      </c>
      <c r="X19" s="47"/>
      <c r="Y19" s="47"/>
      <c r="Z19" s="47"/>
      <c r="AA19" s="48" t="str">
        <f>IF(X19&gt;0,('1.Salaries Rates Dates'!$D$32*X19),(Y19*(ROUND(YEARFRAC(X$10,AC$10),2)*'1.Salaries Rates Dates'!$F$32)&amp;" / "&amp;Z19*(ROUND(YEARFRAC(X$10,AC$10),2)*'1.Salaries Rates Dates'!$E$32)))</f>
        <v>0 / 0</v>
      </c>
      <c r="AB19" s="51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Dates'!$B$49)))))</f>
        <v>0</v>
      </c>
      <c r="AC19" s="128">
        <f>IF($C19="FT",AB19*'1.Salaries Rates Dates'!$B$44,
IF($C19="PT",AB19*'1.Salaries Rates Dates'!$B$45,
IF($C19="Clinical",AB19*'1.Salaries Rates Dates'!$B$44,
IF($C19="ANSFT",AB19*'1.Salaries Rates Dates'!$B$46,
IF($C19="ANSPT",AB19*'1.Salaries Rates Dates'!$B$47)))))</f>
        <v>0</v>
      </c>
      <c r="AD19" s="28">
        <f t="shared" si="1"/>
        <v>0</v>
      </c>
      <c r="AE19" s="252"/>
      <c r="AF19" s="25">
        <f>W19*(1+'1.Salaries Rates Dates'!B49)</f>
        <v>0</v>
      </c>
      <c r="AG19" s="47"/>
      <c r="AH19" s="47"/>
      <c r="AI19" s="47"/>
      <c r="AJ19" s="48" t="str">
        <f>IF(AG19&gt;0,('1.Salaries Rates Dates'!$D$33*AG19),(AH19*(ROUND(YEARFRAC(AG$10,AL$10),2)*'1.Salaries Rates Dates'!$F$33)&amp;" / "&amp;AI19*(ROUND(YEARFRAC(AG$10,AL$10),2)*'1.Salaries Rates Dates'!$E$33)))</f>
        <v>0 / 0</v>
      </c>
      <c r="AK19" s="51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Dates'!$B$49)))))</f>
        <v>0</v>
      </c>
      <c r="AL19" s="128">
        <f>IF($C19="FT",AK19*'1.Salaries Rates Dates'!$B$44,
IF($C19="PT",AK19*'1.Salaries Rates Dates'!$B$45,
IF($C19="Clinical",AK19*'1.Salaries Rates Dates'!$B$44,
IF($C19="ANSFT",AK19*'1.Salaries Rates Dates'!$B$46,
IF($C19="ANSPT",AK19*'1.Salaries Rates Dates'!$B$47)))))</f>
        <v>0</v>
      </c>
      <c r="AM19" s="28">
        <f t="shared" si="2"/>
        <v>0</v>
      </c>
      <c r="AN19" s="252"/>
      <c r="AO19" s="25">
        <f>AF19*(1+'1.Salaries Rates Dates'!B49)</f>
        <v>0</v>
      </c>
      <c r="AP19" s="47"/>
      <c r="AQ19" s="47"/>
      <c r="AR19" s="47"/>
      <c r="AS19" s="48" t="str">
        <f>IF(AP19&gt;0,('1.Salaries Rates Dates'!$D$34*AP19),(AQ19*(ROUND(YEARFRAC(AP$10,AU$10),2)*'1.Salaries Rates Dates'!$F$34)&amp;" / "&amp;AR19*(ROUND(YEARFRAC(AP$10,AU$10),2)*'1.Salaries Rates Dates'!$E$34)))</f>
        <v>0 / 0</v>
      </c>
      <c r="AT19" s="51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Dates'!$B$49)))))</f>
        <v>0</v>
      </c>
      <c r="AU19" s="128">
        <f>IF($C19="FT",AT19*'1.Salaries Rates Dates'!$B$44,
IF($C19="PT",AT19*'1.Salaries Rates Dates'!$B$45,
IF($C19="Clinical",AT19*'1.Salaries Rates Dates'!$B$44,
IF($C19="ANSFT",AT19*'1.Salaries Rates Dates'!$B$46,
IF($C19="ANSPT",AT19*'1.Salaries Rates Dates'!$B$47)))))</f>
        <v>0</v>
      </c>
      <c r="AV19" s="28">
        <f t="shared" si="3"/>
        <v>0</v>
      </c>
      <c r="AW19" s="252"/>
      <c r="AX19" s="25">
        <f>AO19*(1+'1.Salaries Rates Dates'!K52)</f>
        <v>0</v>
      </c>
      <c r="AY19" s="47"/>
      <c r="AZ19" s="47"/>
      <c r="BA19" s="47"/>
      <c r="BB19" s="48" t="str">
        <f>IF(AY19&gt;0,('1.Salaries Rates Dates'!$D$35*AY19),(AZ19*(ROUND(YEARFRAC(AY$10,BD$10),2)*'1.Salaries Rates Dates'!$F$35)&amp;" / "&amp;BA19*(ROUND(YEARFRAC(AY$10,BD$10),2)*'1.Salaries Rates Dates'!$E$35)))</f>
        <v>0 / 0</v>
      </c>
      <c r="BC19" s="51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Dates'!$B$49)))))</f>
        <v>0</v>
      </c>
      <c r="BD19" s="128">
        <f>IF($C19="FT",BC19*'1.Salaries Rates Dates'!$B$44,
IF($C19="PT",BC19*'1.Salaries Rates Dates'!$B$45,
IF($C19="Clinical",BC19*'1.Salaries Rates Dates'!$B$44,
IF($C19="ANSFT",BC19*'1.Salaries Rates Dates'!$B$46,
IF($C19="ANSPT",BC19*'1.Salaries Rates Dates'!$B$47)))))</f>
        <v>0</v>
      </c>
      <c r="BE19" s="28">
        <f t="shared" si="4"/>
        <v>0</v>
      </c>
      <c r="BF19" s="252"/>
      <c r="BG19" s="25">
        <f>AX19*(1+'1.Salaries Rates Dates'!T52)</f>
        <v>0</v>
      </c>
      <c r="BH19" s="47"/>
      <c r="BI19" s="47"/>
      <c r="BJ19" s="47"/>
      <c r="BK19" s="48" t="str">
        <f>IF(BH19&gt;0,('1.Salaries Rates Dates'!$D$36*BH19),(BI19*(ROUND(YEARFRAC(BH$10,BM$10),2)*'1.Salaries Rates Dates'!$F$36)&amp;" / "&amp;BJ19*(ROUND(YEARFRAC(BH$10,BM$10),2)*'1.Salaries Rates Dates'!$E$36)))</f>
        <v>0 / 0</v>
      </c>
      <c r="BL19" s="51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Dates'!$B$49)))))</f>
        <v>0</v>
      </c>
      <c r="BM19" s="128">
        <f>IF($C19="FT",BL19*'1.Salaries Rates Dates'!$B$44,
IF($C19="PT",BL19*'1.Salaries Rates Dates'!$B$45,
IF($C19="Clinical",BL19*'1.Salaries Rates Dates'!$B$44,
IF($C19="ANSFT",BL19*'1.Salaries Rates Dates'!$B$46,
IF($C19="ANSPT",BL19*'1.Salaries Rates Dates'!$B$47)))))</f>
        <v>0</v>
      </c>
      <c r="BN19" s="28">
        <f t="shared" si="5"/>
        <v>0</v>
      </c>
      <c r="BO19" s="14">
        <f t="shared" si="7"/>
        <v>0</v>
      </c>
      <c r="BP19" s="14">
        <f t="shared" si="7"/>
        <v>0</v>
      </c>
      <c r="BQ19" s="14">
        <f t="shared" si="7"/>
        <v>0</v>
      </c>
      <c r="BR19" s="82"/>
      <c r="BS19" s="55">
        <f>'1.Salaries Rates Dates'!$D$8</f>
        <v>0</v>
      </c>
      <c r="BT19" s="187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Dates'!$B$49)))))</f>
        <v>0</v>
      </c>
      <c r="BU19" s="187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Dates'!$B$49)))))</f>
        <v>0</v>
      </c>
      <c r="BV19" s="187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Dates'!$B$49)))))</f>
        <v>0</v>
      </c>
      <c r="BW19" s="187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Dates'!$B$49)))))</f>
        <v>0</v>
      </c>
      <c r="BX19" s="187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Dates'!$B$49)))))</f>
        <v>0</v>
      </c>
      <c r="BY19" s="187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Dates'!$B$49)))))</f>
        <v>0</v>
      </c>
      <c r="BZ19" s="187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Dates'!$B$49)))))</f>
        <v>0</v>
      </c>
      <c r="CA19" s="188">
        <f t="shared" si="8"/>
        <v>0</v>
      </c>
    </row>
    <row r="20" spans="1:79" hidden="1" x14ac:dyDescent="0.25">
      <c r="A20" s="15">
        <v>6</v>
      </c>
      <c r="B20" s="71">
        <f>'1.Salaries Rates Dates'!C9</f>
        <v>0</v>
      </c>
      <c r="C20" s="30" t="s">
        <v>31</v>
      </c>
      <c r="D20" s="226"/>
      <c r="E20" s="25">
        <f>'1.Salaries Rates Dates'!Z9</f>
        <v>0</v>
      </c>
      <c r="F20" s="47"/>
      <c r="G20" s="47"/>
      <c r="H20" s="47"/>
      <c r="I20" s="48" t="str">
        <f>IF(F20&gt;0,('1.Salaries Rates Dates'!$D$30*F20),(G20*(ROUND(YEARFRAC(F$10,K$10),2)*'1.Salaries Rates Dates'!$F$30)&amp;" / "&amp;H20*(ROUND(YEARFRAC(F$10,K$10),2)*'1.Salaries Rates Dates'!$E$30)))</f>
        <v>0 / 0</v>
      </c>
      <c r="J20" s="51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Dates'!$B$49)))))</f>
        <v>0</v>
      </c>
      <c r="K20" s="128">
        <f>IF($C20="FT",J20*'1.Salaries Rates Dates'!$B$44,
IF($C20="PT",J20*'1.Salaries Rates Dates'!$B$45,
IF($C20="Clinical",J20*'1.Salaries Rates Dates'!$B$44,
IF($C20="ANSFT",J20*'1.Salaries Rates Dates'!$B$46,
IF($C20="ANSPT",J20*'1.Salaries Rates Dates'!$B$47)))))</f>
        <v>0</v>
      </c>
      <c r="L20" s="28">
        <f t="shared" si="6"/>
        <v>0</v>
      </c>
      <c r="M20" s="250"/>
      <c r="N20" s="25">
        <f>E20*(1+'1.Salaries Rates Dates'!B49)</f>
        <v>0</v>
      </c>
      <c r="O20" s="47"/>
      <c r="P20" s="47"/>
      <c r="Q20" s="47"/>
      <c r="R20" s="48" t="str">
        <f>IF(O20&gt;0,('1.Salaries Rates Dates'!$D$31*O20),(P20*(ROUND(YEARFRAC(O$10,T$10),2)*'1.Salaries Rates Dates'!$F$31)&amp;" / "&amp;Q20*(ROUND(YEARFRAC(O$10,T$10),2)*'1.Salaries Rates Dates'!$E$31)))</f>
        <v>0 / 0</v>
      </c>
      <c r="S20" s="51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Dates'!$B$49)))))</f>
        <v>0</v>
      </c>
      <c r="T20" s="128">
        <f>IF($C20="FT",S20*'1.Salaries Rates Dates'!$B$44,
IF($C20="PT",S20*'1.Salaries Rates Dates'!$B$45,
IF($C20="Clinical",S20*'1.Salaries Rates Dates'!$B$44,
IF($C20="ANSFT",S20*'1.Salaries Rates Dates'!$B$46,
IF($C20="ANSPT",S20*'1.Salaries Rates Dates'!$B$47)))))</f>
        <v>0</v>
      </c>
      <c r="U20" s="28">
        <f t="shared" si="0"/>
        <v>0</v>
      </c>
      <c r="V20" s="252"/>
      <c r="W20" s="25">
        <f>N20*(1+'1.Salaries Rates Dates'!B49)</f>
        <v>0</v>
      </c>
      <c r="X20" s="47"/>
      <c r="Y20" s="47"/>
      <c r="Z20" s="47"/>
      <c r="AA20" s="48" t="str">
        <f>IF(X20&gt;0,('1.Salaries Rates Dates'!$D$32*X20),(Y20*(ROUND(YEARFRAC(X$10,AC$10),2)*'1.Salaries Rates Dates'!$F$32)&amp;" / "&amp;Z20*(ROUND(YEARFRAC(X$10,AC$10),2)*'1.Salaries Rates Dates'!$E$32)))</f>
        <v>0 / 0</v>
      </c>
      <c r="AB20" s="51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Dates'!$B$49)))))</f>
        <v>0</v>
      </c>
      <c r="AC20" s="128">
        <f>IF($C20="FT",AB20*'1.Salaries Rates Dates'!$B$44,
IF($C20="PT",AB20*'1.Salaries Rates Dates'!$B$45,
IF($C20="Clinical",AB20*'1.Salaries Rates Dates'!$B$44,
IF($C20="ANSFT",AB20*'1.Salaries Rates Dates'!$B$46,
IF($C20="ANSPT",AB20*'1.Salaries Rates Dates'!$B$47)))))</f>
        <v>0</v>
      </c>
      <c r="AD20" s="28">
        <f t="shared" si="1"/>
        <v>0</v>
      </c>
      <c r="AE20" s="252"/>
      <c r="AF20" s="25">
        <f>W20*(1+'1.Salaries Rates Dates'!B49)</f>
        <v>0</v>
      </c>
      <c r="AG20" s="47"/>
      <c r="AH20" s="47"/>
      <c r="AI20" s="47"/>
      <c r="AJ20" s="48" t="str">
        <f>IF(AG20&gt;0,('1.Salaries Rates Dates'!$D$33*AG20),(AH20*(ROUND(YEARFRAC(AG$10,AL$10),2)*'1.Salaries Rates Dates'!$F$33)&amp;" / "&amp;AI20*(ROUND(YEARFRAC(AG$10,AL$10),2)*'1.Salaries Rates Dates'!$E$33)))</f>
        <v>0 / 0</v>
      </c>
      <c r="AK20" s="51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Dates'!$B$49)))))</f>
        <v>0</v>
      </c>
      <c r="AL20" s="128">
        <f>IF($C20="FT",AK20*'1.Salaries Rates Dates'!$B$44,
IF($C20="PT",AK20*'1.Salaries Rates Dates'!$B$45,
IF($C20="Clinical",AK20*'1.Salaries Rates Dates'!$B$44,
IF($C20="ANSFT",AK20*'1.Salaries Rates Dates'!$B$46,
IF($C20="ANSPT",AK20*'1.Salaries Rates Dates'!$B$47)))))</f>
        <v>0</v>
      </c>
      <c r="AM20" s="28">
        <f t="shared" si="2"/>
        <v>0</v>
      </c>
      <c r="AN20" s="252"/>
      <c r="AO20" s="25">
        <f>AF20*(1+'1.Salaries Rates Dates'!B49)</f>
        <v>0</v>
      </c>
      <c r="AP20" s="47"/>
      <c r="AQ20" s="47"/>
      <c r="AR20" s="47"/>
      <c r="AS20" s="48" t="str">
        <f>IF(AP20&gt;0,('1.Salaries Rates Dates'!$D$34*AP20),(AQ20*(ROUND(YEARFRAC(AP$10,AU$10),2)*'1.Salaries Rates Dates'!$F$34)&amp;" / "&amp;AR20*(ROUND(YEARFRAC(AP$10,AU$10),2)*'1.Salaries Rates Dates'!$E$34)))</f>
        <v>0 / 0</v>
      </c>
      <c r="AT20" s="51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Dates'!$B$49)))))</f>
        <v>0</v>
      </c>
      <c r="AU20" s="128">
        <f>IF($C20="FT",AT20*'1.Salaries Rates Dates'!$B$44,
IF($C20="PT",AT20*'1.Salaries Rates Dates'!$B$45,
IF($C20="Clinical",AT20*'1.Salaries Rates Dates'!$B$44,
IF($C20="ANSFT",AT20*'1.Salaries Rates Dates'!$B$46,
IF($C20="ANSPT",AT20*'1.Salaries Rates Dates'!$B$47)))))</f>
        <v>0</v>
      </c>
      <c r="AV20" s="28">
        <f t="shared" si="3"/>
        <v>0</v>
      </c>
      <c r="AW20" s="252"/>
      <c r="AX20" s="25">
        <f>AO20*(1+'1.Salaries Rates Dates'!K52)</f>
        <v>0</v>
      </c>
      <c r="AY20" s="47"/>
      <c r="AZ20" s="47"/>
      <c r="BA20" s="47"/>
      <c r="BB20" s="48" t="str">
        <f>IF(AY20&gt;0,('1.Salaries Rates Dates'!$D$35*AY20),(AZ20*(ROUND(YEARFRAC(AY$10,BD$10),2)*'1.Salaries Rates Dates'!$F$35)&amp;" / "&amp;BA20*(ROUND(YEARFRAC(AY$10,BD$10),2)*'1.Salaries Rates Dates'!$E$35)))</f>
        <v>0 / 0</v>
      </c>
      <c r="BC20" s="51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Dates'!$B$49)))))</f>
        <v>0</v>
      </c>
      <c r="BD20" s="128">
        <f>IF($C20="FT",BC20*'1.Salaries Rates Dates'!$B$44,
IF($C20="PT",BC20*'1.Salaries Rates Dates'!$B$45,
IF($C20="Clinical",BC20*'1.Salaries Rates Dates'!$B$44,
IF($C20="ANSFT",BC20*'1.Salaries Rates Dates'!$B$46,
IF($C20="ANSPT",BC20*'1.Salaries Rates Dates'!$B$47)))))</f>
        <v>0</v>
      </c>
      <c r="BE20" s="28">
        <f t="shared" si="4"/>
        <v>0</v>
      </c>
      <c r="BF20" s="252"/>
      <c r="BG20" s="25">
        <f>AX20*(1+'1.Salaries Rates Dates'!T52)</f>
        <v>0</v>
      </c>
      <c r="BH20" s="47"/>
      <c r="BI20" s="47"/>
      <c r="BJ20" s="47"/>
      <c r="BK20" s="48" t="str">
        <f>IF(BH20&gt;0,('1.Salaries Rates Dates'!$D$36*BH20),(BI20*(ROUND(YEARFRAC(BH$10,BM$10),2)*'1.Salaries Rates Dates'!$F$36)&amp;" / "&amp;BJ20*(ROUND(YEARFRAC(BH$10,BM$10),2)*'1.Salaries Rates Dates'!$E$36)))</f>
        <v>0 / 0</v>
      </c>
      <c r="BL20" s="51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Dates'!$B$49)))))</f>
        <v>0</v>
      </c>
      <c r="BM20" s="128">
        <f>IF($C20="FT",BL20*'1.Salaries Rates Dates'!$B$44,
IF($C20="PT",BL20*'1.Salaries Rates Dates'!$B$45,
IF($C20="Clinical",BL20*'1.Salaries Rates Dates'!$B$44,
IF($C20="ANSFT",BL20*'1.Salaries Rates Dates'!$B$46,
IF($C20="ANSPT",BL20*'1.Salaries Rates Dates'!$B$47)))))</f>
        <v>0</v>
      </c>
      <c r="BN20" s="28">
        <f t="shared" si="5"/>
        <v>0</v>
      </c>
      <c r="BO20" s="14">
        <f t="shared" si="7"/>
        <v>0</v>
      </c>
      <c r="BP20" s="14">
        <f t="shared" si="7"/>
        <v>0</v>
      </c>
      <c r="BQ20" s="14">
        <f t="shared" si="7"/>
        <v>0</v>
      </c>
      <c r="BR20" s="82"/>
      <c r="BS20" s="55">
        <f>'1.Salaries Rates Dates'!$D$9</f>
        <v>0</v>
      </c>
      <c r="BT20" s="187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Dates'!$B$49)))))</f>
        <v>0</v>
      </c>
      <c r="BU20" s="187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Dates'!$B$49)))))</f>
        <v>0</v>
      </c>
      <c r="BV20" s="187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Dates'!$B$49)))))</f>
        <v>0</v>
      </c>
      <c r="BW20" s="187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Dates'!$B$49)))))</f>
        <v>0</v>
      </c>
      <c r="BX20" s="187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Dates'!$B$49)))))</f>
        <v>0</v>
      </c>
      <c r="BY20" s="187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Dates'!$B$49)))))</f>
        <v>0</v>
      </c>
      <c r="BZ20" s="187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Dates'!$B$49)))))</f>
        <v>0</v>
      </c>
      <c r="CA20" s="188">
        <f t="shared" si="8"/>
        <v>0</v>
      </c>
    </row>
    <row r="21" spans="1:79" hidden="1" x14ac:dyDescent="0.25">
      <c r="A21" s="15">
        <v>7</v>
      </c>
      <c r="B21" s="71">
        <f>'1.Salaries Rates Dates'!C10</f>
        <v>0</v>
      </c>
      <c r="C21" s="30" t="s">
        <v>31</v>
      </c>
      <c r="D21" s="226"/>
      <c r="E21" s="25">
        <f>'1.Salaries Rates Dates'!Z10</f>
        <v>0</v>
      </c>
      <c r="F21" s="47"/>
      <c r="G21" s="47"/>
      <c r="H21" s="47"/>
      <c r="I21" s="48" t="str">
        <f>IF(F21&gt;0,('1.Salaries Rates Dates'!$D$30*F21),(G21*(ROUND(YEARFRAC(F$10,K$10),2)*'1.Salaries Rates Dates'!$F$30)&amp;" / "&amp;H21*(ROUND(YEARFRAC(F$10,K$10),2)*'1.Salaries Rates Dates'!$E$30)))</f>
        <v>0 / 0</v>
      </c>
      <c r="J21" s="51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Dates'!$B$49)))))</f>
        <v>0</v>
      </c>
      <c r="K21" s="128">
        <f>IF($C21="FT",J21*'1.Salaries Rates Dates'!$B$44,
IF($C21="PT",J21*'1.Salaries Rates Dates'!$B$45,
IF($C21="Clinical",J21*'1.Salaries Rates Dates'!$B$44,
IF($C21="ANSFT",J21*'1.Salaries Rates Dates'!$B$46,
IF($C21="ANSPT",J21*'1.Salaries Rates Dates'!$B$47)))))</f>
        <v>0</v>
      </c>
      <c r="L21" s="28">
        <f t="shared" si="6"/>
        <v>0</v>
      </c>
      <c r="M21" s="250"/>
      <c r="N21" s="25">
        <f>E21*(1+'1.Salaries Rates Dates'!B49)</f>
        <v>0</v>
      </c>
      <c r="O21" s="47"/>
      <c r="P21" s="47"/>
      <c r="Q21" s="47"/>
      <c r="R21" s="48" t="str">
        <f>IF(O21&gt;0,('1.Salaries Rates Dates'!$D$31*O21),(P21*(ROUND(YEARFRAC(O$10,T$10),2)*'1.Salaries Rates Dates'!$F$31)&amp;" / "&amp;Q21*(ROUND(YEARFRAC(O$10,T$10),2)*'1.Salaries Rates Dates'!$E$31)))</f>
        <v>0 / 0</v>
      </c>
      <c r="S21" s="51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Dates'!$B$49)))))</f>
        <v>0</v>
      </c>
      <c r="T21" s="128">
        <f>IF($C21="FT",S21*'1.Salaries Rates Dates'!$B$44,
IF($C21="PT",S21*'1.Salaries Rates Dates'!$B$45,
IF($C21="Clinical",S21*'1.Salaries Rates Dates'!$B$44,
IF($C21="ANSFT",S21*'1.Salaries Rates Dates'!$B$46,
IF($C21="ANSPT",S21*'1.Salaries Rates Dates'!$B$47)))))</f>
        <v>0</v>
      </c>
      <c r="U21" s="28">
        <f t="shared" si="0"/>
        <v>0</v>
      </c>
      <c r="V21" s="252"/>
      <c r="W21" s="25">
        <f>N21*(1+'1.Salaries Rates Dates'!B49)</f>
        <v>0</v>
      </c>
      <c r="X21" s="47"/>
      <c r="Y21" s="47"/>
      <c r="Z21" s="47"/>
      <c r="AA21" s="48" t="str">
        <f>IF(X21&gt;0,('1.Salaries Rates Dates'!$D$32*X21),(Y21*(ROUND(YEARFRAC(X$10,AC$10),2)*'1.Salaries Rates Dates'!$F$32)&amp;" / "&amp;Z21*(ROUND(YEARFRAC(X$10,AC$10),2)*'1.Salaries Rates Dates'!$E$32)))</f>
        <v>0 / 0</v>
      </c>
      <c r="AB21" s="51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Dates'!$B$49)))))</f>
        <v>0</v>
      </c>
      <c r="AC21" s="128">
        <f>IF($C21="FT",AB21*'1.Salaries Rates Dates'!$B$44,
IF($C21="PT",AB21*'1.Salaries Rates Dates'!$B$45,
IF($C21="Clinical",AB21*'1.Salaries Rates Dates'!$B$44,
IF($C21="ANSFT",AB21*'1.Salaries Rates Dates'!$B$46,
IF($C21="ANSPT",AB21*'1.Salaries Rates Dates'!$B$47)))))</f>
        <v>0</v>
      </c>
      <c r="AD21" s="28">
        <f t="shared" si="1"/>
        <v>0</v>
      </c>
      <c r="AE21" s="252"/>
      <c r="AF21" s="25">
        <f>W21*(1+'1.Salaries Rates Dates'!B49)</f>
        <v>0</v>
      </c>
      <c r="AG21" s="47"/>
      <c r="AH21" s="47"/>
      <c r="AI21" s="47"/>
      <c r="AJ21" s="48" t="str">
        <f>IF(AG21&gt;0,('1.Salaries Rates Dates'!$D$33*AG21),(AH21*(ROUND(YEARFRAC(AG$10,AL$10),2)*'1.Salaries Rates Dates'!$F$33)&amp;" / "&amp;AI21*(ROUND(YEARFRAC(AG$10,AL$10),2)*'1.Salaries Rates Dates'!$E$33)))</f>
        <v>0 / 0</v>
      </c>
      <c r="AK21" s="51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Dates'!$B$49)))))</f>
        <v>0</v>
      </c>
      <c r="AL21" s="128">
        <f>IF($C21="FT",AK21*'1.Salaries Rates Dates'!$B$44,
IF($C21="PT",AK21*'1.Salaries Rates Dates'!$B$45,
IF($C21="Clinical",AK21*'1.Salaries Rates Dates'!$B$44,
IF($C21="ANSFT",AK21*'1.Salaries Rates Dates'!$B$46,
IF($C21="ANSPT",AK21*'1.Salaries Rates Dates'!$B$47)))))</f>
        <v>0</v>
      </c>
      <c r="AM21" s="28">
        <f t="shared" si="2"/>
        <v>0</v>
      </c>
      <c r="AN21" s="252"/>
      <c r="AO21" s="25">
        <f>AF21*(1+'1.Salaries Rates Dates'!B49)</f>
        <v>0</v>
      </c>
      <c r="AP21" s="47"/>
      <c r="AQ21" s="47"/>
      <c r="AR21" s="47"/>
      <c r="AS21" s="48" t="str">
        <f>IF(AP21&gt;0,('1.Salaries Rates Dates'!$D$34*AP21),(AQ21*(ROUND(YEARFRAC(AP$10,AU$10),2)*'1.Salaries Rates Dates'!$F$34)&amp;" / "&amp;AR21*(ROUND(YEARFRAC(AP$10,AU$10),2)*'1.Salaries Rates Dates'!$E$34)))</f>
        <v>0 / 0</v>
      </c>
      <c r="AT21" s="51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Dates'!$B$49)))))</f>
        <v>0</v>
      </c>
      <c r="AU21" s="128">
        <f>IF($C21="FT",AT21*'1.Salaries Rates Dates'!$B$44,
IF($C21="PT",AT21*'1.Salaries Rates Dates'!$B$45,
IF($C21="Clinical",AT21*'1.Salaries Rates Dates'!$B$44,
IF($C21="ANSFT",AT21*'1.Salaries Rates Dates'!$B$46,
IF($C21="ANSPT",AT21*'1.Salaries Rates Dates'!$B$47)))))</f>
        <v>0</v>
      </c>
      <c r="AV21" s="28">
        <f t="shared" si="3"/>
        <v>0</v>
      </c>
      <c r="AW21" s="252"/>
      <c r="AX21" s="25">
        <f>AO21*(1+'1.Salaries Rates Dates'!K52)</f>
        <v>0</v>
      </c>
      <c r="AY21" s="47"/>
      <c r="AZ21" s="47"/>
      <c r="BA21" s="47"/>
      <c r="BB21" s="48" t="str">
        <f>IF(AY21&gt;0,('1.Salaries Rates Dates'!$D$35*AY21),(AZ21*(ROUND(YEARFRAC(AY$10,BD$10),2)*'1.Salaries Rates Dates'!$F$35)&amp;" / "&amp;BA21*(ROUND(YEARFRAC(AY$10,BD$10),2)*'1.Salaries Rates Dates'!$E$35)))</f>
        <v>0 / 0</v>
      </c>
      <c r="BC21" s="51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Dates'!$B$49)))))</f>
        <v>0</v>
      </c>
      <c r="BD21" s="128">
        <f>IF($C21="FT",BC21*'1.Salaries Rates Dates'!$B$44,
IF($C21="PT",BC21*'1.Salaries Rates Dates'!$B$45,
IF($C21="Clinical",BC21*'1.Salaries Rates Dates'!$B$44,
IF($C21="ANSFT",BC21*'1.Salaries Rates Dates'!$B$46,
IF($C21="ANSPT",BC21*'1.Salaries Rates Dates'!$B$47)))))</f>
        <v>0</v>
      </c>
      <c r="BE21" s="28">
        <f t="shared" si="4"/>
        <v>0</v>
      </c>
      <c r="BF21" s="252"/>
      <c r="BG21" s="25">
        <f>AX21*(1+'1.Salaries Rates Dates'!T52)</f>
        <v>0</v>
      </c>
      <c r="BH21" s="47"/>
      <c r="BI21" s="47"/>
      <c r="BJ21" s="47"/>
      <c r="BK21" s="48" t="str">
        <f>IF(BH21&gt;0,('1.Salaries Rates Dates'!$D$36*BH21),(BI21*(ROUND(YEARFRAC(BH$10,BM$10),2)*'1.Salaries Rates Dates'!$F$36)&amp;" / "&amp;BJ21*(ROUND(YEARFRAC(BH$10,BM$10),2)*'1.Salaries Rates Dates'!$E$36)))</f>
        <v>0 / 0</v>
      </c>
      <c r="BL21" s="51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Dates'!$B$49)))))</f>
        <v>0</v>
      </c>
      <c r="BM21" s="128">
        <f>IF($C21="FT",BL21*'1.Salaries Rates Dates'!$B$44,
IF($C21="PT",BL21*'1.Salaries Rates Dates'!$B$45,
IF($C21="Clinical",BL21*'1.Salaries Rates Dates'!$B$44,
IF($C21="ANSFT",BL21*'1.Salaries Rates Dates'!$B$46,
IF($C21="ANSPT",BL21*'1.Salaries Rates Dates'!$B$47)))))</f>
        <v>0</v>
      </c>
      <c r="BN21" s="28">
        <f t="shared" si="5"/>
        <v>0</v>
      </c>
      <c r="BO21" s="14">
        <f t="shared" si="7"/>
        <v>0</v>
      </c>
      <c r="BP21" s="14">
        <f t="shared" si="7"/>
        <v>0</v>
      </c>
      <c r="BQ21" s="14">
        <f t="shared" si="7"/>
        <v>0</v>
      </c>
      <c r="BR21" s="82"/>
      <c r="BS21" s="55">
        <f>'1.Salaries Rates Dates'!$D$10</f>
        <v>0</v>
      </c>
      <c r="BT21" s="187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Dates'!$B$49)))))</f>
        <v>0</v>
      </c>
      <c r="BU21" s="187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Dates'!$B$49)))))</f>
        <v>0</v>
      </c>
      <c r="BV21" s="187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Dates'!$B$49)))))</f>
        <v>0</v>
      </c>
      <c r="BW21" s="187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Dates'!$B$49)))))</f>
        <v>0</v>
      </c>
      <c r="BX21" s="187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Dates'!$B$49)))))</f>
        <v>0</v>
      </c>
      <c r="BY21" s="187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Dates'!$B$49)))))</f>
        <v>0</v>
      </c>
      <c r="BZ21" s="187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Dates'!$B$49)))))</f>
        <v>0</v>
      </c>
      <c r="CA21" s="188">
        <f t="shared" si="8"/>
        <v>0</v>
      </c>
    </row>
    <row r="22" spans="1:79" x14ac:dyDescent="0.25">
      <c r="A22" s="15">
        <v>8</v>
      </c>
      <c r="B22" s="71">
        <f>'1.Salaries Rates Dates'!C11</f>
        <v>0</v>
      </c>
      <c r="C22" s="30" t="s">
        <v>31</v>
      </c>
      <c r="D22" s="226"/>
      <c r="E22" s="25">
        <f>'1.Salaries Rates Dates'!Z11</f>
        <v>0</v>
      </c>
      <c r="F22" s="47"/>
      <c r="G22" s="47"/>
      <c r="H22" s="47"/>
      <c r="I22" s="48" t="str">
        <f>IF(F22&gt;0,('1.Salaries Rates Dates'!$D$30*F22),(G22*(ROUND(YEARFRAC(F$10,K$10),2)*'1.Salaries Rates Dates'!$F$30)&amp;" / "&amp;H22*(ROUND(YEARFRAC(F$10,K$10),2)*'1.Salaries Rates Dates'!$E$30)))</f>
        <v>0 / 0</v>
      </c>
      <c r="J22" s="51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Dates'!$B$49)))))</f>
        <v>0</v>
      </c>
      <c r="K22" s="128">
        <f>IF($C22="FT",J22*'1.Salaries Rates Dates'!$B$44,
IF($C22="PT",J22*'1.Salaries Rates Dates'!$B$45,
IF($C22="Clinical",J22*'1.Salaries Rates Dates'!$B$44,
IF($C22="ANSFT",J22*'1.Salaries Rates Dates'!$B$46,
IF($C22="ANSPT",J22*'1.Salaries Rates Dates'!$B$47)))))</f>
        <v>0</v>
      </c>
      <c r="L22" s="28">
        <f t="shared" si="6"/>
        <v>0</v>
      </c>
      <c r="M22" s="250"/>
      <c r="N22" s="25">
        <f>E22*(1+'1.Salaries Rates Dates'!$B$49)</f>
        <v>0</v>
      </c>
      <c r="O22" s="47"/>
      <c r="P22" s="47"/>
      <c r="Q22" s="47"/>
      <c r="R22" s="48" t="str">
        <f>IF(O22&gt;0,('1.Salaries Rates Dates'!$D$31*O22),(P22*(ROUND(YEARFRAC(O$10,T$10),2)*'1.Salaries Rates Dates'!$F$31)&amp;" / "&amp;Q22*(ROUND(YEARFRAC(O$10,T$10),2)*'1.Salaries Rates Dates'!$E$31)))</f>
        <v>0 / 0</v>
      </c>
      <c r="S22" s="51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Dates'!$B$49)))))</f>
        <v>0</v>
      </c>
      <c r="T22" s="128">
        <f>IF($C22="FT",S22*'1.Salaries Rates Dates'!$B$44,
IF($C22="PT",S22*'1.Salaries Rates Dates'!$B$45,
IF($C22="Clinical",S22*'1.Salaries Rates Dates'!$B$44,
IF($C22="ANSFT",S22*'1.Salaries Rates Dates'!$B$46,
IF($C22="ANSPT",S22*'1.Salaries Rates Dates'!$B$47)))))</f>
        <v>0</v>
      </c>
      <c r="U22" s="28">
        <f t="shared" si="0"/>
        <v>0</v>
      </c>
      <c r="V22" s="252"/>
      <c r="W22" s="25">
        <f>N22*(1+'1.Salaries Rates Dates'!$B$49)</f>
        <v>0</v>
      </c>
      <c r="X22" s="47"/>
      <c r="Y22" s="47"/>
      <c r="Z22" s="47"/>
      <c r="AA22" s="48" t="str">
        <f>IF(X22&gt;0,('1.Salaries Rates Dates'!$D$32*X22),(Y22*(ROUND(YEARFRAC(X$10,AC$10),2)*'1.Salaries Rates Dates'!$F$32)&amp;" / "&amp;Z22*(ROUND(YEARFRAC(X$10,AC$10),2)*'1.Salaries Rates Dates'!$E$32)))</f>
        <v>0 / 0</v>
      </c>
      <c r="AB22" s="51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Dates'!$B$49)))))</f>
        <v>0</v>
      </c>
      <c r="AC22" s="128">
        <f>IF($C22="FT",AB22*'1.Salaries Rates Dates'!$B$44,
IF($C22="PT",AB22*'1.Salaries Rates Dates'!$B$45,
IF($C22="Clinical",AB22*'1.Salaries Rates Dates'!$B$44,
IF($C22="ANSFT",AB22*'1.Salaries Rates Dates'!$B$46,
IF($C22="ANSPT",AB22*'1.Salaries Rates Dates'!$B$47)))))</f>
        <v>0</v>
      </c>
      <c r="AD22" s="28">
        <f t="shared" si="1"/>
        <v>0</v>
      </c>
      <c r="AE22" s="252"/>
      <c r="AF22" s="25">
        <f>W22*(1+'1.Salaries Rates Dates'!$B$49)</f>
        <v>0</v>
      </c>
      <c r="AG22" s="47"/>
      <c r="AH22" s="47"/>
      <c r="AI22" s="47"/>
      <c r="AJ22" s="48" t="str">
        <f>IF(AG22&gt;0,('1.Salaries Rates Dates'!$D$33*AG22),(AH22*(ROUND(YEARFRAC(AG$10,AL$10),2)*'1.Salaries Rates Dates'!$F$33)&amp;" / "&amp;AI22*(ROUND(YEARFRAC(AG$10,AL$10),2)*'1.Salaries Rates Dates'!$E$33)))</f>
        <v>0 / 0</v>
      </c>
      <c r="AK22" s="51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Dates'!$B$49)))))</f>
        <v>0</v>
      </c>
      <c r="AL22" s="128">
        <f>IF($C22="FT",AK22*'1.Salaries Rates Dates'!$B$44,
IF($C22="PT",AK22*'1.Salaries Rates Dates'!$B$45,
IF($C22="Clinical",AK22*'1.Salaries Rates Dates'!$B$44,
IF($C22="ANSFT",AK22*'1.Salaries Rates Dates'!$B$46,
IF($C22="ANSPT",AK22*'1.Salaries Rates Dates'!$B$47)))))</f>
        <v>0</v>
      </c>
      <c r="AM22" s="28">
        <f t="shared" si="2"/>
        <v>0</v>
      </c>
      <c r="AN22" s="252"/>
      <c r="AO22" s="25">
        <f>AF22*(1+'1.Salaries Rates Dates'!$B$49)</f>
        <v>0</v>
      </c>
      <c r="AP22" s="47"/>
      <c r="AQ22" s="47"/>
      <c r="AR22" s="47"/>
      <c r="AS22" s="48" t="str">
        <f>IF(AP22&gt;0,('1.Salaries Rates Dates'!$D$34*AP22),(AQ22*(ROUND(YEARFRAC(AP$10,AU$10),2)*'1.Salaries Rates Dates'!$F$34)&amp;" / "&amp;AR22*(ROUND(YEARFRAC(AP$10,AU$10),2)*'1.Salaries Rates Dates'!$E$34)))</f>
        <v>0 / 0</v>
      </c>
      <c r="AT22" s="51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Dates'!$B$49)))))</f>
        <v>0</v>
      </c>
      <c r="AU22" s="128">
        <f>IF($C22="FT",AT22*'1.Salaries Rates Dates'!$B$44,
IF($C22="PT",AT22*'1.Salaries Rates Dates'!$B$45,
IF($C22="Clinical",AT22*'1.Salaries Rates Dates'!$B$44,
IF($C22="ANSFT",AT22*'1.Salaries Rates Dates'!$B$46,
IF($C22="ANSPT",AT22*'1.Salaries Rates Dates'!$B$47)))))</f>
        <v>0</v>
      </c>
      <c r="AV22" s="28">
        <f t="shared" si="3"/>
        <v>0</v>
      </c>
      <c r="AW22" s="252"/>
      <c r="AX22" s="25">
        <f>AO22*(1+'1.Salaries Rates Dates'!$B$49)</f>
        <v>0</v>
      </c>
      <c r="AY22" s="47"/>
      <c r="AZ22" s="47"/>
      <c r="BA22" s="47"/>
      <c r="BB22" s="48" t="str">
        <f>IF(AY22&gt;0,('1.Salaries Rates Dates'!$D$35*AY22),(AZ22*(ROUND(YEARFRAC(AY$10,BD$10),2)*'1.Salaries Rates Dates'!$F$35)&amp;" / "&amp;BA22*(ROUND(YEARFRAC(AY$10,BD$10),2)*'1.Salaries Rates Dates'!$E$35)))</f>
        <v>0 / 0</v>
      </c>
      <c r="BC22" s="51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Dates'!$B$49)))))</f>
        <v>0</v>
      </c>
      <c r="BD22" s="128">
        <f>IF($C22="FT",BC22*'1.Salaries Rates Dates'!$B$44,
IF($C22="PT",BC22*'1.Salaries Rates Dates'!$B$45,
IF($C22="Clinical",BC22*'1.Salaries Rates Dates'!$B$44,
IF($C22="ANSFT",BC22*'1.Salaries Rates Dates'!$B$46,
IF($C22="ANSPT",BC22*'1.Salaries Rates Dates'!$B$47)))))</f>
        <v>0</v>
      </c>
      <c r="BE22" s="28">
        <f t="shared" si="4"/>
        <v>0</v>
      </c>
      <c r="BF22" s="252"/>
      <c r="BG22" s="25">
        <f>AX22*(1+'1.Salaries Rates Dates'!$B$49)</f>
        <v>0</v>
      </c>
      <c r="BH22" s="47"/>
      <c r="BI22" s="47"/>
      <c r="BJ22" s="47"/>
      <c r="BK22" s="48" t="str">
        <f>IF(BH22&gt;0,('1.Salaries Rates Dates'!$D$36*BH22),(BI22*(ROUND(YEARFRAC(BH$10,BM$10),2)*'1.Salaries Rates Dates'!$F$36)&amp;" / "&amp;BJ22*(ROUND(YEARFRAC(BH$10,BM$10),2)*'1.Salaries Rates Dates'!$E$36)))</f>
        <v>0 / 0</v>
      </c>
      <c r="BL22" s="51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Dates'!$B$49)))))</f>
        <v>0</v>
      </c>
      <c r="BM22" s="128">
        <f>IF($C22="FT",BL22*'1.Salaries Rates Dates'!$B$44,
IF($C22="PT",BL22*'1.Salaries Rates Dates'!$B$45,
IF($C22="Clinical",BL22*'1.Salaries Rates Dates'!$B$44,
IF($C22="ANSFT",BL22*'1.Salaries Rates Dates'!$B$46,
IF($C22="ANSPT",BL22*'1.Salaries Rates Dates'!$B$47)))))</f>
        <v>0</v>
      </c>
      <c r="BN22" s="28">
        <f t="shared" si="5"/>
        <v>0</v>
      </c>
      <c r="BO22" s="14">
        <f t="shared" si="7"/>
        <v>0</v>
      </c>
      <c r="BP22" s="14">
        <f t="shared" si="7"/>
        <v>0</v>
      </c>
      <c r="BQ22" s="14">
        <f t="shared" si="7"/>
        <v>0</v>
      </c>
      <c r="BR22" s="82"/>
      <c r="BS22" s="55">
        <f>'1.Salaries Rates Dates'!$D$11</f>
        <v>0</v>
      </c>
      <c r="BT22" s="187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Dates'!$B$49)))))</f>
        <v>0</v>
      </c>
      <c r="BU22" s="187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Dates'!$B$49)))))</f>
        <v>0</v>
      </c>
      <c r="BV22" s="187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Dates'!$B$49)))))</f>
        <v>0</v>
      </c>
      <c r="BW22" s="187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Dates'!$B$49)))))</f>
        <v>0</v>
      </c>
      <c r="BX22" s="187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Dates'!$B$49)))))</f>
        <v>0</v>
      </c>
      <c r="BY22" s="187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Dates'!$B$49)))))</f>
        <v>0</v>
      </c>
      <c r="BZ22" s="187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Dates'!$B$49)))))</f>
        <v>0</v>
      </c>
      <c r="CA22" s="188">
        <f t="shared" si="8"/>
        <v>0</v>
      </c>
    </row>
    <row r="23" spans="1:79" hidden="1" x14ac:dyDescent="0.25">
      <c r="A23" s="15">
        <v>9</v>
      </c>
      <c r="B23" s="71">
        <f>'1.Salaries Rates Dates'!C12</f>
        <v>0</v>
      </c>
      <c r="C23" s="30" t="s">
        <v>31</v>
      </c>
      <c r="D23" s="226"/>
      <c r="E23" s="25">
        <f>'1.Salaries Rates Dates'!Z12</f>
        <v>0</v>
      </c>
      <c r="F23" s="47"/>
      <c r="G23" s="47"/>
      <c r="H23" s="47"/>
      <c r="I23" s="48" t="str">
        <f>IF(F23&gt;0,('1.Salaries Rates Dates'!$D$30*F23),(G23*(ROUND(YEARFRAC(F$10,K$10),2)*'1.Salaries Rates Dates'!$F$30)&amp;" / "&amp;H23*(ROUND(YEARFRAC(F$10,K$10),2)*'1.Salaries Rates Dates'!$E$30)))</f>
        <v>0 / 0</v>
      </c>
      <c r="J23" s="51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Dates'!$B$49)))))</f>
        <v>0</v>
      </c>
      <c r="K23" s="128">
        <f>IF($C23="FT",J23*'1.Salaries Rates Dates'!$B$44,
IF($C23="PT",J23*'1.Salaries Rates Dates'!$B$45,
IF($C23="Clinical",J23*'1.Salaries Rates Dates'!$B$44,
IF($C23="ANSFT",J23*'1.Salaries Rates Dates'!$B$46,
IF($C23="ANSPT",J23*'1.Salaries Rates Dates'!$B$47)))))</f>
        <v>0</v>
      </c>
      <c r="L23" s="28">
        <f t="shared" si="6"/>
        <v>0</v>
      </c>
      <c r="M23" s="250"/>
      <c r="N23" s="25">
        <f>E23*(1+'1.Salaries Rates Dates'!B49)</f>
        <v>0</v>
      </c>
      <c r="O23" s="47"/>
      <c r="P23" s="47"/>
      <c r="Q23" s="47"/>
      <c r="R23" s="48" t="str">
        <f>IF(O23&gt;0,('1.Salaries Rates Dates'!$D$31*O23),(P23*(ROUND(YEARFRAC(O$10,T$10),2)*'1.Salaries Rates Dates'!$F$31)&amp;" / "&amp;Q23*(ROUND(YEARFRAC(O$10,T$10),2)*'1.Salaries Rates Dates'!$E$31)))</f>
        <v>0 / 0</v>
      </c>
      <c r="S23" s="51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Dates'!$B$49)))))</f>
        <v>0</v>
      </c>
      <c r="T23" s="128">
        <f>IF($C23="FT",S23*'1.Salaries Rates Dates'!$B$44,
IF($C23="PT",S23*'1.Salaries Rates Dates'!$B$45,
IF($C23="Clinical",S23*'1.Salaries Rates Dates'!$B$44,
IF($C23="ANSFT",S23*'1.Salaries Rates Dates'!$B$46,
IF($C23="ANSPT",S23*'1.Salaries Rates Dates'!$B$47)))))</f>
        <v>0</v>
      </c>
      <c r="U23" s="28">
        <f t="shared" si="0"/>
        <v>0</v>
      </c>
      <c r="V23" s="252"/>
      <c r="W23" s="25">
        <f>N23*(1+'1.Salaries Rates Dates'!B49)</f>
        <v>0</v>
      </c>
      <c r="X23" s="47"/>
      <c r="Y23" s="47"/>
      <c r="Z23" s="47"/>
      <c r="AA23" s="48" t="str">
        <f>IF(X23&gt;0,('1.Salaries Rates Dates'!$D$32*X23),(Y23*(ROUND(YEARFRAC(X$10,AC$10),2)*'1.Salaries Rates Dates'!$F$32)&amp;" / "&amp;Z23*(ROUND(YEARFRAC(X$10,AC$10),2)*'1.Salaries Rates Dates'!$E$32)))</f>
        <v>0 / 0</v>
      </c>
      <c r="AB23" s="51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Dates'!$B$49)))))</f>
        <v>0</v>
      </c>
      <c r="AC23" s="128">
        <f>IF($C23="FT",AB23*'1.Salaries Rates Dates'!$B$44,
IF($C23="PT",AB23*'1.Salaries Rates Dates'!$B$45,
IF($C23="Clinical",AB23*'1.Salaries Rates Dates'!$B$44,
IF($C23="ANSFT",AB23*'1.Salaries Rates Dates'!$B$46,
IF($C23="ANSPT",AB23*'1.Salaries Rates Dates'!$B$47)))))</f>
        <v>0</v>
      </c>
      <c r="AD23" s="28">
        <f t="shared" si="1"/>
        <v>0</v>
      </c>
      <c r="AE23" s="252"/>
      <c r="AF23" s="25">
        <f>W23*(1+'1.Salaries Rates Dates'!B49)</f>
        <v>0</v>
      </c>
      <c r="AG23" s="47"/>
      <c r="AH23" s="47"/>
      <c r="AI23" s="47"/>
      <c r="AJ23" s="48" t="str">
        <f>IF(AG23&gt;0,('1.Salaries Rates Dates'!$D$33*AG23),(AH23*(ROUND(YEARFRAC(AG$10,AL$10),2)*'1.Salaries Rates Dates'!$F$33)&amp;" / "&amp;AI23*(ROUND(YEARFRAC(AG$10,AL$10),2)*'1.Salaries Rates Dates'!$E$33)))</f>
        <v>0 / 0</v>
      </c>
      <c r="AK23" s="51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Dates'!$B$49)))))</f>
        <v>0</v>
      </c>
      <c r="AL23" s="128">
        <f>IF($C23="FT",AK23*'1.Salaries Rates Dates'!$B$44,
IF($C23="PT",AK23*'1.Salaries Rates Dates'!$B$45,
IF($C23="Clinical",AK23*'1.Salaries Rates Dates'!$B$44,
IF($C23="ANSFT",AK23*'1.Salaries Rates Dates'!$B$46,
IF($C23="ANSPT",AK23*'1.Salaries Rates Dates'!$B$47)))))</f>
        <v>0</v>
      </c>
      <c r="AM23" s="28">
        <f t="shared" si="2"/>
        <v>0</v>
      </c>
      <c r="AN23" s="252"/>
      <c r="AO23" s="25">
        <f>AF23*(1+'1.Salaries Rates Dates'!B49)</f>
        <v>0</v>
      </c>
      <c r="AP23" s="47"/>
      <c r="AQ23" s="47"/>
      <c r="AR23" s="47"/>
      <c r="AS23" s="48" t="str">
        <f>IF(AP23&gt;0,('1.Salaries Rates Dates'!$D$34*AP23),(AQ23*(ROUND(YEARFRAC(AP$10,AU$10),2)*'1.Salaries Rates Dates'!$F$34)&amp;" / "&amp;AR23*(ROUND(YEARFRAC(AP$10,AU$10),2)*'1.Salaries Rates Dates'!$E$34)))</f>
        <v>0 / 0</v>
      </c>
      <c r="AT23" s="51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Dates'!$B$49)))))</f>
        <v>0</v>
      </c>
      <c r="AU23" s="128">
        <f>IF($C23="FT",AT23*'1.Salaries Rates Dates'!$B$44,
IF($C23="PT",AT23*'1.Salaries Rates Dates'!$B$45,
IF($C23="Clinical",AT23*'1.Salaries Rates Dates'!$B$44,
IF($C23="ANSFT",AT23*'1.Salaries Rates Dates'!$B$46,
IF($C23="ANSPT",AT23*'1.Salaries Rates Dates'!$B$47)))))</f>
        <v>0</v>
      </c>
      <c r="AV23" s="28">
        <f t="shared" si="3"/>
        <v>0</v>
      </c>
      <c r="AW23" s="252"/>
      <c r="AX23" s="25">
        <f>AO23*(1+'1.Salaries Rates Dates'!K52)</f>
        <v>0</v>
      </c>
      <c r="AY23" s="47"/>
      <c r="AZ23" s="47"/>
      <c r="BA23" s="47"/>
      <c r="BB23" s="48" t="str">
        <f>IF(AY23&gt;0,('1.Salaries Rates Dates'!$D$35*AY23),(AZ23*(ROUND(YEARFRAC(AY$10,BD$10),2)*'1.Salaries Rates Dates'!$F$35)&amp;" / "&amp;BA23*(ROUND(YEARFRAC(AY$10,BD$10),2)*'1.Salaries Rates Dates'!$E$35)))</f>
        <v>0 / 0</v>
      </c>
      <c r="BC23" s="51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Dates'!$B$49)))))</f>
        <v>0</v>
      </c>
      <c r="BD23" s="128">
        <f>IF($C23="FT",BC23*'1.Salaries Rates Dates'!$B$44,
IF($C23="PT",BC23*'1.Salaries Rates Dates'!$B$45,
IF($C23="Clinical",BC23*'1.Salaries Rates Dates'!$B$44,
IF($C23="ANSFT",BC23*'1.Salaries Rates Dates'!$B$46,
IF($C23="ANSPT",BC23*'1.Salaries Rates Dates'!$B$47)))))</f>
        <v>0</v>
      </c>
      <c r="BE23" s="28">
        <f t="shared" si="4"/>
        <v>0</v>
      </c>
      <c r="BF23" s="252"/>
      <c r="BG23" s="25">
        <f>AX23*(1+'1.Salaries Rates Dates'!T52)</f>
        <v>0</v>
      </c>
      <c r="BH23" s="47"/>
      <c r="BI23" s="47"/>
      <c r="BJ23" s="47"/>
      <c r="BK23" s="48" t="str">
        <f>IF(BH23&gt;0,('1.Salaries Rates Dates'!$D$36*BH23),(BI23*(ROUND(YEARFRAC(BH$10,BM$10),2)*'1.Salaries Rates Dates'!$F$36)&amp;" / "&amp;BJ23*(ROUND(YEARFRAC(BH$10,BM$10),2)*'1.Salaries Rates Dates'!$E$36)))</f>
        <v>0 / 0</v>
      </c>
      <c r="BL23" s="51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Dates'!$B$49)))))</f>
        <v>0</v>
      </c>
      <c r="BM23" s="128">
        <f>IF($C23="FT",BL23*'1.Salaries Rates Dates'!$B$44,
IF($C23="PT",BL23*'1.Salaries Rates Dates'!$B$45,
IF($C23="Clinical",BL23*'1.Salaries Rates Dates'!$B$44,
IF($C23="ANSFT",BL23*'1.Salaries Rates Dates'!$B$46,
IF($C23="ANSPT",BL23*'1.Salaries Rates Dates'!$B$47)))))</f>
        <v>0</v>
      </c>
      <c r="BN23" s="28">
        <f t="shared" si="5"/>
        <v>0</v>
      </c>
      <c r="BO23" s="14">
        <f t="shared" si="7"/>
        <v>0</v>
      </c>
      <c r="BP23" s="14">
        <f t="shared" si="7"/>
        <v>0</v>
      </c>
      <c r="BQ23" s="14">
        <f t="shared" si="7"/>
        <v>0</v>
      </c>
      <c r="BR23" s="82"/>
      <c r="BS23" s="55">
        <f>'1.Salaries Rates Dates'!$D$12</f>
        <v>0</v>
      </c>
      <c r="BT23" s="187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Dates'!$B$49)))))</f>
        <v>0</v>
      </c>
      <c r="BU23" s="187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Dates'!$B$49)))))</f>
        <v>0</v>
      </c>
      <c r="BV23" s="187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Dates'!$B$49)))))</f>
        <v>0</v>
      </c>
      <c r="BW23" s="187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Dates'!$B$49)))))</f>
        <v>0</v>
      </c>
      <c r="BX23" s="187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Dates'!$B$49)))))</f>
        <v>0</v>
      </c>
      <c r="BY23" s="187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Dates'!$B$49)))))</f>
        <v>0</v>
      </c>
      <c r="BZ23" s="187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Dates'!$B$49)))))</f>
        <v>0</v>
      </c>
      <c r="CA23" s="188">
        <f t="shared" si="8"/>
        <v>0</v>
      </c>
    </row>
    <row r="24" spans="1:79" hidden="1" x14ac:dyDescent="0.25">
      <c r="A24" s="15">
        <v>10</v>
      </c>
      <c r="B24" s="71">
        <f>'1.Salaries Rates Dates'!C13</f>
        <v>0</v>
      </c>
      <c r="C24" s="30" t="s">
        <v>31</v>
      </c>
      <c r="D24" s="226"/>
      <c r="E24" s="25">
        <f>'1.Salaries Rates Dates'!Z13</f>
        <v>0</v>
      </c>
      <c r="F24" s="47"/>
      <c r="G24" s="47"/>
      <c r="H24" s="47"/>
      <c r="I24" s="48" t="str">
        <f>IF(F24&gt;0,('1.Salaries Rates Dates'!$D$30*F24),(G24*(ROUND(YEARFRAC(F$10,K$10),2)*'1.Salaries Rates Dates'!$F$30)&amp;" / "&amp;H24*(ROUND(YEARFRAC(F$10,K$10),2)*'1.Salaries Rates Dates'!$E$30)))</f>
        <v>0 / 0</v>
      </c>
      <c r="J24" s="51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Dates'!$B$49)))))</f>
        <v>0</v>
      </c>
      <c r="K24" s="128">
        <f>IF($C24="FT",J24*'1.Salaries Rates Dates'!$B$44,
IF($C24="PT",J24*'1.Salaries Rates Dates'!$B$45,
IF($C24="Clinical",J24*'1.Salaries Rates Dates'!$B$44,
IF($C24="ANSFT",J24*'1.Salaries Rates Dates'!$B$46,
IF($C24="ANSPT",J24*'1.Salaries Rates Dates'!$B$47)))))</f>
        <v>0</v>
      </c>
      <c r="L24" s="28">
        <f>J24+K24</f>
        <v>0</v>
      </c>
      <c r="M24" s="250"/>
      <c r="N24" s="25">
        <f>E24*(1+'1.Salaries Rates Dates'!B49)</f>
        <v>0</v>
      </c>
      <c r="O24" s="47"/>
      <c r="P24" s="47"/>
      <c r="Q24" s="47"/>
      <c r="R24" s="48" t="str">
        <f>IF(O24&gt;0,('1.Salaries Rates Dates'!$D$31*O24),(P24*(ROUND(YEARFRAC(O$10,T$10),2)*'1.Salaries Rates Dates'!$F$31)&amp;" / "&amp;Q24*(ROUND(YEARFRAC(O$10,T$10),2)*'1.Salaries Rates Dates'!$E$31)))</f>
        <v>0 / 0</v>
      </c>
      <c r="S24" s="51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Dates'!$B$49)))))</f>
        <v>0</v>
      </c>
      <c r="T24" s="128">
        <f>IF($C24="FT",S24*'1.Salaries Rates Dates'!$B$44,
IF($C24="PT",S24*'1.Salaries Rates Dates'!$B$45,
IF($C24="Clinical",S24*'1.Salaries Rates Dates'!$B$44,
IF($C24="ANSFT",S24*'1.Salaries Rates Dates'!$B$46,
IF($C24="ANSPT",S24*'1.Salaries Rates Dates'!$B$47)))))</f>
        <v>0</v>
      </c>
      <c r="U24" s="28">
        <f t="shared" si="0"/>
        <v>0</v>
      </c>
      <c r="V24" s="252"/>
      <c r="W24" s="25">
        <f>N24*(1+'1.Salaries Rates Dates'!B49)</f>
        <v>0</v>
      </c>
      <c r="X24" s="47"/>
      <c r="Y24" s="47"/>
      <c r="Z24" s="47"/>
      <c r="AA24" s="48" t="str">
        <f>IF(X24&gt;0,('1.Salaries Rates Dates'!$D$32*X24),(Y24*(ROUND(YEARFRAC(X$10,AC$10),2)*'1.Salaries Rates Dates'!$F$32)&amp;" / "&amp;Z24*(ROUND(YEARFRAC(X$10,AC$10),2)*'1.Salaries Rates Dates'!$E$32)))</f>
        <v>0 / 0</v>
      </c>
      <c r="AB24" s="51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Dates'!$B$49)))))</f>
        <v>0</v>
      </c>
      <c r="AC24" s="128">
        <f>IF($C24="FT",AB24*'1.Salaries Rates Dates'!$B$44,
IF($C24="PT",AB24*'1.Salaries Rates Dates'!$B$45,
IF($C24="Clinical",AB24*'1.Salaries Rates Dates'!$B$44,
IF($C24="ANSFT",AB24*'1.Salaries Rates Dates'!$B$46,
IF($C24="ANSPT",AB24*'1.Salaries Rates Dates'!$B$47)))))</f>
        <v>0</v>
      </c>
      <c r="AD24" s="28">
        <f t="shared" si="1"/>
        <v>0</v>
      </c>
      <c r="AE24" s="252"/>
      <c r="AF24" s="25">
        <f>W24*(1+'1.Salaries Rates Dates'!B49)</f>
        <v>0</v>
      </c>
      <c r="AG24" s="47"/>
      <c r="AH24" s="47"/>
      <c r="AI24" s="47"/>
      <c r="AJ24" s="48" t="str">
        <f>IF(AG24&gt;0,('1.Salaries Rates Dates'!$D$33*AG24),(AH24*(ROUND(YEARFRAC(AG$10,AL$10),2)*'1.Salaries Rates Dates'!$F$33)&amp;" / "&amp;AI24*(ROUND(YEARFRAC(AG$10,AL$10),2)*'1.Salaries Rates Dates'!$E$33)))</f>
        <v>0 / 0</v>
      </c>
      <c r="AK24" s="51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Dates'!$B$49)))))</f>
        <v>0</v>
      </c>
      <c r="AL24" s="128">
        <f>IF($C24="FT",AK24*'1.Salaries Rates Dates'!$B$44,
IF($C24="PT",AK24*'1.Salaries Rates Dates'!$B$45,
IF($C24="Clinical",AK24*'1.Salaries Rates Dates'!$B$44,
IF($C24="ANSFT",AK24*'1.Salaries Rates Dates'!$B$46,
IF($C24="ANSPT",AK24*'1.Salaries Rates Dates'!$B$47)))))</f>
        <v>0</v>
      </c>
      <c r="AM24" s="28">
        <f t="shared" si="2"/>
        <v>0</v>
      </c>
      <c r="AN24" s="252"/>
      <c r="AO24" s="25">
        <f>AF24*(1+'1.Salaries Rates Dates'!B49)</f>
        <v>0</v>
      </c>
      <c r="AP24" s="47"/>
      <c r="AQ24" s="47"/>
      <c r="AR24" s="47"/>
      <c r="AS24" s="48" t="str">
        <f>IF(AP24&gt;0,('1.Salaries Rates Dates'!$D$34*AP24),(AQ24*(ROUND(YEARFRAC(AP$10,AU$10),2)*'1.Salaries Rates Dates'!$F$34)&amp;" / "&amp;AR24*(ROUND(YEARFRAC(AP$10,AU$10),2)*'1.Salaries Rates Dates'!$E$34)))</f>
        <v>0 / 0</v>
      </c>
      <c r="AT24" s="51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Dates'!$B$49)))))</f>
        <v>0</v>
      </c>
      <c r="AU24" s="128">
        <f>IF($C24="FT",AT24*'1.Salaries Rates Dates'!$B$44,
IF($C24="PT",AT24*'1.Salaries Rates Dates'!$B$45,
IF($C24="Clinical",AT24*'1.Salaries Rates Dates'!$B$44,
IF($C24="ANSFT",AT24*'1.Salaries Rates Dates'!$B$46,
IF($C24="ANSPT",AT24*'1.Salaries Rates Dates'!$B$47)))))</f>
        <v>0</v>
      </c>
      <c r="AV24" s="28">
        <f t="shared" si="3"/>
        <v>0</v>
      </c>
      <c r="AW24" s="252"/>
      <c r="AX24" s="25">
        <f>AO24*(1+'1.Salaries Rates Dates'!K52)</f>
        <v>0</v>
      </c>
      <c r="AY24" s="47"/>
      <c r="AZ24" s="47"/>
      <c r="BA24" s="47"/>
      <c r="BB24" s="48" t="str">
        <f>IF(AY24&gt;0,('1.Salaries Rates Dates'!$D$35*AY24),(AZ24*(ROUND(YEARFRAC(AY$10,BD$10),2)*'1.Salaries Rates Dates'!$F$35)&amp;" / "&amp;BA24*(ROUND(YEARFRAC(AY$10,BD$10),2)*'1.Salaries Rates Dates'!$E$35)))</f>
        <v>0 / 0</v>
      </c>
      <c r="BC24" s="51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Dates'!$B$49)))))</f>
        <v>0</v>
      </c>
      <c r="BD24" s="128">
        <f>IF($C24="FT",BC24*'1.Salaries Rates Dates'!$B$44,
IF($C24="PT",BC24*'1.Salaries Rates Dates'!$B$45,
IF($C24="Clinical",BC24*'1.Salaries Rates Dates'!$B$44,
IF($C24="ANSFT",BC24*'1.Salaries Rates Dates'!$B$46,
IF($C24="ANSPT",BC24*'1.Salaries Rates Dates'!$B$47)))))</f>
        <v>0</v>
      </c>
      <c r="BE24" s="28">
        <f t="shared" si="4"/>
        <v>0</v>
      </c>
      <c r="BF24" s="252"/>
      <c r="BG24" s="25">
        <f>AX24*(1+'1.Salaries Rates Dates'!T52)</f>
        <v>0</v>
      </c>
      <c r="BH24" s="47"/>
      <c r="BI24" s="47"/>
      <c r="BJ24" s="47"/>
      <c r="BK24" s="48" t="str">
        <f>IF(BH24&gt;0,('1.Salaries Rates Dates'!$D$36*BH24),(BI24*(ROUND(YEARFRAC(BH$10,BM$10),2)*'1.Salaries Rates Dates'!$F$36)&amp;" / "&amp;BJ24*(ROUND(YEARFRAC(BH$10,BM$10),2)*'1.Salaries Rates Dates'!$E$36)))</f>
        <v>0 / 0</v>
      </c>
      <c r="BL24" s="51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Dates'!$B$49)))))</f>
        <v>0</v>
      </c>
      <c r="BM24" s="128">
        <f>IF($C24="FT",BL24*'1.Salaries Rates Dates'!$B$44,
IF($C24="PT",BL24*'1.Salaries Rates Dates'!$B$45,
IF($C24="Clinical",BL24*'1.Salaries Rates Dates'!$B$44,
IF($C24="ANSFT",BL24*'1.Salaries Rates Dates'!$B$46,
IF($C24="ANSPT",BL24*'1.Salaries Rates Dates'!$B$47)))))</f>
        <v>0</v>
      </c>
      <c r="BN24" s="28">
        <f t="shared" si="5"/>
        <v>0</v>
      </c>
      <c r="BO24" s="14">
        <f>J24+S24+AB24+AK24+AT24+BC24+BL24</f>
        <v>0</v>
      </c>
      <c r="BP24" s="14">
        <f t="shared" si="7"/>
        <v>0</v>
      </c>
      <c r="BQ24" s="14">
        <f t="shared" si="7"/>
        <v>0</v>
      </c>
      <c r="BR24" s="82"/>
      <c r="BS24" s="55">
        <f>'1.Salaries Rates Dates'!$D$13</f>
        <v>0</v>
      </c>
      <c r="BT24" s="187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Dates'!$B$49)))))</f>
        <v>0</v>
      </c>
      <c r="BU24" s="187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Dates'!$B$49)))))</f>
        <v>0</v>
      </c>
      <c r="BV24" s="187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Dates'!$B$49)))))</f>
        <v>0</v>
      </c>
      <c r="BW24" s="187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Dates'!$B$49)))))</f>
        <v>0</v>
      </c>
      <c r="BX24" s="187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Dates'!$B$49)))))</f>
        <v>0</v>
      </c>
      <c r="BY24" s="187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Dates'!$B$49)))))</f>
        <v>0</v>
      </c>
      <c r="BZ24" s="187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Dates'!$B$49)))))</f>
        <v>0</v>
      </c>
      <c r="CA24" s="188">
        <f t="shared" si="8"/>
        <v>0</v>
      </c>
    </row>
    <row r="25" spans="1:79" x14ac:dyDescent="0.25">
      <c r="A25" s="376" t="s">
        <v>97</v>
      </c>
      <c r="B25" s="386"/>
      <c r="C25" s="377"/>
      <c r="D25" s="226"/>
      <c r="E25" s="7"/>
      <c r="F25" s="7"/>
      <c r="G25" s="7"/>
      <c r="H25" s="7"/>
      <c r="I25" s="7"/>
      <c r="J25" s="7"/>
      <c r="K25" s="7"/>
      <c r="L25" s="7"/>
      <c r="M25" s="250"/>
      <c r="N25" s="7"/>
      <c r="O25" s="7"/>
      <c r="P25" s="7"/>
      <c r="Q25" s="7"/>
      <c r="R25" s="7"/>
      <c r="S25" s="7"/>
      <c r="T25" s="7"/>
      <c r="U25" s="7"/>
      <c r="V25" s="252"/>
      <c r="W25" s="7"/>
      <c r="X25" s="7"/>
      <c r="Y25" s="7"/>
      <c r="Z25" s="7"/>
      <c r="AA25" s="7"/>
      <c r="AB25" s="7"/>
      <c r="AC25" s="7"/>
      <c r="AD25" s="7"/>
      <c r="AE25" s="252"/>
      <c r="AF25" s="7"/>
      <c r="AG25" s="7"/>
      <c r="AH25" s="7"/>
      <c r="AI25" s="7"/>
      <c r="AJ25" s="7"/>
      <c r="AK25" s="7"/>
      <c r="AL25" s="7"/>
      <c r="AM25" s="7"/>
      <c r="AN25" s="252"/>
      <c r="AO25" s="7"/>
      <c r="AP25" s="7"/>
      <c r="AQ25" s="7"/>
      <c r="AR25" s="7"/>
      <c r="AS25" s="7"/>
      <c r="AT25" s="7"/>
      <c r="AU25" s="7"/>
      <c r="AV25" s="7"/>
      <c r="AW25" s="252"/>
      <c r="AX25" s="7"/>
      <c r="AY25" s="7"/>
      <c r="AZ25" s="7"/>
      <c r="BA25" s="7"/>
      <c r="BB25" s="7"/>
      <c r="BC25" s="7"/>
      <c r="BD25" s="7"/>
      <c r="BE25" s="7"/>
      <c r="BF25" s="252"/>
      <c r="BG25" s="7"/>
      <c r="BH25" s="7"/>
      <c r="BI25" s="7"/>
      <c r="BJ25" s="7"/>
      <c r="BK25" s="7"/>
      <c r="BL25" s="7"/>
      <c r="BM25" s="7"/>
      <c r="BN25" s="7"/>
      <c r="BO25" s="203"/>
      <c r="BP25" s="327"/>
      <c r="BQ25" s="204"/>
      <c r="BR25" s="1"/>
      <c r="BS25" s="55">
        <v>2070</v>
      </c>
      <c r="BT25" s="187">
        <f>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</f>
        <v>0</v>
      </c>
      <c r="BU25" s="187">
        <f>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</f>
        <v>0</v>
      </c>
      <c r="BV25" s="187">
        <f>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</f>
        <v>0</v>
      </c>
      <c r="BW25" s="187">
        <f>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</f>
        <v>0</v>
      </c>
      <c r="BX25" s="187">
        <f>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</f>
        <v>0</v>
      </c>
      <c r="BY25" s="187">
        <f>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</f>
        <v>0</v>
      </c>
      <c r="BZ25" s="187">
        <f>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</f>
        <v>0</v>
      </c>
      <c r="CA25" s="188">
        <f>SUM(BT25:BZ25)</f>
        <v>0</v>
      </c>
    </row>
    <row r="26" spans="1:79" x14ac:dyDescent="0.25">
      <c r="A26" s="3" t="s">
        <v>4</v>
      </c>
      <c r="B26" s="376" t="s">
        <v>5</v>
      </c>
      <c r="C26" s="377"/>
      <c r="D26" s="226"/>
      <c r="E26" s="7"/>
      <c r="F26" s="7"/>
      <c r="G26" s="7"/>
      <c r="H26" s="7"/>
      <c r="I26" s="7"/>
      <c r="J26" s="7"/>
      <c r="K26" s="7"/>
      <c r="L26" s="7"/>
      <c r="M26" s="250"/>
      <c r="N26" s="7"/>
      <c r="O26" s="7"/>
      <c r="P26" s="7"/>
      <c r="Q26" s="7"/>
      <c r="R26" s="7"/>
      <c r="S26" s="7"/>
      <c r="T26" s="7"/>
      <c r="U26" s="7"/>
      <c r="V26" s="252"/>
      <c r="W26" s="7"/>
      <c r="X26" s="7"/>
      <c r="Y26" s="7"/>
      <c r="Z26" s="7"/>
      <c r="AA26" s="7"/>
      <c r="AB26" s="7"/>
      <c r="AC26" s="7"/>
      <c r="AD26" s="7"/>
      <c r="AE26" s="252"/>
      <c r="AF26" s="7"/>
      <c r="AG26" s="7"/>
      <c r="AH26" s="7"/>
      <c r="AI26" s="7"/>
      <c r="AJ26" s="7"/>
      <c r="AK26" s="7"/>
      <c r="AL26" s="7"/>
      <c r="AM26" s="7"/>
      <c r="AN26" s="252"/>
      <c r="AO26" s="7"/>
      <c r="AP26" s="7"/>
      <c r="AQ26" s="7"/>
      <c r="AR26" s="7"/>
      <c r="AS26" s="7"/>
      <c r="AT26" s="7"/>
      <c r="AU26" s="7"/>
      <c r="AV26" s="7"/>
      <c r="AW26" s="252"/>
      <c r="AX26" s="7"/>
      <c r="AY26" s="7"/>
      <c r="AZ26" s="7"/>
      <c r="BA26" s="7"/>
      <c r="BB26" s="7"/>
      <c r="BC26" s="7"/>
      <c r="BD26" s="7"/>
      <c r="BE26" s="7"/>
      <c r="BF26" s="252"/>
      <c r="BG26" s="7"/>
      <c r="BH26" s="7"/>
      <c r="BI26" s="7"/>
      <c r="BJ26" s="7"/>
      <c r="BK26" s="7"/>
      <c r="BL26" s="7"/>
      <c r="BM26" s="7"/>
      <c r="BN26" s="7"/>
      <c r="BO26" s="203"/>
      <c r="BP26" s="327"/>
      <c r="BQ26" s="204"/>
      <c r="BR26" s="1"/>
      <c r="BS26" s="203"/>
      <c r="BT26" s="327"/>
      <c r="BU26" s="327"/>
      <c r="BV26" s="327"/>
      <c r="BW26" s="327"/>
      <c r="BX26" s="327"/>
      <c r="BY26" s="155"/>
      <c r="BZ26" s="155"/>
      <c r="CA26" s="8"/>
    </row>
    <row r="27" spans="1:79" x14ac:dyDescent="0.25">
      <c r="A27" s="15">
        <v>1</v>
      </c>
      <c r="B27" s="16">
        <f>'1.Salaries Rates Dates'!C16</f>
        <v>0</v>
      </c>
      <c r="C27" s="30" t="s">
        <v>31</v>
      </c>
      <c r="D27" s="226"/>
      <c r="E27" s="25">
        <f>'1.Salaries Rates Dates'!Z16</f>
        <v>0</v>
      </c>
      <c r="F27" s="47"/>
      <c r="G27" s="394"/>
      <c r="H27" s="395"/>
      <c r="I27" s="48">
        <f>IF(F27&gt;0,('1.Salaries Rates Dates'!$D$30*F27),0)</f>
        <v>0</v>
      </c>
      <c r="J27" s="51">
        <f>IF(F27&gt;0,((E27*F27*'1.Salaries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Dates'!$D$30))))+(E27*F27*'1.Salaries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7" s="128">
        <f>IF($C27="FT",J27*'1.Salaries Rates Dates'!$B$44,
IF($C27="PT",J27*'1.Salaries Rates Dates'!$B$45,
IF($C27="Clinical",J27*'1.Salaries Rates Dates'!$B$44,
IF($C27="ANSFT",J27*'1.Salaries Rates Dates'!$B$46,
IF($C27="ANSPT",J27*'1.Salaries Rates Dates'!$B$47)))))</f>
        <v>0</v>
      </c>
      <c r="L27" s="28">
        <f t="shared" ref="L27:L36" si="9">J27+K27</f>
        <v>0</v>
      </c>
      <c r="M27" s="250"/>
      <c r="N27" s="25">
        <f>E27*(1+'1.Salaries Rates Dates'!$B$49)</f>
        <v>0</v>
      </c>
      <c r="O27" s="47"/>
      <c r="P27" s="334"/>
      <c r="Q27" s="335"/>
      <c r="R27" s="48">
        <f>IF(O27&gt;0,('1.Salaries Rates Dates'!$D$31*O27),0)</f>
        <v>0</v>
      </c>
      <c r="S27" s="51">
        <f>IF(O27&gt;0,((N27*O27*'1.Salaries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Dates'!$D$31))))+(N27*O27*'1.Salaries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7" s="128">
        <f>IF($C27="FT",S27*'1.Salaries Rates Dates'!$B$44,
IF($C27="PT",S27*'1.Salaries Rates Dates'!$B$45,
IF($C27="Clinical",S27*'1.Salaries Rates Dates'!$B$44,
IF($C27="ANSFT",S27*'1.Salaries Rates Dates'!$B$46,
IF($C27="ANSPT",S27*'1.Salaries Rates Dates'!$B$47)))))</f>
        <v>0</v>
      </c>
      <c r="U27" s="28">
        <f t="shared" ref="U27:U36" si="10">S27+T27</f>
        <v>0</v>
      </c>
      <c r="V27" s="252"/>
      <c r="W27" s="25">
        <f>N27*(1+'1.Salaries Rates Dates'!$B$49)</f>
        <v>0</v>
      </c>
      <c r="X27" s="47"/>
      <c r="Y27" s="334"/>
      <c r="Z27" s="335"/>
      <c r="AA27" s="48">
        <f>IF(X27&gt;0,('1.Salaries Rates Dates'!$D$32*X27),0)</f>
        <v>0</v>
      </c>
      <c r="AB27" s="51">
        <f>IF(X27&gt;0,((W27*X27*'1.Salaries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Dates'!$D$32))))+(W27*X27*'1.Salaries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7" s="128">
        <f>IF($C27="FT",AB27*'1.Salaries Rates Dates'!$B$44,
IF($C27="PT",AB27*'1.Salaries Rates Dates'!$B$45,
IF($C27="Clinical",AB27*'1.Salaries Rates Dates'!$B$44,
IF($C27="ANSFT",AB27*'1.Salaries Rates Dates'!$B$46,
IF($C27="ANSPT",AB27*'1.Salaries Rates Dates'!$B$47)))))</f>
        <v>0</v>
      </c>
      <c r="AD27" s="28">
        <f t="shared" ref="AD27:AD36" si="11">AB27+AC27</f>
        <v>0</v>
      </c>
      <c r="AE27" s="252"/>
      <c r="AF27" s="25">
        <f>W27*(1+'1.Salaries Rates Dates'!$B$49)</f>
        <v>0</v>
      </c>
      <c r="AG27" s="47"/>
      <c r="AH27" s="334"/>
      <c r="AI27" s="335"/>
      <c r="AJ27" s="48">
        <f>IF(AG27&gt;0,('1.Salaries Rates Dates'!$D$33*AG27),0)</f>
        <v>0</v>
      </c>
      <c r="AK27" s="51">
        <f>IF(AG27&gt;0,((AF27*AG27*'1.Salaries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Dates'!$D$33))))+(AF27*AG27*'1.Salaries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7" s="128">
        <f>IF($C27="FT",AK27*'1.Salaries Rates Dates'!$B$44,
IF($C27="PT",AK27*'1.Salaries Rates Dates'!$B$45,
IF($C27="Clinical",AK27*'1.Salaries Rates Dates'!$B$44,
IF($C27="ANSFT",AK27*'1.Salaries Rates Dates'!$B$46,
IF($C27="ANSPT",AK27*'1.Salaries Rates Dates'!$B$47)))))</f>
        <v>0</v>
      </c>
      <c r="AM27" s="28">
        <f t="shared" ref="AM27:AM36" si="12">AK27+AL27</f>
        <v>0</v>
      </c>
      <c r="AN27" s="252"/>
      <c r="AO27" s="25">
        <f>AF27*(1+'1.Salaries Rates Dates'!$B$49)</f>
        <v>0</v>
      </c>
      <c r="AP27" s="47"/>
      <c r="AQ27" s="334"/>
      <c r="AR27" s="335"/>
      <c r="AS27" s="48">
        <f>IF(AP27&gt;0,('1.Salaries Rates Dates'!$D$34*AP27),0)</f>
        <v>0</v>
      </c>
      <c r="AT27" s="51">
        <f>IF(AP27&gt;0,((AO27*AP27*'1.Salaries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Dates'!$D$34))))+(AO27*AP27*'1.Salaries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7" s="128">
        <f>IF($C27="FT",AT27*'1.Salaries Rates Dates'!$B$44,
IF($C27="PT",AT27*'1.Salaries Rates Dates'!$B$45,
IF($C27="Clinical",AT27*'1.Salaries Rates Dates'!$B$44,
IF($C27="ANSFT",AT27*'1.Salaries Rates Dates'!$B$46,
IF($C27="ANSPT",AT27*'1.Salaries Rates Dates'!$B$47)))))</f>
        <v>0</v>
      </c>
      <c r="AV27" s="28">
        <f t="shared" ref="AV27:AV36" si="13">AT27+AU27</f>
        <v>0</v>
      </c>
      <c r="AW27" s="252"/>
      <c r="AX27" s="25">
        <f>AO27*(1+'1.Salaries Rates Dates'!$B$49)</f>
        <v>0</v>
      </c>
      <c r="AY27" s="47"/>
      <c r="AZ27" s="334"/>
      <c r="BA27" s="335"/>
      <c r="BB27" s="48">
        <f>IF(AY27&gt;0,('1.Salaries Rates Dates'!$D$35*AY27),0)</f>
        <v>0</v>
      </c>
      <c r="BC27" s="51">
        <f>IF(AY27&gt;0,((AX27*AY27*'1.Salaries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Dates'!$D$35))))+(AX27*AY27*'1.Salaries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7" s="128">
        <f>IF($C27="FT",BC27*'1.Salaries Rates Dates'!$B$44,
IF($C27="PT",BC27*'1.Salaries Rates Dates'!$B$45,
IF($C27="Clinical",BC27*'1.Salaries Rates Dates'!$B$44,
IF($C27="ANSFT",BC27*'1.Salaries Rates Dates'!$B$46,
IF($C27="ANSPT",BC27*'1.Salaries Rates Dates'!$B$47)))))</f>
        <v>0</v>
      </c>
      <c r="BE27" s="28">
        <f t="shared" ref="BE27:BE36" si="14">BC27+BD27</f>
        <v>0</v>
      </c>
      <c r="BF27" s="252"/>
      <c r="BG27" s="25">
        <f>AX27*(1+'1.Salaries Rates Dates'!$B$49)</f>
        <v>0</v>
      </c>
      <c r="BH27" s="47"/>
      <c r="BI27" s="334"/>
      <c r="BJ27" s="335"/>
      <c r="BK27" s="48">
        <f>IF(BH27&gt;0,('1.Salaries Rates Dates'!$D$36*BH27),0)</f>
        <v>0</v>
      </c>
      <c r="BL27" s="51">
        <f>IF(BH27&gt;0,((BG27*BH27*'1.Salaries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Dates'!$D$36))))+(BG27*BH27*'1.Salaries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7" s="128">
        <f>IF($C27="FT",BL27*'1.Salaries Rates Dates'!$B$44,
IF($C27="PT",BL27*'1.Salaries Rates Dates'!$B$45,
IF($C27="Clinical",BL27*'1.Salaries Rates Dates'!$B$44,
IF($C27="ANSFT",BL27*'1.Salaries Rates Dates'!$B$46,
IF($C27="ANSPT",BL27*'1.Salaries Rates Dates'!$B$47)))))</f>
        <v>0</v>
      </c>
      <c r="BN27" s="28">
        <f t="shared" ref="BN27:BN36" si="15">BL27+BM27</f>
        <v>0</v>
      </c>
      <c r="BO27" s="14">
        <f t="shared" ref="BO27:BQ36" si="16">J27+S27+AB27+AK27+AT27+BC27+BL27</f>
        <v>0</v>
      </c>
      <c r="BP27" s="14">
        <f t="shared" si="16"/>
        <v>0</v>
      </c>
      <c r="BQ27" s="14">
        <f t="shared" si="16"/>
        <v>0</v>
      </c>
      <c r="BR27" s="82"/>
      <c r="BS27" s="55">
        <f>'1.Salaries Rates Dates'!$D$16</f>
        <v>0</v>
      </c>
      <c r="BT27" s="187">
        <f t="shared" ref="BT27:BT36" si="17">$J27</f>
        <v>0</v>
      </c>
      <c r="BU27" s="187">
        <f t="shared" ref="BU27:BU36" si="18">$S27</f>
        <v>0</v>
      </c>
      <c r="BV27" s="187">
        <f t="shared" ref="BV27:BV36" si="19">$AB27</f>
        <v>0</v>
      </c>
      <c r="BW27" s="187">
        <f t="shared" ref="BW27:BW36" si="20">$AK27</f>
        <v>0</v>
      </c>
      <c r="BX27" s="187">
        <f t="shared" ref="BX27:BX36" si="21">$AT27</f>
        <v>0</v>
      </c>
      <c r="BY27" s="187">
        <f t="shared" ref="BY27:BY36" si="22">$BC27</f>
        <v>0</v>
      </c>
      <c r="BZ27" s="187">
        <f t="shared" ref="BZ27:BZ36" si="23">$BL27</f>
        <v>0</v>
      </c>
      <c r="CA27" s="188">
        <f>SUM(BT27:BZ27)</f>
        <v>0</v>
      </c>
    </row>
    <row r="28" spans="1:79" x14ac:dyDescent="0.25">
      <c r="A28" s="15">
        <v>2</v>
      </c>
      <c r="B28" s="16">
        <f>'1.Salaries Rates Dates'!C17</f>
        <v>0</v>
      </c>
      <c r="C28" s="30" t="s">
        <v>31</v>
      </c>
      <c r="D28" s="226"/>
      <c r="E28" s="25">
        <f>'1.Salaries Rates Dates'!Z17</f>
        <v>0</v>
      </c>
      <c r="F28" s="47"/>
      <c r="G28" s="396"/>
      <c r="H28" s="397"/>
      <c r="I28" s="48">
        <f>IF(F28&gt;0,('1.Salaries Rates Dates'!$D$30*F28),0)</f>
        <v>0</v>
      </c>
      <c r="J28" s="51">
        <f>IF(F28&gt;0,((E28*F28*'1.Salaries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Dates'!$D$30))))+(E28*F28*'1.Salaries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8" s="128">
        <f>IF($C28="FT",J28*'1.Salaries Rates Dates'!$B$44,
IF($C28="PT",J28*'1.Salaries Rates Dates'!$B$45,
IF($C28="Clinical",J28*'1.Salaries Rates Dates'!$B$44,
IF($C28="ANSFT",J28*'1.Salaries Rates Dates'!$B$46,
IF($C28="ANSPT",J28*'1.Salaries Rates Dates'!$B$47)))))</f>
        <v>0</v>
      </c>
      <c r="L28" s="28">
        <f t="shared" si="9"/>
        <v>0</v>
      </c>
      <c r="M28" s="250"/>
      <c r="N28" s="25">
        <f>E28*(1+'1.Salaries Rates Dates'!$B$49)</f>
        <v>0</v>
      </c>
      <c r="O28" s="47"/>
      <c r="P28" s="336"/>
      <c r="Q28" s="337"/>
      <c r="R28" s="48">
        <f>IF(O28&gt;0,('1.Salaries Rates Dates'!$D$31*O28),0)</f>
        <v>0</v>
      </c>
      <c r="S28" s="51">
        <f>IF(O28&gt;0,((N28*O28*'1.Salaries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Dates'!$D$31))))+(N28*O28*'1.Salaries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8" s="128">
        <f>IF($C28="FT",S28*'1.Salaries Rates Dates'!$B$44,
IF($C28="PT",S28*'1.Salaries Rates Dates'!$B$45,
IF($C28="Clinical",S28*'1.Salaries Rates Dates'!$B$44,
IF($C28="ANSFT",S28*'1.Salaries Rates Dates'!$B$46,
IF($C28="ANSPT",S28*'1.Salaries Rates Dates'!$B$47)))))</f>
        <v>0</v>
      </c>
      <c r="U28" s="28">
        <f t="shared" si="10"/>
        <v>0</v>
      </c>
      <c r="V28" s="252"/>
      <c r="W28" s="25">
        <f>N28*(1+'1.Salaries Rates Dates'!$B$49)</f>
        <v>0</v>
      </c>
      <c r="X28" s="47"/>
      <c r="Y28" s="336"/>
      <c r="Z28" s="337"/>
      <c r="AA28" s="48">
        <f>IF(X28&gt;0,('1.Salaries Rates Dates'!$D$32*X28),0)</f>
        <v>0</v>
      </c>
      <c r="AB28" s="51">
        <f>IF(X28&gt;0,((W28*X28*'1.Salaries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Dates'!$D$32))))+(W28*X28*'1.Salaries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8" s="128">
        <f>IF($C28="FT",AB28*'1.Salaries Rates Dates'!$B$44,
IF($C28="PT",AB28*'1.Salaries Rates Dates'!$B$45,
IF($C28="Clinical",AB28*'1.Salaries Rates Dates'!$B$44,
IF($C28="ANSFT",AB28*'1.Salaries Rates Dates'!$B$46,
IF($C28="ANSPT",AB28*'1.Salaries Rates Dates'!$B$47)))))</f>
        <v>0</v>
      </c>
      <c r="AD28" s="28">
        <f t="shared" si="11"/>
        <v>0</v>
      </c>
      <c r="AE28" s="252"/>
      <c r="AF28" s="25">
        <f>W28*(1+'1.Salaries Rates Dates'!$B$49)</f>
        <v>0</v>
      </c>
      <c r="AG28" s="47"/>
      <c r="AH28" s="336"/>
      <c r="AI28" s="337"/>
      <c r="AJ28" s="48">
        <f>IF(AG28&gt;0,('1.Salaries Rates Dates'!$D$33*AG28),0)</f>
        <v>0</v>
      </c>
      <c r="AK28" s="51">
        <f>IF(AG28&gt;0,((AF28*AG28*'1.Salaries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Dates'!$D$33))))+(AF28*AG28*'1.Salaries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8" s="128">
        <f>IF($C28="FT",AK28*'1.Salaries Rates Dates'!$B$44,
IF($C28="PT",AK28*'1.Salaries Rates Dates'!$B$45,
IF($C28="Clinical",AK28*'1.Salaries Rates Dates'!$B$44,
IF($C28="ANSFT",AK28*'1.Salaries Rates Dates'!$B$46,
IF($C28="ANSPT",AK28*'1.Salaries Rates Dates'!$B$47)))))</f>
        <v>0</v>
      </c>
      <c r="AM28" s="28">
        <f t="shared" si="12"/>
        <v>0</v>
      </c>
      <c r="AN28" s="252"/>
      <c r="AO28" s="25">
        <f>AF28*(1+'1.Salaries Rates Dates'!$B$49)</f>
        <v>0</v>
      </c>
      <c r="AP28" s="47"/>
      <c r="AQ28" s="336"/>
      <c r="AR28" s="337"/>
      <c r="AS28" s="48">
        <f>IF(AP28&gt;0,('1.Salaries Rates Dates'!$D$34*AP28),0)</f>
        <v>0</v>
      </c>
      <c r="AT28" s="51">
        <f>IF(AP28&gt;0,((AO28*AP28*'1.Salaries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Dates'!$D$34))))+(AO28*AP28*'1.Salaries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8" s="128">
        <f>IF($C28="FT",AT28*'1.Salaries Rates Dates'!$B$44,
IF($C28="PT",AT28*'1.Salaries Rates Dates'!$B$45,
IF($C28="Clinical",AT28*'1.Salaries Rates Dates'!$B$44,
IF($C28="ANSFT",AT28*'1.Salaries Rates Dates'!$B$46,
IF($C28="ANSPT",AT28*'1.Salaries Rates Dates'!$B$47)))))</f>
        <v>0</v>
      </c>
      <c r="AV28" s="28">
        <f t="shared" si="13"/>
        <v>0</v>
      </c>
      <c r="AW28" s="252"/>
      <c r="AX28" s="25">
        <f>AO28*(1+'1.Salaries Rates Dates'!$B$49)</f>
        <v>0</v>
      </c>
      <c r="AY28" s="47"/>
      <c r="AZ28" s="336"/>
      <c r="BA28" s="337"/>
      <c r="BB28" s="48">
        <f>IF(AY28&gt;0,('1.Salaries Rates Dates'!$D$35*AY28),0)</f>
        <v>0</v>
      </c>
      <c r="BC28" s="51">
        <f>IF(AY28&gt;0,((AX28*AY28*'1.Salaries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Dates'!$D$35))))+(AX28*AY28*'1.Salaries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8" s="128">
        <f>IF($C28="FT",BC28*'1.Salaries Rates Dates'!$B$44,
IF($C28="PT",BC28*'1.Salaries Rates Dates'!$B$45,
IF($C28="Clinical",BC28*'1.Salaries Rates Dates'!$B$44,
IF($C28="ANSFT",BC28*'1.Salaries Rates Dates'!$B$46,
IF($C28="ANSPT",BC28*'1.Salaries Rates Dates'!$B$47)))))</f>
        <v>0</v>
      </c>
      <c r="BE28" s="28">
        <f t="shared" si="14"/>
        <v>0</v>
      </c>
      <c r="BF28" s="252"/>
      <c r="BG28" s="25">
        <f>AX28*(1+'1.Salaries Rates Dates'!$B$49)</f>
        <v>0</v>
      </c>
      <c r="BH28" s="47"/>
      <c r="BI28" s="336"/>
      <c r="BJ28" s="337"/>
      <c r="BK28" s="48">
        <f>IF(BH28&gt;0,('1.Salaries Rates Dates'!$D$36*BH28),0)</f>
        <v>0</v>
      </c>
      <c r="BL28" s="51">
        <f>IF(BH28&gt;0,((BG28*BH28*'1.Salaries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Dates'!$D$36))))+(BG28*BH28*'1.Salaries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8" s="128">
        <f>IF($C28="FT",BL28*'1.Salaries Rates Dates'!$B$44,
IF($C28="PT",BL28*'1.Salaries Rates Dates'!$B$45,
IF($C28="Clinical",BL28*'1.Salaries Rates Dates'!$B$44,
IF($C28="ANSFT",BL28*'1.Salaries Rates Dates'!$B$46,
IF($C28="ANSPT",BL28*'1.Salaries Rates Dates'!$B$47)))))</f>
        <v>0</v>
      </c>
      <c r="BN28" s="28">
        <f t="shared" si="15"/>
        <v>0</v>
      </c>
      <c r="BO28" s="14">
        <f t="shared" si="16"/>
        <v>0</v>
      </c>
      <c r="BP28" s="14">
        <f t="shared" si="16"/>
        <v>0</v>
      </c>
      <c r="BQ28" s="14">
        <f t="shared" si="16"/>
        <v>0</v>
      </c>
      <c r="BR28" s="82"/>
      <c r="BS28" s="55">
        <f>'1.Salaries Rates Dates'!$D$17</f>
        <v>0</v>
      </c>
      <c r="BT28" s="187">
        <f t="shared" si="17"/>
        <v>0</v>
      </c>
      <c r="BU28" s="187">
        <f t="shared" si="18"/>
        <v>0</v>
      </c>
      <c r="BV28" s="187">
        <f t="shared" si="19"/>
        <v>0</v>
      </c>
      <c r="BW28" s="187">
        <f t="shared" si="20"/>
        <v>0</v>
      </c>
      <c r="BX28" s="187">
        <f t="shared" si="21"/>
        <v>0</v>
      </c>
      <c r="BY28" s="187">
        <f t="shared" si="22"/>
        <v>0</v>
      </c>
      <c r="BZ28" s="187">
        <f t="shared" si="23"/>
        <v>0</v>
      </c>
      <c r="CA28" s="188">
        <f t="shared" ref="CA28:CA36" si="24">SUM(BT28:BZ28)</f>
        <v>0</v>
      </c>
    </row>
    <row r="29" spans="1:79" x14ac:dyDescent="0.25">
      <c r="A29" s="15">
        <v>3</v>
      </c>
      <c r="B29" s="16">
        <f>'1.Salaries Rates Dates'!C18</f>
        <v>0</v>
      </c>
      <c r="C29" s="30" t="s">
        <v>31</v>
      </c>
      <c r="D29" s="226"/>
      <c r="E29" s="25">
        <f>'1.Salaries Rates Dates'!Z18</f>
        <v>0</v>
      </c>
      <c r="F29" s="47"/>
      <c r="G29" s="396"/>
      <c r="H29" s="397"/>
      <c r="I29" s="48">
        <f>IF(F29&gt;0,('1.Salaries Rates Dates'!$D$30*F29),0)</f>
        <v>0</v>
      </c>
      <c r="J29" s="51">
        <f>IF(F29&gt;0,((E29*F29*'1.Salaries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Dates'!$D$30))))+(E29*F29*'1.Salaries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9" s="128">
        <f>IF($C29="FT",J29*'1.Salaries Rates Dates'!$B$44,
IF($C29="PT",J29*'1.Salaries Rates Dates'!$B$45,
IF($C29="Clinical",J29*'1.Salaries Rates Dates'!$B$44,
IF($C29="ANSFT",J29*'1.Salaries Rates Dates'!$B$46,
IF($C29="ANSPT",J29*'1.Salaries Rates Dates'!$B$47)))))</f>
        <v>0</v>
      </c>
      <c r="L29" s="28">
        <f t="shared" si="9"/>
        <v>0</v>
      </c>
      <c r="M29" s="250"/>
      <c r="N29" s="25">
        <f>E29*(1+'1.Salaries Rates Dates'!$B$49)</f>
        <v>0</v>
      </c>
      <c r="O29" s="47"/>
      <c r="P29" s="336"/>
      <c r="Q29" s="337"/>
      <c r="R29" s="48">
        <f>IF(O29&gt;0,('1.Salaries Rates Dates'!$D$31*O29),0)</f>
        <v>0</v>
      </c>
      <c r="S29" s="51">
        <f>IF(O29&gt;0,((N29*O29*'1.Salaries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Dates'!$D$31))))+(N29*O29*'1.Salaries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9" s="128">
        <f>IF($C29="FT",S29*'1.Salaries Rates Dates'!$B$44,
IF($C29="PT",S29*'1.Salaries Rates Dates'!$B$45,
IF($C29="Clinical",S29*'1.Salaries Rates Dates'!$B$44,
IF($C29="ANSFT",S29*'1.Salaries Rates Dates'!$B$46,
IF($C29="ANSPT",S29*'1.Salaries Rates Dates'!$B$47)))))</f>
        <v>0</v>
      </c>
      <c r="U29" s="28">
        <f t="shared" si="10"/>
        <v>0</v>
      </c>
      <c r="V29" s="252"/>
      <c r="W29" s="25">
        <f>N29*(1+'1.Salaries Rates Dates'!$B$49)</f>
        <v>0</v>
      </c>
      <c r="X29" s="47"/>
      <c r="Y29" s="336"/>
      <c r="Z29" s="337"/>
      <c r="AA29" s="48">
        <f>IF(X29&gt;0,('1.Salaries Rates Dates'!$D$32*X29),0)</f>
        <v>0</v>
      </c>
      <c r="AB29" s="51">
        <f>IF(X29&gt;0,((W29*X29*'1.Salaries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Dates'!$D$32))))+(W29*X29*'1.Salaries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9" s="128">
        <f>IF($C29="FT",AB29*'1.Salaries Rates Dates'!$B$44,
IF($C29="PT",AB29*'1.Salaries Rates Dates'!$B$45,
IF($C29="Clinical",AB29*'1.Salaries Rates Dates'!$B$44,
IF($C29="ANSFT",AB29*'1.Salaries Rates Dates'!$B$46,
IF($C29="ANSPT",AB29*'1.Salaries Rates Dates'!$B$47)))))</f>
        <v>0</v>
      </c>
      <c r="AD29" s="28">
        <f t="shared" si="11"/>
        <v>0</v>
      </c>
      <c r="AE29" s="252"/>
      <c r="AF29" s="25">
        <f>W29*(1+'1.Salaries Rates Dates'!$B$49)</f>
        <v>0</v>
      </c>
      <c r="AG29" s="47"/>
      <c r="AH29" s="336"/>
      <c r="AI29" s="337"/>
      <c r="AJ29" s="48">
        <f>IF(AG29&gt;0,('1.Salaries Rates Dates'!$D$33*AG29),0)</f>
        <v>0</v>
      </c>
      <c r="AK29" s="51">
        <f>IF(AG29&gt;0,((AF29*AG29*'1.Salaries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Dates'!$D$33))))+(AF29*AG29*'1.Salaries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9" s="128">
        <f>IF($C29="FT",AK29*'1.Salaries Rates Dates'!$B$44,
IF($C29="PT",AK29*'1.Salaries Rates Dates'!$B$45,
IF($C29="Clinical",AK29*'1.Salaries Rates Dates'!$B$44,
IF($C29="ANSFT",AK29*'1.Salaries Rates Dates'!$B$46,
IF($C29="ANSPT",AK29*'1.Salaries Rates Dates'!$B$47)))))</f>
        <v>0</v>
      </c>
      <c r="AM29" s="28">
        <f t="shared" si="12"/>
        <v>0</v>
      </c>
      <c r="AN29" s="252"/>
      <c r="AO29" s="25">
        <f>AF29*(1+'1.Salaries Rates Dates'!$B$49)</f>
        <v>0</v>
      </c>
      <c r="AP29" s="47"/>
      <c r="AQ29" s="336"/>
      <c r="AR29" s="337"/>
      <c r="AS29" s="48">
        <f>IF(AP29&gt;0,('1.Salaries Rates Dates'!$D$34*AP29),0)</f>
        <v>0</v>
      </c>
      <c r="AT29" s="51">
        <f>IF(AP29&gt;0,((AO29*AP29*'1.Salaries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Dates'!$D$34))))+(AO29*AP29*'1.Salaries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9" s="128">
        <f>IF($C29="FT",AT29*'1.Salaries Rates Dates'!$B$44,
IF($C29="PT",AT29*'1.Salaries Rates Dates'!$B$45,
IF($C29="Clinical",AT29*'1.Salaries Rates Dates'!$B$44,
IF($C29="ANSFT",AT29*'1.Salaries Rates Dates'!$B$46,
IF($C29="ANSPT",AT29*'1.Salaries Rates Dates'!$B$47)))))</f>
        <v>0</v>
      </c>
      <c r="AV29" s="28">
        <f t="shared" si="13"/>
        <v>0</v>
      </c>
      <c r="AW29" s="252"/>
      <c r="AX29" s="25">
        <f>AO29*(1+'1.Salaries Rates Dates'!$B$49)</f>
        <v>0</v>
      </c>
      <c r="AY29" s="47"/>
      <c r="AZ29" s="336"/>
      <c r="BA29" s="337"/>
      <c r="BB29" s="48">
        <f>IF(AY29&gt;0,('1.Salaries Rates Dates'!$D$35*AY29),0)</f>
        <v>0</v>
      </c>
      <c r="BC29" s="51">
        <f>IF(AY29&gt;0,((AX29*AY29*'1.Salaries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Dates'!$D$35))))+(AX29*AY29*'1.Salaries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9" s="128">
        <f>IF($C29="FT",BC29*'1.Salaries Rates Dates'!$B$44,
IF($C29="PT",BC29*'1.Salaries Rates Dates'!$B$45,
IF($C29="Clinical",BC29*'1.Salaries Rates Dates'!$B$44,
IF($C29="ANSFT",BC29*'1.Salaries Rates Dates'!$B$46,
IF($C29="ANSPT",BC29*'1.Salaries Rates Dates'!$B$47)))))</f>
        <v>0</v>
      </c>
      <c r="BE29" s="28">
        <f t="shared" si="14"/>
        <v>0</v>
      </c>
      <c r="BF29" s="252"/>
      <c r="BG29" s="25">
        <f>AX29*(1+'1.Salaries Rates Dates'!$B$49)</f>
        <v>0</v>
      </c>
      <c r="BH29" s="47"/>
      <c r="BI29" s="336"/>
      <c r="BJ29" s="337"/>
      <c r="BK29" s="48">
        <f>IF(BH29&gt;0,('1.Salaries Rates Dates'!$D$36*BH29),0)</f>
        <v>0</v>
      </c>
      <c r="BL29" s="51">
        <f>IF(BH29&gt;0,((BG29*BH29*'1.Salaries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Dates'!$D$36))))+(BG29*BH29*'1.Salaries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9" s="128">
        <f>IF($C29="FT",BL29*'1.Salaries Rates Dates'!$B$44,
IF($C29="PT",BL29*'1.Salaries Rates Dates'!$B$45,
IF($C29="Clinical",BL29*'1.Salaries Rates Dates'!$B$44,
IF($C29="ANSFT",BL29*'1.Salaries Rates Dates'!$B$46,
IF($C29="ANSPT",BL29*'1.Salaries Rates Dates'!$B$47)))))</f>
        <v>0</v>
      </c>
      <c r="BN29" s="28">
        <f t="shared" si="15"/>
        <v>0</v>
      </c>
      <c r="BO29" s="14">
        <f t="shared" si="16"/>
        <v>0</v>
      </c>
      <c r="BP29" s="14">
        <f t="shared" si="16"/>
        <v>0</v>
      </c>
      <c r="BQ29" s="14">
        <f t="shared" si="16"/>
        <v>0</v>
      </c>
      <c r="BR29" s="82"/>
      <c r="BS29" s="55">
        <f>'1.Salaries Rates Dates'!$D$18</f>
        <v>0</v>
      </c>
      <c r="BT29" s="187">
        <f t="shared" si="17"/>
        <v>0</v>
      </c>
      <c r="BU29" s="187">
        <f t="shared" si="18"/>
        <v>0</v>
      </c>
      <c r="BV29" s="187">
        <f t="shared" si="19"/>
        <v>0</v>
      </c>
      <c r="BW29" s="187">
        <f t="shared" si="20"/>
        <v>0</v>
      </c>
      <c r="BX29" s="187">
        <f t="shared" si="21"/>
        <v>0</v>
      </c>
      <c r="BY29" s="187">
        <f t="shared" si="22"/>
        <v>0</v>
      </c>
      <c r="BZ29" s="187">
        <f t="shared" si="23"/>
        <v>0</v>
      </c>
      <c r="CA29" s="188">
        <f t="shared" si="24"/>
        <v>0</v>
      </c>
    </row>
    <row r="30" spans="1:79" x14ac:dyDescent="0.25">
      <c r="A30" s="15">
        <v>4</v>
      </c>
      <c r="B30" s="16">
        <f>'1.Salaries Rates Dates'!C19</f>
        <v>0</v>
      </c>
      <c r="C30" s="30" t="s">
        <v>31</v>
      </c>
      <c r="D30" s="226"/>
      <c r="E30" s="25">
        <f>'1.Salaries Rates Dates'!Z19</f>
        <v>0</v>
      </c>
      <c r="F30" s="47"/>
      <c r="G30" s="396"/>
      <c r="H30" s="397"/>
      <c r="I30" s="48">
        <f>IF(F30&gt;0,('1.Salaries Rates Dates'!$D$30*F30),0)</f>
        <v>0</v>
      </c>
      <c r="J30" s="51">
        <f>IF(F30&gt;0,((E30*F30*'1.Salaries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Dates'!$D$30))))+(E30*F30*'1.Salaries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0" s="128">
        <f>IF($C30="FT",J30*'1.Salaries Rates Dates'!$B$44,
IF($C30="PT",J30*'1.Salaries Rates Dates'!$B$45,
IF($C30="Clinical",J30*'1.Salaries Rates Dates'!$B$44,
IF($C30="ANSFT",J30*'1.Salaries Rates Dates'!$B$46,
IF($C30="ANSPT",J30*'1.Salaries Rates Dates'!$B$47)))))</f>
        <v>0</v>
      </c>
      <c r="L30" s="28">
        <f t="shared" si="9"/>
        <v>0</v>
      </c>
      <c r="M30" s="250"/>
      <c r="N30" s="25">
        <f>E30*(1+'1.Salaries Rates Dates'!$B$49)</f>
        <v>0</v>
      </c>
      <c r="O30" s="47"/>
      <c r="P30" s="336"/>
      <c r="Q30" s="337"/>
      <c r="R30" s="48">
        <f>IF(O30&gt;0,('1.Salaries Rates Dates'!$D$31*O30),0)</f>
        <v>0</v>
      </c>
      <c r="S30" s="51">
        <f>IF(O30&gt;0,((N30*O30*'1.Salaries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Dates'!$D$31))))+(N30*O30*'1.Salaries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0" s="128">
        <f>IF($C30="FT",S30*'1.Salaries Rates Dates'!$B$44,
IF($C30="PT",S30*'1.Salaries Rates Dates'!$B$45,
IF($C30="Clinical",S30*'1.Salaries Rates Dates'!$B$44,
IF($C30="ANSFT",S30*'1.Salaries Rates Dates'!$B$46,
IF($C30="ANSPT",S30*'1.Salaries Rates Dates'!$B$47)))))</f>
        <v>0</v>
      </c>
      <c r="U30" s="28">
        <f t="shared" si="10"/>
        <v>0</v>
      </c>
      <c r="V30" s="252"/>
      <c r="W30" s="25">
        <f>N30*(1+'1.Salaries Rates Dates'!$B$49)</f>
        <v>0</v>
      </c>
      <c r="X30" s="47"/>
      <c r="Y30" s="336"/>
      <c r="Z30" s="337"/>
      <c r="AA30" s="48">
        <f>IF(X30&gt;0,('1.Salaries Rates Dates'!$D$32*X30),0)</f>
        <v>0</v>
      </c>
      <c r="AB30" s="51">
        <f>IF(X30&gt;0,((W30*X30*'1.Salaries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Dates'!$D$32))))+(W30*X30*'1.Salaries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0" s="128">
        <f>IF($C30="FT",AB30*'1.Salaries Rates Dates'!$B$44,
IF($C30="PT",AB30*'1.Salaries Rates Dates'!$B$45,
IF($C30="Clinical",AB30*'1.Salaries Rates Dates'!$B$44,
IF($C30="ANSFT",AB30*'1.Salaries Rates Dates'!$B$46,
IF($C30="ANSPT",AB30*'1.Salaries Rates Dates'!$B$47)))))</f>
        <v>0</v>
      </c>
      <c r="AD30" s="28">
        <f t="shared" si="11"/>
        <v>0</v>
      </c>
      <c r="AE30" s="252"/>
      <c r="AF30" s="25">
        <f>W30*(1+'1.Salaries Rates Dates'!$B$49)</f>
        <v>0</v>
      </c>
      <c r="AG30" s="47"/>
      <c r="AH30" s="336"/>
      <c r="AI30" s="337"/>
      <c r="AJ30" s="48">
        <f>IF(AG30&gt;0,('1.Salaries Rates Dates'!$D$33*AG30),0)</f>
        <v>0</v>
      </c>
      <c r="AK30" s="51">
        <f>IF(AG30&gt;0,((AF30*AG30*'1.Salaries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Dates'!$D$33))))+(AF30*AG30*'1.Salaries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0" s="128">
        <f>IF($C30="FT",AK30*'1.Salaries Rates Dates'!$B$44,
IF($C30="PT",AK30*'1.Salaries Rates Dates'!$B$45,
IF($C30="Clinical",AK30*'1.Salaries Rates Dates'!$B$44,
IF($C30="ANSFT",AK30*'1.Salaries Rates Dates'!$B$46,
IF($C30="ANSPT",AK30*'1.Salaries Rates Dates'!$B$47)))))</f>
        <v>0</v>
      </c>
      <c r="AM30" s="28">
        <f t="shared" si="12"/>
        <v>0</v>
      </c>
      <c r="AN30" s="252"/>
      <c r="AO30" s="25">
        <f>AF30*(1+'1.Salaries Rates Dates'!$B$49)</f>
        <v>0</v>
      </c>
      <c r="AP30" s="47"/>
      <c r="AQ30" s="336"/>
      <c r="AR30" s="337"/>
      <c r="AS30" s="48">
        <f>IF(AP30&gt;0,('1.Salaries Rates Dates'!$D$34*AP30),0)</f>
        <v>0</v>
      </c>
      <c r="AT30" s="51">
        <f>IF(AP30&gt;0,((AO30*AP30*'1.Salaries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Dates'!$D$34))))+(AO30*AP30*'1.Salaries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0" s="128">
        <f>IF($C30="FT",AT30*'1.Salaries Rates Dates'!$B$44,
IF($C30="PT",AT30*'1.Salaries Rates Dates'!$B$45,
IF($C30="Clinical",AT30*'1.Salaries Rates Dates'!$B$44,
IF($C30="ANSFT",AT30*'1.Salaries Rates Dates'!$B$46,
IF($C30="ANSPT",AT30*'1.Salaries Rates Dates'!$B$47)))))</f>
        <v>0</v>
      </c>
      <c r="AV30" s="28">
        <f t="shared" si="13"/>
        <v>0</v>
      </c>
      <c r="AW30" s="252"/>
      <c r="AX30" s="25">
        <f>AO30*(1+'1.Salaries Rates Dates'!$B$49)</f>
        <v>0</v>
      </c>
      <c r="AY30" s="47"/>
      <c r="AZ30" s="336"/>
      <c r="BA30" s="337"/>
      <c r="BB30" s="48">
        <f>IF(AY30&gt;0,('1.Salaries Rates Dates'!$D$35*AY30),0)</f>
        <v>0</v>
      </c>
      <c r="BC30" s="51">
        <f>IF(AY30&gt;0,((AX30*AY30*'1.Salaries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Dates'!$D$35))))+(AX30*AY30*'1.Salaries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0" s="128">
        <f>IF($C30="FT",BC30*'1.Salaries Rates Dates'!$B$44,
IF($C30="PT",BC30*'1.Salaries Rates Dates'!$B$45,
IF($C30="Clinical",BC30*'1.Salaries Rates Dates'!$B$44,
IF($C30="ANSFT",BC30*'1.Salaries Rates Dates'!$B$46,
IF($C30="ANSPT",BC30*'1.Salaries Rates Dates'!$B$47)))))</f>
        <v>0</v>
      </c>
      <c r="BE30" s="28">
        <f t="shared" si="14"/>
        <v>0</v>
      </c>
      <c r="BF30" s="252"/>
      <c r="BG30" s="25">
        <f>AX30*(1+'1.Salaries Rates Dates'!$B$49)</f>
        <v>0</v>
      </c>
      <c r="BH30" s="47"/>
      <c r="BI30" s="336"/>
      <c r="BJ30" s="337"/>
      <c r="BK30" s="48">
        <f>IF(BH30&gt;0,('1.Salaries Rates Dates'!$D$36*BH30),0)</f>
        <v>0</v>
      </c>
      <c r="BL30" s="51">
        <f>IF(BH30&gt;0,((BG30*BH30*'1.Salaries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Dates'!$D$36))))+(BG30*BH30*'1.Salaries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0" s="128">
        <f>IF($C30="FT",BL30*'1.Salaries Rates Dates'!$B$44,
IF($C30="PT",BL30*'1.Salaries Rates Dates'!$B$45,
IF($C30="Clinical",BL30*'1.Salaries Rates Dates'!$B$44,
IF($C30="ANSFT",BL30*'1.Salaries Rates Dates'!$B$46,
IF($C30="ANSPT",BL30*'1.Salaries Rates Dates'!$B$47)))))</f>
        <v>0</v>
      </c>
      <c r="BN30" s="28">
        <f t="shared" si="15"/>
        <v>0</v>
      </c>
      <c r="BO30" s="14">
        <f t="shared" si="16"/>
        <v>0</v>
      </c>
      <c r="BP30" s="14">
        <f t="shared" si="16"/>
        <v>0</v>
      </c>
      <c r="BQ30" s="14">
        <f t="shared" si="16"/>
        <v>0</v>
      </c>
      <c r="BR30" s="82"/>
      <c r="BS30" s="55">
        <f>'1.Salaries Rates Dates'!$D$19</f>
        <v>0</v>
      </c>
      <c r="BT30" s="187">
        <f t="shared" si="17"/>
        <v>0</v>
      </c>
      <c r="BU30" s="187">
        <f t="shared" si="18"/>
        <v>0</v>
      </c>
      <c r="BV30" s="187">
        <f t="shared" si="19"/>
        <v>0</v>
      </c>
      <c r="BW30" s="187">
        <f t="shared" si="20"/>
        <v>0</v>
      </c>
      <c r="BX30" s="187">
        <f t="shared" si="21"/>
        <v>0</v>
      </c>
      <c r="BY30" s="187">
        <f t="shared" si="22"/>
        <v>0</v>
      </c>
      <c r="BZ30" s="187">
        <f t="shared" si="23"/>
        <v>0</v>
      </c>
      <c r="CA30" s="188">
        <f t="shared" si="24"/>
        <v>0</v>
      </c>
    </row>
    <row r="31" spans="1:79" x14ac:dyDescent="0.25">
      <c r="A31" s="15">
        <v>5</v>
      </c>
      <c r="B31" s="16">
        <f>'1.Salaries Rates Dates'!C20</f>
        <v>0</v>
      </c>
      <c r="C31" s="30" t="s">
        <v>31</v>
      </c>
      <c r="D31" s="226"/>
      <c r="E31" s="25">
        <f>'1.Salaries Rates Dates'!Z20</f>
        <v>0</v>
      </c>
      <c r="F31" s="47"/>
      <c r="G31" s="396"/>
      <c r="H31" s="397"/>
      <c r="I31" s="48">
        <f>IF(F31&gt;0,('1.Salaries Rates Dates'!$D$30*F31),0)</f>
        <v>0</v>
      </c>
      <c r="J31" s="51">
        <f>IF(F31&gt;0,((E31*F31*'1.Salaries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Dates'!$D$30))))+(E31*F31*'1.Salaries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1" s="128">
        <f>IF($C31="FT",J31*'1.Salaries Rates Dates'!$B$44,
IF($C31="PT",J31*'1.Salaries Rates Dates'!$B$45,
IF($C31="Clinical",J31*'1.Salaries Rates Dates'!$B$44,
IF($C31="ANSFT",J31*'1.Salaries Rates Dates'!$B$46,
IF($C31="ANSPT",J31*'1.Salaries Rates Dates'!$B$47)))))</f>
        <v>0</v>
      </c>
      <c r="L31" s="28">
        <f t="shared" si="9"/>
        <v>0</v>
      </c>
      <c r="M31" s="250"/>
      <c r="N31" s="25">
        <f>E31*(1+'1.Salaries Rates Dates'!$B$49)</f>
        <v>0</v>
      </c>
      <c r="O31" s="47"/>
      <c r="P31" s="336"/>
      <c r="Q31" s="337"/>
      <c r="R31" s="48">
        <f>IF(O31&gt;0,('1.Salaries Rates Dates'!$D$31*O31),0)</f>
        <v>0</v>
      </c>
      <c r="S31" s="51">
        <f>IF(O31&gt;0,((N31*O31*'1.Salaries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Dates'!$D$31))))+(N31*O31*'1.Salaries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1" s="128">
        <f>IF($C31="FT",S31*'1.Salaries Rates Dates'!$B$44,
IF($C31="PT",S31*'1.Salaries Rates Dates'!$B$45,
IF($C31="Clinical",S31*'1.Salaries Rates Dates'!$B$44,
IF($C31="ANSFT",S31*'1.Salaries Rates Dates'!$B$46,
IF($C31="ANSPT",S31*'1.Salaries Rates Dates'!$B$47)))))</f>
        <v>0</v>
      </c>
      <c r="U31" s="28">
        <f t="shared" si="10"/>
        <v>0</v>
      </c>
      <c r="V31" s="252"/>
      <c r="W31" s="25">
        <f>N31*(1+'1.Salaries Rates Dates'!$B$49)</f>
        <v>0</v>
      </c>
      <c r="X31" s="47"/>
      <c r="Y31" s="336"/>
      <c r="Z31" s="337"/>
      <c r="AA31" s="48">
        <f>IF(X31&gt;0,('1.Salaries Rates Dates'!$D$32*X31),0)</f>
        <v>0</v>
      </c>
      <c r="AB31" s="51">
        <f>IF(X31&gt;0,((W31*X31*'1.Salaries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Dates'!$D$32))))+(W31*X31*'1.Salaries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1" s="128">
        <f>IF($C31="FT",AB31*'1.Salaries Rates Dates'!$B$44,
IF($C31="PT",AB31*'1.Salaries Rates Dates'!$B$45,
IF($C31="Clinical",AB31*'1.Salaries Rates Dates'!$B$44,
IF($C31="ANSFT",AB31*'1.Salaries Rates Dates'!$B$46,
IF($C31="ANSPT",AB31*'1.Salaries Rates Dates'!$B$47)))))</f>
        <v>0</v>
      </c>
      <c r="AD31" s="28">
        <f t="shared" si="11"/>
        <v>0</v>
      </c>
      <c r="AE31" s="252"/>
      <c r="AF31" s="25">
        <f>W31*(1+'1.Salaries Rates Dates'!$B$49)</f>
        <v>0</v>
      </c>
      <c r="AG31" s="47"/>
      <c r="AH31" s="336"/>
      <c r="AI31" s="337"/>
      <c r="AJ31" s="48">
        <f>IF(AG31&gt;0,('1.Salaries Rates Dates'!$D$33*AG31),0)</f>
        <v>0</v>
      </c>
      <c r="AK31" s="51">
        <f>IF(AG31&gt;0,((AF31*AG31*'1.Salaries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Dates'!$D$33))))+(AF31*AG31*'1.Salaries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1" s="128">
        <f>IF($C31="FT",AK31*'1.Salaries Rates Dates'!$B$44,
IF($C31="PT",AK31*'1.Salaries Rates Dates'!$B$45,
IF($C31="Clinical",AK31*'1.Salaries Rates Dates'!$B$44,
IF($C31="ANSFT",AK31*'1.Salaries Rates Dates'!$B$46,
IF($C31="ANSPT",AK31*'1.Salaries Rates Dates'!$B$47)))))</f>
        <v>0</v>
      </c>
      <c r="AM31" s="28">
        <f t="shared" si="12"/>
        <v>0</v>
      </c>
      <c r="AN31" s="252"/>
      <c r="AO31" s="25">
        <f>AF31*(1+'1.Salaries Rates Dates'!$B$49)</f>
        <v>0</v>
      </c>
      <c r="AP31" s="47"/>
      <c r="AQ31" s="336"/>
      <c r="AR31" s="337"/>
      <c r="AS31" s="48">
        <f>IF(AP31&gt;0,('1.Salaries Rates Dates'!$D$34*AP31),0)</f>
        <v>0</v>
      </c>
      <c r="AT31" s="51">
        <f>IF(AP31&gt;0,((AO31*AP31*'1.Salaries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Dates'!$D$34))))+(AO31*AP31*'1.Salaries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1" s="128">
        <f>IF($C31="FT",AT31*'1.Salaries Rates Dates'!$B$44,
IF($C31="PT",AT31*'1.Salaries Rates Dates'!$B$45,
IF($C31="Clinical",AT31*'1.Salaries Rates Dates'!$B$44,
IF($C31="ANSFT",AT31*'1.Salaries Rates Dates'!$B$46,
IF($C31="ANSPT",AT31*'1.Salaries Rates Dates'!$B$47)))))</f>
        <v>0</v>
      </c>
      <c r="AV31" s="28">
        <f t="shared" si="13"/>
        <v>0</v>
      </c>
      <c r="AW31" s="252"/>
      <c r="AX31" s="25">
        <f>AO31*(1+'1.Salaries Rates Dates'!$B$49)</f>
        <v>0</v>
      </c>
      <c r="AY31" s="47"/>
      <c r="AZ31" s="336"/>
      <c r="BA31" s="337"/>
      <c r="BB31" s="48">
        <f>IF(AY31&gt;0,('1.Salaries Rates Dates'!$D$35*AY31),0)</f>
        <v>0</v>
      </c>
      <c r="BC31" s="51">
        <f>IF(AY31&gt;0,((AX31*AY31*'1.Salaries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Dates'!$D$35))))+(AX31*AY31*'1.Salaries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1" s="128">
        <f>IF($C31="FT",BC31*'1.Salaries Rates Dates'!$B$44,
IF($C31="PT",BC31*'1.Salaries Rates Dates'!$B$45,
IF($C31="Clinical",BC31*'1.Salaries Rates Dates'!$B$44,
IF($C31="ANSFT",BC31*'1.Salaries Rates Dates'!$B$46,
IF($C31="ANSPT",BC31*'1.Salaries Rates Dates'!$B$47)))))</f>
        <v>0</v>
      </c>
      <c r="BE31" s="28">
        <f t="shared" si="14"/>
        <v>0</v>
      </c>
      <c r="BF31" s="252"/>
      <c r="BG31" s="25">
        <f>AX31*(1+'1.Salaries Rates Dates'!$B$49)</f>
        <v>0</v>
      </c>
      <c r="BH31" s="47"/>
      <c r="BI31" s="336"/>
      <c r="BJ31" s="337"/>
      <c r="BK31" s="48">
        <f>IF(BH31&gt;0,('1.Salaries Rates Dates'!$D$36*BH31),0)</f>
        <v>0</v>
      </c>
      <c r="BL31" s="51">
        <f>IF(BH31&gt;0,((BG31*BH31*'1.Salaries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Dates'!$D$36))))+(BG31*BH31*'1.Salaries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1" s="128">
        <f>IF($C31="FT",BL31*'1.Salaries Rates Dates'!$B$44,
IF($C31="PT",BL31*'1.Salaries Rates Dates'!$B$45,
IF($C31="Clinical",BL31*'1.Salaries Rates Dates'!$B$44,
IF($C31="ANSFT",BL31*'1.Salaries Rates Dates'!$B$46,
IF($C31="ANSPT",BL31*'1.Salaries Rates Dates'!$B$47)))))</f>
        <v>0</v>
      </c>
      <c r="BN31" s="28">
        <f t="shared" si="15"/>
        <v>0</v>
      </c>
      <c r="BO31" s="14">
        <f t="shared" si="16"/>
        <v>0</v>
      </c>
      <c r="BP31" s="14">
        <f t="shared" si="16"/>
        <v>0</v>
      </c>
      <c r="BQ31" s="14">
        <f t="shared" si="16"/>
        <v>0</v>
      </c>
      <c r="BR31" s="82"/>
      <c r="BS31" s="55">
        <f>'1.Salaries Rates Dates'!$D$20</f>
        <v>0</v>
      </c>
      <c r="BT31" s="187">
        <f t="shared" si="17"/>
        <v>0</v>
      </c>
      <c r="BU31" s="187">
        <f t="shared" si="18"/>
        <v>0</v>
      </c>
      <c r="BV31" s="187">
        <f t="shared" si="19"/>
        <v>0</v>
      </c>
      <c r="BW31" s="187">
        <f t="shared" si="20"/>
        <v>0</v>
      </c>
      <c r="BX31" s="187">
        <f t="shared" si="21"/>
        <v>0</v>
      </c>
      <c r="BY31" s="187">
        <f t="shared" si="22"/>
        <v>0</v>
      </c>
      <c r="BZ31" s="187">
        <f t="shared" si="23"/>
        <v>0</v>
      </c>
      <c r="CA31" s="188">
        <f t="shared" si="24"/>
        <v>0</v>
      </c>
    </row>
    <row r="32" spans="1:79" x14ac:dyDescent="0.25">
      <c r="A32" s="15">
        <v>6</v>
      </c>
      <c r="B32" s="16">
        <f>'1.Salaries Rates Dates'!C21</f>
        <v>0</v>
      </c>
      <c r="C32" s="30" t="s">
        <v>31</v>
      </c>
      <c r="D32" s="226"/>
      <c r="E32" s="25">
        <f>'1.Salaries Rates Dates'!Z21</f>
        <v>0</v>
      </c>
      <c r="F32" s="47"/>
      <c r="G32" s="396"/>
      <c r="H32" s="397"/>
      <c r="I32" s="48">
        <f>IF(F32&gt;0,('1.Salaries Rates Dates'!$D$30*F32),0)</f>
        <v>0</v>
      </c>
      <c r="J32" s="51">
        <f>IF(F32&gt;0,((E32*F32*'1.Salaries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Dates'!$D$30))))+(E32*F32*'1.Salaries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2" s="128">
        <f>IF($C32="FT",J32*'1.Salaries Rates Dates'!$B$44,
IF($C32="PT",J32*'1.Salaries Rates Dates'!$B$45,
IF($C32="Clinical",J32*'1.Salaries Rates Dates'!$B$44,
IF($C32="ANSFT",J32*'1.Salaries Rates Dates'!$B$46,
IF($C32="ANSPT",J32*'1.Salaries Rates Dates'!$B$47)))))</f>
        <v>0</v>
      </c>
      <c r="L32" s="28">
        <f t="shared" si="9"/>
        <v>0</v>
      </c>
      <c r="M32" s="250"/>
      <c r="N32" s="25">
        <f>E32*(1+'1.Salaries Rates Dates'!$B$49)</f>
        <v>0</v>
      </c>
      <c r="O32" s="47"/>
      <c r="P32" s="336"/>
      <c r="Q32" s="337"/>
      <c r="R32" s="48">
        <f>IF(O32&gt;0,('1.Salaries Rates Dates'!$D$31*O32),0)</f>
        <v>0</v>
      </c>
      <c r="S32" s="51">
        <f>IF(O32&gt;0,((N32*O32*'1.Salaries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Dates'!$D$31))))+(N32*O32*'1.Salaries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2" s="128">
        <f>IF($C32="FT",S32*'1.Salaries Rates Dates'!$B$44,
IF($C32="PT",S32*'1.Salaries Rates Dates'!$B$45,
IF($C32="Clinical",S32*'1.Salaries Rates Dates'!$B$44,
IF($C32="ANSFT",S32*'1.Salaries Rates Dates'!$B$46,
IF($C32="ANSPT",S32*'1.Salaries Rates Dates'!$B$47)))))</f>
        <v>0</v>
      </c>
      <c r="U32" s="28">
        <f t="shared" si="10"/>
        <v>0</v>
      </c>
      <c r="V32" s="252"/>
      <c r="W32" s="25">
        <f>N32*(1+'1.Salaries Rates Dates'!$B$49)</f>
        <v>0</v>
      </c>
      <c r="X32" s="47"/>
      <c r="Y32" s="336"/>
      <c r="Z32" s="337"/>
      <c r="AA32" s="48">
        <f>IF(X32&gt;0,('1.Salaries Rates Dates'!$D$32*X32),0)</f>
        <v>0</v>
      </c>
      <c r="AB32" s="51">
        <f>IF(X32&gt;0,((W32*X32*'1.Salaries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Dates'!$D$32))))+(W32*X32*'1.Salaries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2" s="128">
        <f>IF($C32="FT",AB32*'1.Salaries Rates Dates'!$B$44,
IF($C32="PT",AB32*'1.Salaries Rates Dates'!$B$45,
IF($C32="Clinical",AB32*'1.Salaries Rates Dates'!$B$44,
IF($C32="ANSFT",AB32*'1.Salaries Rates Dates'!$B$46,
IF($C32="ANSPT",AB32*'1.Salaries Rates Dates'!$B$47)))))</f>
        <v>0</v>
      </c>
      <c r="AD32" s="28">
        <f t="shared" si="11"/>
        <v>0</v>
      </c>
      <c r="AE32" s="252"/>
      <c r="AF32" s="25">
        <f>W32*(1+'1.Salaries Rates Dates'!$B$49)</f>
        <v>0</v>
      </c>
      <c r="AG32" s="47"/>
      <c r="AH32" s="336"/>
      <c r="AI32" s="337"/>
      <c r="AJ32" s="48">
        <f>IF(AG32&gt;0,('1.Salaries Rates Dates'!$D$33*AG32),0)</f>
        <v>0</v>
      </c>
      <c r="AK32" s="51">
        <f>IF(AG32&gt;0,((AF32*AG32*'1.Salaries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Dates'!$D$33))))+(AF32*AG32*'1.Salaries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2" s="128">
        <f>IF($C32="FT",AK32*'1.Salaries Rates Dates'!$B$44,
IF($C32="PT",AK32*'1.Salaries Rates Dates'!$B$45,
IF($C32="Clinical",AK32*'1.Salaries Rates Dates'!$B$44,
IF($C32="ANSFT",AK32*'1.Salaries Rates Dates'!$B$46,
IF($C32="ANSPT",AK32*'1.Salaries Rates Dates'!$B$47)))))</f>
        <v>0</v>
      </c>
      <c r="AM32" s="28">
        <f t="shared" si="12"/>
        <v>0</v>
      </c>
      <c r="AN32" s="252"/>
      <c r="AO32" s="25">
        <f>AF32*(1+'1.Salaries Rates Dates'!$B$49)</f>
        <v>0</v>
      </c>
      <c r="AP32" s="47"/>
      <c r="AQ32" s="336"/>
      <c r="AR32" s="337"/>
      <c r="AS32" s="48">
        <f>IF(AP32&gt;0,('1.Salaries Rates Dates'!$D$34*AP32),0)</f>
        <v>0</v>
      </c>
      <c r="AT32" s="51">
        <f>IF(AP32&gt;0,((AO32*AP32*'1.Salaries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Dates'!$D$34))))+(AO32*AP32*'1.Salaries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2" s="128">
        <f>IF($C32="FT",AT32*'1.Salaries Rates Dates'!$B$44,
IF($C32="PT",AT32*'1.Salaries Rates Dates'!$B$45,
IF($C32="Clinical",AT32*'1.Salaries Rates Dates'!$B$44,
IF($C32="ANSFT",AT32*'1.Salaries Rates Dates'!$B$46,
IF($C32="ANSPT",AT32*'1.Salaries Rates Dates'!$B$47)))))</f>
        <v>0</v>
      </c>
      <c r="AV32" s="28">
        <f t="shared" si="13"/>
        <v>0</v>
      </c>
      <c r="AW32" s="252"/>
      <c r="AX32" s="25">
        <f>AO32*(1+'1.Salaries Rates Dates'!$B$49)</f>
        <v>0</v>
      </c>
      <c r="AY32" s="47"/>
      <c r="AZ32" s="336"/>
      <c r="BA32" s="337"/>
      <c r="BB32" s="48">
        <f>IF(AY32&gt;0,('1.Salaries Rates Dates'!$D$35*AY32),0)</f>
        <v>0</v>
      </c>
      <c r="BC32" s="51">
        <f>IF(AY32&gt;0,((AX32*AY32*'1.Salaries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Dates'!$D$35))))+(AX32*AY32*'1.Salaries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2" s="128">
        <f>IF($C32="FT",BC32*'1.Salaries Rates Dates'!$B$44,
IF($C32="PT",BC32*'1.Salaries Rates Dates'!$B$45,
IF($C32="Clinical",BC32*'1.Salaries Rates Dates'!$B$44,
IF($C32="ANSFT",BC32*'1.Salaries Rates Dates'!$B$46,
IF($C32="ANSPT",BC32*'1.Salaries Rates Dates'!$B$47)))))</f>
        <v>0</v>
      </c>
      <c r="BE32" s="28">
        <f t="shared" si="14"/>
        <v>0</v>
      </c>
      <c r="BF32" s="252"/>
      <c r="BG32" s="25">
        <f>AX32*(1+'1.Salaries Rates Dates'!$B$49)</f>
        <v>0</v>
      </c>
      <c r="BH32" s="47"/>
      <c r="BI32" s="336"/>
      <c r="BJ32" s="337"/>
      <c r="BK32" s="48">
        <f>IF(BH32&gt;0,('1.Salaries Rates Dates'!$D$36*BH32),0)</f>
        <v>0</v>
      </c>
      <c r="BL32" s="51">
        <f>IF(BH32&gt;0,((BG32*BH32*'1.Salaries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Dates'!$D$36))))+(BG32*BH32*'1.Salaries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2" s="128">
        <f>IF($C32="FT",BL32*'1.Salaries Rates Dates'!$B$44,
IF($C32="PT",BL32*'1.Salaries Rates Dates'!$B$45,
IF($C32="Clinical",BL32*'1.Salaries Rates Dates'!$B$44,
IF($C32="ANSFT",BL32*'1.Salaries Rates Dates'!$B$46,
IF($C32="ANSPT",BL32*'1.Salaries Rates Dates'!$B$47)))))</f>
        <v>0</v>
      </c>
      <c r="BN32" s="28">
        <f t="shared" si="15"/>
        <v>0</v>
      </c>
      <c r="BO32" s="14">
        <f t="shared" si="16"/>
        <v>0</v>
      </c>
      <c r="BP32" s="14">
        <f t="shared" si="16"/>
        <v>0</v>
      </c>
      <c r="BQ32" s="14">
        <f t="shared" si="16"/>
        <v>0</v>
      </c>
      <c r="BR32" s="82"/>
      <c r="BS32" s="55">
        <f>'1.Salaries Rates Dates'!$D$21</f>
        <v>0</v>
      </c>
      <c r="BT32" s="187">
        <f t="shared" si="17"/>
        <v>0</v>
      </c>
      <c r="BU32" s="187">
        <f t="shared" si="18"/>
        <v>0</v>
      </c>
      <c r="BV32" s="187">
        <f t="shared" si="19"/>
        <v>0</v>
      </c>
      <c r="BW32" s="187">
        <f t="shared" si="20"/>
        <v>0</v>
      </c>
      <c r="BX32" s="187">
        <f t="shared" si="21"/>
        <v>0</v>
      </c>
      <c r="BY32" s="187">
        <f t="shared" si="22"/>
        <v>0</v>
      </c>
      <c r="BZ32" s="187">
        <f t="shared" si="23"/>
        <v>0</v>
      </c>
      <c r="CA32" s="188">
        <f t="shared" si="24"/>
        <v>0</v>
      </c>
    </row>
    <row r="33" spans="1:79" x14ac:dyDescent="0.25">
      <c r="A33" s="15">
        <v>7</v>
      </c>
      <c r="B33" s="16">
        <f>'1.Salaries Rates Dates'!C22</f>
        <v>0</v>
      </c>
      <c r="C33" s="30" t="s">
        <v>31</v>
      </c>
      <c r="D33" s="226"/>
      <c r="E33" s="25">
        <f>'1.Salaries Rates Dates'!Z22</f>
        <v>0</v>
      </c>
      <c r="F33" s="47"/>
      <c r="G33" s="396"/>
      <c r="H33" s="397"/>
      <c r="I33" s="48">
        <f>IF(F33&gt;0,('1.Salaries Rates Dates'!$D$30*F33),0)</f>
        <v>0</v>
      </c>
      <c r="J33" s="51">
        <f>IF(F33&gt;0,((E33*F33*'1.Salaries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Dates'!$D$30))))+(E33*F33*'1.Salaries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3" s="128">
        <f>IF($C33="FT",J33*'1.Salaries Rates Dates'!$B$44,
IF($C33="PT",J33*'1.Salaries Rates Dates'!$B$45,
IF($C33="Clinical",J33*'1.Salaries Rates Dates'!$B$44,
IF($C33="ANSFT",J33*'1.Salaries Rates Dates'!$B$46,
IF($C33="ANSPT",J33*'1.Salaries Rates Dates'!$B$47)))))</f>
        <v>0</v>
      </c>
      <c r="L33" s="28">
        <f t="shared" si="9"/>
        <v>0</v>
      </c>
      <c r="M33" s="250"/>
      <c r="N33" s="25">
        <f>E33*(1+'1.Salaries Rates Dates'!$B$49)</f>
        <v>0</v>
      </c>
      <c r="O33" s="47"/>
      <c r="P33" s="336"/>
      <c r="Q33" s="337"/>
      <c r="R33" s="48">
        <f>IF(O33&gt;0,('1.Salaries Rates Dates'!$D$31*O33),0)</f>
        <v>0</v>
      </c>
      <c r="S33" s="51">
        <f>IF(O33&gt;0,((N33*O33*'1.Salaries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Dates'!$D$31))))+(N33*O33*'1.Salaries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3" s="128">
        <f>IF($C33="FT",S33*'1.Salaries Rates Dates'!$B$44,
IF($C33="PT",S33*'1.Salaries Rates Dates'!$B$45,
IF($C33="Clinical",S33*'1.Salaries Rates Dates'!$B$44,
IF($C33="ANSFT",S33*'1.Salaries Rates Dates'!$B$46,
IF($C33="ANSPT",S33*'1.Salaries Rates Dates'!$B$47)))))</f>
        <v>0</v>
      </c>
      <c r="U33" s="28">
        <f t="shared" si="10"/>
        <v>0</v>
      </c>
      <c r="V33" s="252"/>
      <c r="W33" s="25">
        <f>N33*(1+'1.Salaries Rates Dates'!$B$49)</f>
        <v>0</v>
      </c>
      <c r="X33" s="47"/>
      <c r="Y33" s="336"/>
      <c r="Z33" s="337"/>
      <c r="AA33" s="48">
        <f>IF(X33&gt;0,('1.Salaries Rates Dates'!$D$32*X33),0)</f>
        <v>0</v>
      </c>
      <c r="AB33" s="51">
        <f>IF(X33&gt;0,((W33*X33*'1.Salaries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Dates'!$D$32))))+(W33*X33*'1.Salaries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3" s="128">
        <f>IF($C33="FT",AB33*'1.Salaries Rates Dates'!$B$44,
IF($C33="PT",AB33*'1.Salaries Rates Dates'!$B$45,
IF($C33="Clinical",AB33*'1.Salaries Rates Dates'!$B$44,
IF($C33="ANSFT",AB33*'1.Salaries Rates Dates'!$B$46,
IF($C33="ANSPT",AB33*'1.Salaries Rates Dates'!$B$47)))))</f>
        <v>0</v>
      </c>
      <c r="AD33" s="28">
        <f t="shared" si="11"/>
        <v>0</v>
      </c>
      <c r="AE33" s="252"/>
      <c r="AF33" s="25">
        <f>W33*(1+'1.Salaries Rates Dates'!$B$49)</f>
        <v>0</v>
      </c>
      <c r="AG33" s="47"/>
      <c r="AH33" s="336"/>
      <c r="AI33" s="337"/>
      <c r="AJ33" s="48">
        <f>IF(AG33&gt;0,('1.Salaries Rates Dates'!$D$33*AG33),0)</f>
        <v>0</v>
      </c>
      <c r="AK33" s="51">
        <f>IF(AG33&gt;0,((AF33*AG33*'1.Salaries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Dates'!$D$33))))+(AF33*AG33*'1.Salaries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3" s="128">
        <f>IF($C33="FT",AK33*'1.Salaries Rates Dates'!$B$44,
IF($C33="PT",AK33*'1.Salaries Rates Dates'!$B$45,
IF($C33="Clinical",AK33*'1.Salaries Rates Dates'!$B$44,
IF($C33="ANSFT",AK33*'1.Salaries Rates Dates'!$B$46,
IF($C33="ANSPT",AK33*'1.Salaries Rates Dates'!$B$47)))))</f>
        <v>0</v>
      </c>
      <c r="AM33" s="28">
        <f t="shared" si="12"/>
        <v>0</v>
      </c>
      <c r="AN33" s="252"/>
      <c r="AO33" s="25">
        <f>AF33*(1+'1.Salaries Rates Dates'!$B$49)</f>
        <v>0</v>
      </c>
      <c r="AP33" s="47"/>
      <c r="AQ33" s="336"/>
      <c r="AR33" s="337"/>
      <c r="AS33" s="48">
        <f>IF(AP33&gt;0,('1.Salaries Rates Dates'!$D$34*AP33),0)</f>
        <v>0</v>
      </c>
      <c r="AT33" s="51">
        <f>IF(AP33&gt;0,((AO33*AP33*'1.Salaries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Dates'!$D$34))))+(AO33*AP33*'1.Salaries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3" s="128">
        <f>IF($C33="FT",AT33*'1.Salaries Rates Dates'!$B$44,
IF($C33="PT",AT33*'1.Salaries Rates Dates'!$B$45,
IF($C33="Clinical",AT33*'1.Salaries Rates Dates'!$B$44,
IF($C33="ANSFT",AT33*'1.Salaries Rates Dates'!$B$46,
IF($C33="ANSPT",AT33*'1.Salaries Rates Dates'!$B$47)))))</f>
        <v>0</v>
      </c>
      <c r="AV33" s="28">
        <f t="shared" si="13"/>
        <v>0</v>
      </c>
      <c r="AW33" s="252"/>
      <c r="AX33" s="25">
        <f>AO33*(1+'1.Salaries Rates Dates'!$B$49)</f>
        <v>0</v>
      </c>
      <c r="AY33" s="47"/>
      <c r="AZ33" s="336"/>
      <c r="BA33" s="337"/>
      <c r="BB33" s="48">
        <f>IF(AY33&gt;0,('1.Salaries Rates Dates'!$D$35*AY33),0)</f>
        <v>0</v>
      </c>
      <c r="BC33" s="51">
        <f>IF(AY33&gt;0,((AX33*AY33*'1.Salaries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Dates'!$D$35))))+(AX33*AY33*'1.Salaries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3" s="128">
        <f>IF($C33="FT",BC33*'1.Salaries Rates Dates'!$B$44,
IF($C33="PT",BC33*'1.Salaries Rates Dates'!$B$45,
IF($C33="Clinical",BC33*'1.Salaries Rates Dates'!$B$44,
IF($C33="ANSFT",BC33*'1.Salaries Rates Dates'!$B$46,
IF($C33="ANSPT",BC33*'1.Salaries Rates Dates'!$B$47)))))</f>
        <v>0</v>
      </c>
      <c r="BE33" s="28">
        <f t="shared" si="14"/>
        <v>0</v>
      </c>
      <c r="BF33" s="252"/>
      <c r="BG33" s="25">
        <f>AX33*(1+'1.Salaries Rates Dates'!$B$49)</f>
        <v>0</v>
      </c>
      <c r="BH33" s="47"/>
      <c r="BI33" s="336"/>
      <c r="BJ33" s="337"/>
      <c r="BK33" s="48">
        <f>IF(BH33&gt;0,('1.Salaries Rates Dates'!$D$36*BH33),0)</f>
        <v>0</v>
      </c>
      <c r="BL33" s="51">
        <f>IF(BH33&gt;0,((BG33*BH33*'1.Salaries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Dates'!$D$36))))+(BG33*BH33*'1.Salaries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3" s="128">
        <f>IF($C33="FT",BL33*'1.Salaries Rates Dates'!$B$44,
IF($C33="PT",BL33*'1.Salaries Rates Dates'!$B$45,
IF($C33="Clinical",BL33*'1.Salaries Rates Dates'!$B$44,
IF($C33="ANSFT",BL33*'1.Salaries Rates Dates'!$B$46,
IF($C33="ANSPT",BL33*'1.Salaries Rates Dates'!$B$47)))))</f>
        <v>0</v>
      </c>
      <c r="BN33" s="28">
        <f t="shared" si="15"/>
        <v>0</v>
      </c>
      <c r="BO33" s="14">
        <f t="shared" si="16"/>
        <v>0</v>
      </c>
      <c r="BP33" s="14">
        <f t="shared" si="16"/>
        <v>0</v>
      </c>
      <c r="BQ33" s="14">
        <f t="shared" si="16"/>
        <v>0</v>
      </c>
      <c r="BR33" s="82"/>
      <c r="BS33" s="55">
        <f>'1.Salaries Rates Dates'!$D$22</f>
        <v>0</v>
      </c>
      <c r="BT33" s="187">
        <f t="shared" si="17"/>
        <v>0</v>
      </c>
      <c r="BU33" s="187">
        <f t="shared" si="18"/>
        <v>0</v>
      </c>
      <c r="BV33" s="187">
        <f t="shared" si="19"/>
        <v>0</v>
      </c>
      <c r="BW33" s="187">
        <f t="shared" si="20"/>
        <v>0</v>
      </c>
      <c r="BX33" s="187">
        <f t="shared" si="21"/>
        <v>0</v>
      </c>
      <c r="BY33" s="187">
        <f t="shared" si="22"/>
        <v>0</v>
      </c>
      <c r="BZ33" s="187">
        <f t="shared" si="23"/>
        <v>0</v>
      </c>
      <c r="CA33" s="188">
        <f t="shared" si="24"/>
        <v>0</v>
      </c>
    </row>
    <row r="34" spans="1:79" x14ac:dyDescent="0.25">
      <c r="A34" s="15">
        <v>8</v>
      </c>
      <c r="B34" s="16">
        <f>'1.Salaries Rates Dates'!C23</f>
        <v>0</v>
      </c>
      <c r="C34" s="30" t="s">
        <v>31</v>
      </c>
      <c r="D34" s="226"/>
      <c r="E34" s="25">
        <f>'1.Salaries Rates Dates'!Z23</f>
        <v>0</v>
      </c>
      <c r="F34" s="47"/>
      <c r="G34" s="396"/>
      <c r="H34" s="397"/>
      <c r="I34" s="48">
        <f>IF(F34&gt;0,('1.Salaries Rates Dates'!$D$30*F34),0)</f>
        <v>0</v>
      </c>
      <c r="J34" s="51">
        <f>IF(F34&gt;0,((E34*F34*'1.Salaries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Dates'!$D$30))))+(E34*F34*'1.Salaries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4" s="128">
        <f>IF($C34="FT",J34*'1.Salaries Rates Dates'!$B$44,
IF($C34="PT",J34*'1.Salaries Rates Dates'!$B$45,
IF($C34="Clinical",J34*'1.Salaries Rates Dates'!$B$44,
IF($C34="ANSFT",J34*'1.Salaries Rates Dates'!$B$46,
IF($C34="ANSPT",J34*'1.Salaries Rates Dates'!$B$47)))))</f>
        <v>0</v>
      </c>
      <c r="L34" s="28">
        <f t="shared" si="9"/>
        <v>0</v>
      </c>
      <c r="M34" s="250"/>
      <c r="N34" s="25">
        <f>E34*(1+'1.Salaries Rates Dates'!$B$49)</f>
        <v>0</v>
      </c>
      <c r="O34" s="47"/>
      <c r="P34" s="336"/>
      <c r="Q34" s="337"/>
      <c r="R34" s="48">
        <f>IF(O34&gt;0,('1.Salaries Rates Dates'!$D$31*O34),0)</f>
        <v>0</v>
      </c>
      <c r="S34" s="51">
        <f>IF(O34&gt;0,((N34*O34*'1.Salaries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Dates'!$D$31))))+(N34*O34*'1.Salaries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4" s="128">
        <f>IF($C34="FT",S34*'1.Salaries Rates Dates'!$B$44,
IF($C34="PT",S34*'1.Salaries Rates Dates'!$B$45,
IF($C34="Clinical",S34*'1.Salaries Rates Dates'!$B$44,
IF($C34="ANSFT",S34*'1.Salaries Rates Dates'!$B$46,
IF($C34="ANSPT",S34*'1.Salaries Rates Dates'!$B$47)))))</f>
        <v>0</v>
      </c>
      <c r="U34" s="28">
        <f t="shared" si="10"/>
        <v>0</v>
      </c>
      <c r="V34" s="252"/>
      <c r="W34" s="25">
        <f>N34*(1+'1.Salaries Rates Dates'!$B$49)</f>
        <v>0</v>
      </c>
      <c r="X34" s="47"/>
      <c r="Y34" s="336"/>
      <c r="Z34" s="337"/>
      <c r="AA34" s="48">
        <f>IF(X34&gt;0,('1.Salaries Rates Dates'!$D$32*X34),0)</f>
        <v>0</v>
      </c>
      <c r="AB34" s="51">
        <f>IF(X34&gt;0,((W34*X34*'1.Salaries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Dates'!$D$32))))+(W34*X34*'1.Salaries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4" s="128">
        <f>IF($C34="FT",AB34*'1.Salaries Rates Dates'!$B$44,
IF($C34="PT",AB34*'1.Salaries Rates Dates'!$B$45,
IF($C34="Clinical",AB34*'1.Salaries Rates Dates'!$B$44,
IF($C34="ANSFT",AB34*'1.Salaries Rates Dates'!$B$46,
IF($C34="ANSPT",AB34*'1.Salaries Rates Dates'!$B$47)))))</f>
        <v>0</v>
      </c>
      <c r="AD34" s="28">
        <f t="shared" si="11"/>
        <v>0</v>
      </c>
      <c r="AE34" s="252"/>
      <c r="AF34" s="25">
        <f>W34*(1+'1.Salaries Rates Dates'!$B$49)</f>
        <v>0</v>
      </c>
      <c r="AG34" s="47"/>
      <c r="AH34" s="336"/>
      <c r="AI34" s="337"/>
      <c r="AJ34" s="48">
        <f>IF(AG34&gt;0,('1.Salaries Rates Dates'!$D$33*AG34),0)</f>
        <v>0</v>
      </c>
      <c r="AK34" s="51">
        <f>IF(AG34&gt;0,((AF34*AG34*'1.Salaries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Dates'!$D$33))))+(AF34*AG34*'1.Salaries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4" s="128">
        <f>IF($C34="FT",AK34*'1.Salaries Rates Dates'!$B$44,
IF($C34="PT",AK34*'1.Salaries Rates Dates'!$B$45,
IF($C34="Clinical",AK34*'1.Salaries Rates Dates'!$B$44,
IF($C34="ANSFT",AK34*'1.Salaries Rates Dates'!$B$46,
IF($C34="ANSPT",AK34*'1.Salaries Rates Dates'!$B$47)))))</f>
        <v>0</v>
      </c>
      <c r="AM34" s="28">
        <f t="shared" si="12"/>
        <v>0</v>
      </c>
      <c r="AN34" s="252"/>
      <c r="AO34" s="25">
        <f>AF34*(1+'1.Salaries Rates Dates'!$B$49)</f>
        <v>0</v>
      </c>
      <c r="AP34" s="47"/>
      <c r="AQ34" s="336"/>
      <c r="AR34" s="337"/>
      <c r="AS34" s="48">
        <f>IF(AP34&gt;0,('1.Salaries Rates Dates'!$D$34*AP34),0)</f>
        <v>0</v>
      </c>
      <c r="AT34" s="51">
        <f>IF(AP34&gt;0,((AO34*AP34*'1.Salaries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Dates'!$D$34))))+(AO34*AP34*'1.Salaries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4" s="128">
        <f>IF($C34="FT",AT34*'1.Salaries Rates Dates'!$B$44,
IF($C34="PT",AT34*'1.Salaries Rates Dates'!$B$45,
IF($C34="Clinical",AT34*'1.Salaries Rates Dates'!$B$44,
IF($C34="ANSFT",AT34*'1.Salaries Rates Dates'!$B$46,
IF($C34="ANSPT",AT34*'1.Salaries Rates Dates'!$B$47)))))</f>
        <v>0</v>
      </c>
      <c r="AV34" s="28">
        <f t="shared" si="13"/>
        <v>0</v>
      </c>
      <c r="AW34" s="252"/>
      <c r="AX34" s="25">
        <f>AO34*(1+'1.Salaries Rates Dates'!$B$49)</f>
        <v>0</v>
      </c>
      <c r="AY34" s="47"/>
      <c r="AZ34" s="336"/>
      <c r="BA34" s="337"/>
      <c r="BB34" s="48">
        <f>IF(AY34&gt;0,('1.Salaries Rates Dates'!$D$35*AY34),0)</f>
        <v>0</v>
      </c>
      <c r="BC34" s="51">
        <f>IF(AY34&gt;0,((AX34*AY34*'1.Salaries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Dates'!$D$35))))+(AX34*AY34*'1.Salaries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4" s="128">
        <f>IF($C34="FT",BC34*'1.Salaries Rates Dates'!$B$44,
IF($C34="PT",BC34*'1.Salaries Rates Dates'!$B$45,
IF($C34="Clinical",BC34*'1.Salaries Rates Dates'!$B$44,
IF($C34="ANSFT",BC34*'1.Salaries Rates Dates'!$B$46,
IF($C34="ANSPT",BC34*'1.Salaries Rates Dates'!$B$47)))))</f>
        <v>0</v>
      </c>
      <c r="BE34" s="28">
        <f t="shared" si="14"/>
        <v>0</v>
      </c>
      <c r="BF34" s="252"/>
      <c r="BG34" s="25">
        <f>AX34*(1+'1.Salaries Rates Dates'!$B$49)</f>
        <v>0</v>
      </c>
      <c r="BH34" s="47"/>
      <c r="BI34" s="336"/>
      <c r="BJ34" s="337"/>
      <c r="BK34" s="48">
        <f>IF(BH34&gt;0,('1.Salaries Rates Dates'!$D$36*BH34),0)</f>
        <v>0</v>
      </c>
      <c r="BL34" s="51">
        <f>IF(BH34&gt;0,((BG34*BH34*'1.Salaries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Dates'!$D$36))))+(BG34*BH34*'1.Salaries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4" s="128">
        <f>IF($C34="FT",BL34*'1.Salaries Rates Dates'!$B$44,
IF($C34="PT",BL34*'1.Salaries Rates Dates'!$B$45,
IF($C34="Clinical",BL34*'1.Salaries Rates Dates'!$B$44,
IF($C34="ANSFT",BL34*'1.Salaries Rates Dates'!$B$46,
IF($C34="ANSPT",BL34*'1.Salaries Rates Dates'!$B$47)))))</f>
        <v>0</v>
      </c>
      <c r="BN34" s="28">
        <f t="shared" si="15"/>
        <v>0</v>
      </c>
      <c r="BO34" s="14">
        <f t="shared" si="16"/>
        <v>0</v>
      </c>
      <c r="BP34" s="14">
        <f t="shared" si="16"/>
        <v>0</v>
      </c>
      <c r="BQ34" s="14">
        <f t="shared" si="16"/>
        <v>0</v>
      </c>
      <c r="BR34" s="82"/>
      <c r="BS34" s="55">
        <f>'1.Salaries Rates Dates'!$D$23</f>
        <v>0</v>
      </c>
      <c r="BT34" s="187">
        <f t="shared" si="17"/>
        <v>0</v>
      </c>
      <c r="BU34" s="187">
        <f t="shared" si="18"/>
        <v>0</v>
      </c>
      <c r="BV34" s="187">
        <f t="shared" si="19"/>
        <v>0</v>
      </c>
      <c r="BW34" s="187">
        <f t="shared" si="20"/>
        <v>0</v>
      </c>
      <c r="BX34" s="187">
        <f t="shared" si="21"/>
        <v>0</v>
      </c>
      <c r="BY34" s="187">
        <f t="shared" si="22"/>
        <v>0</v>
      </c>
      <c r="BZ34" s="187">
        <f t="shared" si="23"/>
        <v>0</v>
      </c>
      <c r="CA34" s="188">
        <f t="shared" si="24"/>
        <v>0</v>
      </c>
    </row>
    <row r="35" spans="1:79" x14ac:dyDescent="0.25">
      <c r="A35" s="15">
        <v>9</v>
      </c>
      <c r="B35" s="16">
        <f>'1.Salaries Rates Dates'!C24</f>
        <v>0</v>
      </c>
      <c r="C35" s="30" t="s">
        <v>31</v>
      </c>
      <c r="D35" s="226"/>
      <c r="E35" s="25">
        <f>'1.Salaries Rates Dates'!Z24</f>
        <v>0</v>
      </c>
      <c r="F35" s="47"/>
      <c r="G35" s="396"/>
      <c r="H35" s="397"/>
      <c r="I35" s="48">
        <f>IF(F35&gt;0,('1.Salaries Rates Dates'!$D$30*F35),0)</f>
        <v>0</v>
      </c>
      <c r="J35" s="51">
        <f>IF(F35&gt;0,((E35*F35*'1.Salaries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Dates'!$D$30))))+(E35*F35*'1.Salaries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5" s="128">
        <f>IF($C35="FT",J35*'1.Salaries Rates Dates'!$B$44,
IF($C35="PT",J35*'1.Salaries Rates Dates'!$B$45,
IF($C35="Clinical",J35*'1.Salaries Rates Dates'!$B$44,
IF($C35="ANSFT",J35*'1.Salaries Rates Dates'!$B$46,
IF($C35="ANSPT",J35*'1.Salaries Rates Dates'!$B$47)))))</f>
        <v>0</v>
      </c>
      <c r="L35" s="28">
        <f t="shared" si="9"/>
        <v>0</v>
      </c>
      <c r="M35" s="250"/>
      <c r="N35" s="25">
        <f>E35*(1+'1.Salaries Rates Dates'!$B$49)</f>
        <v>0</v>
      </c>
      <c r="O35" s="47"/>
      <c r="P35" s="336"/>
      <c r="Q35" s="337"/>
      <c r="R35" s="48">
        <f>IF(O35&gt;0,('1.Salaries Rates Dates'!$D$31*O35),0)</f>
        <v>0</v>
      </c>
      <c r="S35" s="51">
        <f>IF(O35&gt;0,((N35*O35*'1.Salaries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Dates'!$D$31))))+(N35*O35*'1.Salaries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5" s="128">
        <f>IF($C35="FT",S35*'1.Salaries Rates Dates'!$B$44,
IF($C35="PT",S35*'1.Salaries Rates Dates'!$B$45,
IF($C35="Clinical",S35*'1.Salaries Rates Dates'!$B$44,
IF($C35="ANSFT",S35*'1.Salaries Rates Dates'!$B$46,
IF($C35="ANSPT",S35*'1.Salaries Rates Dates'!$B$47)))))</f>
        <v>0</v>
      </c>
      <c r="U35" s="28">
        <f t="shared" si="10"/>
        <v>0</v>
      </c>
      <c r="V35" s="252"/>
      <c r="W35" s="25">
        <f>N35*(1+'1.Salaries Rates Dates'!$B$49)</f>
        <v>0</v>
      </c>
      <c r="X35" s="47"/>
      <c r="Y35" s="336"/>
      <c r="Z35" s="337"/>
      <c r="AA35" s="48">
        <f>IF(X35&gt;0,('1.Salaries Rates Dates'!$D$32*X35),0)</f>
        <v>0</v>
      </c>
      <c r="AB35" s="51">
        <f>IF(X35&gt;0,((W35*X35*'1.Salaries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Dates'!$D$32))))+(W35*X35*'1.Salaries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5" s="128">
        <f>IF($C35="FT",AB35*'1.Salaries Rates Dates'!$B$44,
IF($C35="PT",AB35*'1.Salaries Rates Dates'!$B$45,
IF($C35="Clinical",AB35*'1.Salaries Rates Dates'!$B$44,
IF($C35="ANSFT",AB35*'1.Salaries Rates Dates'!$B$46,
IF($C35="ANSPT",AB35*'1.Salaries Rates Dates'!$B$47)))))</f>
        <v>0</v>
      </c>
      <c r="AD35" s="28">
        <f t="shared" si="11"/>
        <v>0</v>
      </c>
      <c r="AE35" s="252"/>
      <c r="AF35" s="25">
        <f>W35*(1+'1.Salaries Rates Dates'!$B$49)</f>
        <v>0</v>
      </c>
      <c r="AG35" s="47"/>
      <c r="AH35" s="336"/>
      <c r="AI35" s="337"/>
      <c r="AJ35" s="48">
        <f>IF(AG35&gt;0,('1.Salaries Rates Dates'!$D$33*AG35),0)</f>
        <v>0</v>
      </c>
      <c r="AK35" s="51">
        <f>IF(AG35&gt;0,((AF35*AG35*'1.Salaries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Dates'!$D$33))))+(AF35*AG35*'1.Salaries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5" s="128">
        <f>IF($C35="FT",AK35*'1.Salaries Rates Dates'!$B$44,
IF($C35="PT",AK35*'1.Salaries Rates Dates'!$B$45,
IF($C35="Clinical",AK35*'1.Salaries Rates Dates'!$B$44,
IF($C35="ANSFT",AK35*'1.Salaries Rates Dates'!$B$46,
IF($C35="ANSPT",AK35*'1.Salaries Rates Dates'!$B$47)))))</f>
        <v>0</v>
      </c>
      <c r="AM35" s="28">
        <f t="shared" si="12"/>
        <v>0</v>
      </c>
      <c r="AN35" s="252"/>
      <c r="AO35" s="25">
        <f>AF35*(1+'1.Salaries Rates Dates'!$B$49)</f>
        <v>0</v>
      </c>
      <c r="AP35" s="47"/>
      <c r="AQ35" s="336"/>
      <c r="AR35" s="337"/>
      <c r="AS35" s="48">
        <f>IF(AP35&gt;0,('1.Salaries Rates Dates'!$D$34*AP35),0)</f>
        <v>0</v>
      </c>
      <c r="AT35" s="51">
        <f>IF(AP35&gt;0,((AO35*AP35*'1.Salaries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Dates'!$D$34))))+(AO35*AP35*'1.Salaries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5" s="128">
        <f>IF($C35="FT",AT35*'1.Salaries Rates Dates'!$B$44,
IF($C35="PT",AT35*'1.Salaries Rates Dates'!$B$45,
IF($C35="Clinical",AT35*'1.Salaries Rates Dates'!$B$44,
IF($C35="ANSFT",AT35*'1.Salaries Rates Dates'!$B$46,
IF($C35="ANSPT",AT35*'1.Salaries Rates Dates'!$B$47)))))</f>
        <v>0</v>
      </c>
      <c r="AV35" s="28">
        <f t="shared" si="13"/>
        <v>0</v>
      </c>
      <c r="AW35" s="252"/>
      <c r="AX35" s="25">
        <f>AO35*(1+'1.Salaries Rates Dates'!$B$49)</f>
        <v>0</v>
      </c>
      <c r="AY35" s="47"/>
      <c r="AZ35" s="336"/>
      <c r="BA35" s="337"/>
      <c r="BB35" s="48">
        <f>IF(AY35&gt;0,('1.Salaries Rates Dates'!$D$35*AY35),0)</f>
        <v>0</v>
      </c>
      <c r="BC35" s="51">
        <f>IF(AY35&gt;0,((AX35*AY35*'1.Salaries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Dates'!$D$35))))+(AX35*AY35*'1.Salaries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5" s="128">
        <f>IF($C35="FT",BC35*'1.Salaries Rates Dates'!$B$44,
IF($C35="PT",BC35*'1.Salaries Rates Dates'!$B$45,
IF($C35="Clinical",BC35*'1.Salaries Rates Dates'!$B$44,
IF($C35="ANSFT",BC35*'1.Salaries Rates Dates'!$B$46,
IF($C35="ANSPT",BC35*'1.Salaries Rates Dates'!$B$47)))))</f>
        <v>0</v>
      </c>
      <c r="BE35" s="28">
        <f t="shared" si="14"/>
        <v>0</v>
      </c>
      <c r="BF35" s="252"/>
      <c r="BG35" s="25">
        <f>AX35*(1+'1.Salaries Rates Dates'!$B$49)</f>
        <v>0</v>
      </c>
      <c r="BH35" s="47"/>
      <c r="BI35" s="336"/>
      <c r="BJ35" s="337"/>
      <c r="BK35" s="48">
        <f>IF(BH35&gt;0,('1.Salaries Rates Dates'!$D$36*BH35),0)</f>
        <v>0</v>
      </c>
      <c r="BL35" s="51">
        <f>IF(BH35&gt;0,((BG35*BH35*'1.Salaries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Dates'!$D$36))))+(BG35*BH35*'1.Salaries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5" s="128">
        <f>IF($C35="FT",BL35*'1.Salaries Rates Dates'!$B$44,
IF($C35="PT",BL35*'1.Salaries Rates Dates'!$B$45,
IF($C35="Clinical",BL35*'1.Salaries Rates Dates'!$B$44,
IF($C35="ANSFT",BL35*'1.Salaries Rates Dates'!$B$46,
IF($C35="ANSPT",BL35*'1.Salaries Rates Dates'!$B$47)))))</f>
        <v>0</v>
      </c>
      <c r="BN35" s="28">
        <f t="shared" si="15"/>
        <v>0</v>
      </c>
      <c r="BO35" s="14">
        <f t="shared" si="16"/>
        <v>0</v>
      </c>
      <c r="BP35" s="14">
        <f>K35+T35+AC35+AL35+AU35+BD35+BM35</f>
        <v>0</v>
      </c>
      <c r="BQ35" s="14">
        <f t="shared" si="16"/>
        <v>0</v>
      </c>
      <c r="BR35" s="82"/>
      <c r="BS35" s="55">
        <f>'1.Salaries Rates Dates'!$D$24</f>
        <v>0</v>
      </c>
      <c r="BT35" s="187">
        <f t="shared" si="17"/>
        <v>0</v>
      </c>
      <c r="BU35" s="187">
        <f t="shared" si="18"/>
        <v>0</v>
      </c>
      <c r="BV35" s="187">
        <f t="shared" si="19"/>
        <v>0</v>
      </c>
      <c r="BW35" s="187">
        <f t="shared" si="20"/>
        <v>0</v>
      </c>
      <c r="BX35" s="187">
        <f t="shared" si="21"/>
        <v>0</v>
      </c>
      <c r="BY35" s="187">
        <f t="shared" si="22"/>
        <v>0</v>
      </c>
      <c r="BZ35" s="187">
        <f t="shared" si="23"/>
        <v>0</v>
      </c>
      <c r="CA35" s="188">
        <f t="shared" si="24"/>
        <v>0</v>
      </c>
    </row>
    <row r="36" spans="1:79" x14ac:dyDescent="0.25">
      <c r="A36" s="15">
        <v>10</v>
      </c>
      <c r="B36" s="16">
        <f>'1.Salaries Rates Dates'!C25</f>
        <v>0</v>
      </c>
      <c r="C36" s="30" t="s">
        <v>31</v>
      </c>
      <c r="D36" s="226"/>
      <c r="E36" s="25">
        <f>'1.Salaries Rates Dates'!Z25</f>
        <v>0</v>
      </c>
      <c r="F36" s="47"/>
      <c r="G36" s="398"/>
      <c r="H36" s="399"/>
      <c r="I36" s="48">
        <f>IF(F36&gt;0,('1.Salaries Rates Dates'!$D$30*F36),0)</f>
        <v>0</v>
      </c>
      <c r="J36" s="51">
        <f>IF(F36&gt;0,((E36*F36*'1.Salaries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Dates'!$D$30))))+(E36*F36*'1.Salaries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6" s="128">
        <f>IF($C36="FT",J36*'1.Salaries Rates Dates'!$B$44,
IF($C36="PT",J36*'1.Salaries Rates Dates'!$B$45,
IF($C36="Clinical",J36*'1.Salaries Rates Dates'!$B$44,
IF($C36="ANSFT",J36*'1.Salaries Rates Dates'!$B$46,
IF($C36="ANSPT",J36*'1.Salaries Rates Dates'!$B$47)))))</f>
        <v>0</v>
      </c>
      <c r="L36" s="28">
        <f t="shared" si="9"/>
        <v>0</v>
      </c>
      <c r="M36" s="250"/>
      <c r="N36" s="25">
        <f>E36*(1+'1.Salaries Rates Dates'!$B$49)</f>
        <v>0</v>
      </c>
      <c r="O36" s="47"/>
      <c r="P36" s="338"/>
      <c r="Q36" s="339"/>
      <c r="R36" s="48">
        <f>IF(O36&gt;0,('1.Salaries Rates Dates'!$D$31*O36),0)</f>
        <v>0</v>
      </c>
      <c r="S36" s="51">
        <f>IF(O36&gt;0,((N36*O36*'1.Salaries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Dates'!$D$31))))+(N36*O36*'1.Salaries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6" s="128">
        <f>IF($C36="FT",S36*'1.Salaries Rates Dates'!$B$44,
IF($C36="PT",S36*'1.Salaries Rates Dates'!$B$45,
IF($C36="Clinical",S36*'1.Salaries Rates Dates'!$B$44,
IF($C36="ANSFT",S36*'1.Salaries Rates Dates'!$B$46,
IF($C36="ANSPT",S36*'1.Salaries Rates Dates'!$B$47)))))</f>
        <v>0</v>
      </c>
      <c r="U36" s="28">
        <f t="shared" si="10"/>
        <v>0</v>
      </c>
      <c r="V36" s="252"/>
      <c r="W36" s="25">
        <f>N36*(1+'1.Salaries Rates Dates'!$B$49)</f>
        <v>0</v>
      </c>
      <c r="X36" s="47"/>
      <c r="Y36" s="338"/>
      <c r="Z36" s="339"/>
      <c r="AA36" s="48">
        <f>IF(X36&gt;0,('1.Salaries Rates Dates'!$D$32*X36),0)</f>
        <v>0</v>
      </c>
      <c r="AB36" s="51">
        <f>IF(X36&gt;0,((W36*X36*'1.Salaries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Dates'!$D$32))))+(W36*X36*'1.Salaries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6" s="128">
        <f>IF($C36="FT",AB36*'1.Salaries Rates Dates'!$B$44,
IF($C36="PT",AB36*'1.Salaries Rates Dates'!$B$45,
IF($C36="Clinical",AB36*'1.Salaries Rates Dates'!$B$44,
IF($C36="ANSFT",AB36*'1.Salaries Rates Dates'!$B$46,
IF($C36="ANSPT",AB36*'1.Salaries Rates Dates'!$B$47)))))</f>
        <v>0</v>
      </c>
      <c r="AD36" s="28">
        <f t="shared" si="11"/>
        <v>0</v>
      </c>
      <c r="AE36" s="252"/>
      <c r="AF36" s="25">
        <f>W36*(1+'1.Salaries Rates Dates'!$B$49)</f>
        <v>0</v>
      </c>
      <c r="AG36" s="47"/>
      <c r="AH36" s="338"/>
      <c r="AI36" s="339"/>
      <c r="AJ36" s="48">
        <f>IF(AG36&gt;0,('1.Salaries Rates Dates'!$D$33*AG36),0)</f>
        <v>0</v>
      </c>
      <c r="AK36" s="51">
        <f>IF(AG36&gt;0,((AF36*AG36*'1.Salaries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Dates'!$D$33))))+(AF36*AG36*'1.Salaries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6" s="128">
        <f>IF($C36="FT",AK36*'1.Salaries Rates Dates'!$B$44,
IF($C36="PT",AK36*'1.Salaries Rates Dates'!$B$45,
IF($C36="Clinical",AK36*'1.Salaries Rates Dates'!$B$44,
IF($C36="ANSFT",AK36*'1.Salaries Rates Dates'!$B$46,
IF($C36="ANSPT",AK36*'1.Salaries Rates Dates'!$B$47)))))</f>
        <v>0</v>
      </c>
      <c r="AM36" s="28">
        <f t="shared" si="12"/>
        <v>0</v>
      </c>
      <c r="AN36" s="252"/>
      <c r="AO36" s="25">
        <f>AF36*(1+'1.Salaries Rates Dates'!$B$49)</f>
        <v>0</v>
      </c>
      <c r="AP36" s="47"/>
      <c r="AQ36" s="338"/>
      <c r="AR36" s="339"/>
      <c r="AS36" s="48">
        <f>IF(AP36&gt;0,('1.Salaries Rates Dates'!$D$34*AP36),0)</f>
        <v>0</v>
      </c>
      <c r="AT36" s="51">
        <f>IF(AP36&gt;0,((AO36*AP36*'1.Salaries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Dates'!$D$34))))+(AO36*AP36*'1.Salaries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6" s="128">
        <f>IF($C36="FT",AT36*'1.Salaries Rates Dates'!$B$44,
IF($C36="PT",AT36*'1.Salaries Rates Dates'!$B$45,
IF($C36="Clinical",AT36*'1.Salaries Rates Dates'!$B$44,
IF($C36="ANSFT",AT36*'1.Salaries Rates Dates'!$B$46,
IF($C36="ANSPT",AT36*'1.Salaries Rates Dates'!$B$47)))))</f>
        <v>0</v>
      </c>
      <c r="AV36" s="28">
        <f t="shared" si="13"/>
        <v>0</v>
      </c>
      <c r="AW36" s="252"/>
      <c r="AX36" s="25">
        <f>AO36*(1+'1.Salaries Rates Dates'!$B$49)</f>
        <v>0</v>
      </c>
      <c r="AY36" s="47"/>
      <c r="AZ36" s="338"/>
      <c r="BA36" s="339"/>
      <c r="BB36" s="48">
        <f>IF(AY36&gt;0,('1.Salaries Rates Dates'!$D$35*AY36),0)</f>
        <v>0</v>
      </c>
      <c r="BC36" s="51">
        <f>IF(AY36&gt;0,((AX36*AY36*'1.Salaries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Dates'!$D$35))))+(AX36*AY36*'1.Salaries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6" s="128">
        <f>IF($C36="FT",BC36*'1.Salaries Rates Dates'!$B$44,
IF($C36="PT",BC36*'1.Salaries Rates Dates'!$B$45,
IF($C36="Clinical",BC36*'1.Salaries Rates Dates'!$B$44,
IF($C36="ANSFT",BC36*'1.Salaries Rates Dates'!$B$46,
IF($C36="ANSPT",BC36*'1.Salaries Rates Dates'!$B$47)))))</f>
        <v>0</v>
      </c>
      <c r="BE36" s="28">
        <f t="shared" si="14"/>
        <v>0</v>
      </c>
      <c r="BF36" s="252"/>
      <c r="BG36" s="25">
        <f>AX36*(1+'1.Salaries Rates Dates'!$B$49)</f>
        <v>0</v>
      </c>
      <c r="BH36" s="47"/>
      <c r="BI36" s="338"/>
      <c r="BJ36" s="339"/>
      <c r="BK36" s="48">
        <f>IF(BH36&gt;0,('1.Salaries Rates Dates'!$D$36*BH36),0)</f>
        <v>0</v>
      </c>
      <c r="BL36" s="51">
        <f>IF(BH36&gt;0,((BG36*BH36*'1.Salaries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Dates'!$D$36))))+(BG36*BH36*'1.Salaries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6" s="128">
        <f>IF($C36="FT",BL36*'1.Salaries Rates Dates'!$B$44,
IF($C36="PT",BL36*'1.Salaries Rates Dates'!$B$45,
IF($C36="Clinical",BL36*'1.Salaries Rates Dates'!$B$44,
IF($C36="ANSFT",BL36*'1.Salaries Rates Dates'!$B$46,
IF($C36="ANSPT",BL36*'1.Salaries Rates Dates'!$B$47)))))</f>
        <v>0</v>
      </c>
      <c r="BN36" s="28">
        <f t="shared" si="15"/>
        <v>0</v>
      </c>
      <c r="BO36" s="14">
        <f t="shared" si="16"/>
        <v>0</v>
      </c>
      <c r="BP36" s="14">
        <f>K36+T36+AC36+AL36+AU36+BD36+BM36</f>
        <v>0</v>
      </c>
      <c r="BQ36" s="14">
        <f t="shared" si="16"/>
        <v>0</v>
      </c>
      <c r="BR36" s="82"/>
      <c r="BS36" s="55">
        <f>'1.Salaries Rates Dates'!$D$25</f>
        <v>0</v>
      </c>
      <c r="BT36" s="187">
        <f t="shared" si="17"/>
        <v>0</v>
      </c>
      <c r="BU36" s="187">
        <f t="shared" si="18"/>
        <v>0</v>
      </c>
      <c r="BV36" s="187">
        <f t="shared" si="19"/>
        <v>0</v>
      </c>
      <c r="BW36" s="187">
        <f t="shared" si="20"/>
        <v>0</v>
      </c>
      <c r="BX36" s="187">
        <f t="shared" si="21"/>
        <v>0</v>
      </c>
      <c r="BY36" s="187">
        <f t="shared" si="22"/>
        <v>0</v>
      </c>
      <c r="BZ36" s="187">
        <f t="shared" si="23"/>
        <v>0</v>
      </c>
      <c r="CA36" s="188">
        <f t="shared" si="24"/>
        <v>0</v>
      </c>
    </row>
    <row r="37" spans="1:79" x14ac:dyDescent="0.25">
      <c r="A37" s="376" t="s">
        <v>77</v>
      </c>
      <c r="B37" s="386"/>
      <c r="C37" s="377"/>
      <c r="D37" s="226"/>
      <c r="E37" s="329"/>
      <c r="F37" s="329"/>
      <c r="G37" s="329"/>
      <c r="H37" s="329"/>
      <c r="I37" s="329"/>
      <c r="J37" s="329"/>
      <c r="K37" s="329"/>
      <c r="L37" s="329"/>
      <c r="M37" s="250"/>
      <c r="N37" s="329"/>
      <c r="O37" s="329"/>
      <c r="P37" s="329"/>
      <c r="Q37" s="329"/>
      <c r="R37" s="329"/>
      <c r="S37" s="329"/>
      <c r="T37" s="329"/>
      <c r="U37" s="329"/>
      <c r="V37" s="252"/>
      <c r="W37" s="329"/>
      <c r="X37" s="329"/>
      <c r="Y37" s="329"/>
      <c r="Z37" s="329"/>
      <c r="AA37" s="329"/>
      <c r="AB37" s="329"/>
      <c r="AC37" s="329"/>
      <c r="AD37" s="329"/>
      <c r="AE37" s="252"/>
      <c r="AF37" s="329"/>
      <c r="AG37" s="329"/>
      <c r="AH37" s="329"/>
      <c r="AI37" s="329"/>
      <c r="AJ37" s="329"/>
      <c r="AK37" s="329"/>
      <c r="AL37" s="329"/>
      <c r="AM37" s="329"/>
      <c r="AN37" s="252"/>
      <c r="AO37" s="329"/>
      <c r="AP37" s="329"/>
      <c r="AQ37" s="329"/>
      <c r="AR37" s="329"/>
      <c r="AS37" s="329"/>
      <c r="AT37" s="329"/>
      <c r="AU37" s="329"/>
      <c r="AV37" s="329"/>
      <c r="AW37" s="252"/>
      <c r="AX37" s="329"/>
      <c r="AY37" s="329"/>
      <c r="AZ37" s="329"/>
      <c r="BA37" s="329"/>
      <c r="BB37" s="329"/>
      <c r="BC37" s="329"/>
      <c r="BD37" s="329"/>
      <c r="BE37" s="329"/>
      <c r="BF37" s="252"/>
      <c r="BG37" s="329"/>
      <c r="BH37" s="329"/>
      <c r="BI37" s="329"/>
      <c r="BJ37" s="329"/>
      <c r="BK37" s="329"/>
      <c r="BL37" s="329"/>
      <c r="BM37" s="329"/>
      <c r="BN37" s="329"/>
      <c r="BO37" s="328"/>
      <c r="BP37" s="329"/>
      <c r="BQ37" s="330"/>
      <c r="BR37" s="83"/>
      <c r="BS37" s="73"/>
      <c r="BT37" s="74"/>
      <c r="BU37" s="74"/>
      <c r="BV37" s="74"/>
      <c r="BW37" s="74"/>
      <c r="BX37" s="74"/>
      <c r="BY37" s="74"/>
      <c r="BZ37" s="74"/>
      <c r="CA37" s="75"/>
    </row>
    <row r="38" spans="1:79" ht="30.75" customHeight="1" x14ac:dyDescent="0.25">
      <c r="A38" s="19" t="s">
        <v>4</v>
      </c>
      <c r="B38" s="64" t="s">
        <v>33</v>
      </c>
      <c r="C38" s="65" t="s">
        <v>85</v>
      </c>
      <c r="D38" s="226"/>
      <c r="E38" s="26" t="s">
        <v>34</v>
      </c>
      <c r="F38" s="20"/>
      <c r="G38" s="20"/>
      <c r="H38" s="20"/>
      <c r="I38" s="20"/>
      <c r="J38" s="20"/>
      <c r="K38" s="20"/>
      <c r="L38" s="20"/>
      <c r="M38" s="250"/>
      <c r="N38" s="26" t="s">
        <v>34</v>
      </c>
      <c r="O38" s="20"/>
      <c r="P38" s="20"/>
      <c r="Q38" s="20"/>
      <c r="R38" s="20"/>
      <c r="S38" s="20"/>
      <c r="T38" s="20"/>
      <c r="U38" s="20"/>
      <c r="V38" s="252"/>
      <c r="W38" s="26" t="s">
        <v>34</v>
      </c>
      <c r="X38" s="20"/>
      <c r="Y38" s="20"/>
      <c r="Z38" s="20"/>
      <c r="AA38" s="20"/>
      <c r="AB38" s="20"/>
      <c r="AC38" s="20"/>
      <c r="AD38" s="20"/>
      <c r="AE38" s="252"/>
      <c r="AF38" s="26" t="s">
        <v>34</v>
      </c>
      <c r="AG38" s="20"/>
      <c r="AH38" s="20"/>
      <c r="AI38" s="20"/>
      <c r="AJ38" s="20"/>
      <c r="AK38" s="20"/>
      <c r="AL38" s="20"/>
      <c r="AM38" s="20"/>
      <c r="AN38" s="252"/>
      <c r="AO38" s="26" t="s">
        <v>34</v>
      </c>
      <c r="AP38" s="20"/>
      <c r="AQ38" s="20"/>
      <c r="AR38" s="20"/>
      <c r="AS38" s="20"/>
      <c r="AT38" s="20"/>
      <c r="AU38" s="20"/>
      <c r="AV38" s="20"/>
      <c r="AW38" s="252"/>
      <c r="AX38" s="26" t="s">
        <v>34</v>
      </c>
      <c r="AY38" s="20"/>
      <c r="AZ38" s="20"/>
      <c r="BA38" s="20"/>
      <c r="BB38" s="20"/>
      <c r="BC38" s="20"/>
      <c r="BD38" s="20"/>
      <c r="BE38" s="20"/>
      <c r="BF38" s="252"/>
      <c r="BG38" s="26" t="s">
        <v>34</v>
      </c>
      <c r="BH38" s="20"/>
      <c r="BI38" s="20"/>
      <c r="BJ38" s="20"/>
      <c r="BK38" s="20"/>
      <c r="BL38" s="20"/>
      <c r="BM38" s="20"/>
      <c r="BN38" s="20"/>
      <c r="BO38" s="328"/>
      <c r="BP38" s="329"/>
      <c r="BQ38" s="330"/>
      <c r="BR38" s="83"/>
      <c r="BS38" s="76"/>
      <c r="BT38" s="77"/>
      <c r="BU38" s="77"/>
      <c r="BV38" s="77"/>
      <c r="BW38" s="77"/>
      <c r="BX38" s="77"/>
      <c r="BY38" s="77"/>
      <c r="BZ38" s="77"/>
      <c r="CA38" s="78"/>
    </row>
    <row r="39" spans="1:79" x14ac:dyDescent="0.25">
      <c r="A39" s="15">
        <v>1</v>
      </c>
      <c r="B39" s="31" t="s">
        <v>35</v>
      </c>
      <c r="C39" s="52"/>
      <c r="D39" s="226"/>
      <c r="E39" s="27"/>
      <c r="F39" s="47"/>
      <c r="G39" s="334"/>
      <c r="H39" s="335"/>
      <c r="I39" s="48">
        <f>IF(F39&gt;0,('1.Salaries Rates Dates'!$D$30*F39),0)</f>
        <v>0</v>
      </c>
      <c r="J39" s="51">
        <f>IF(F39&gt;0,((E39*F39*'1.Salaries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Dates'!$D$30))))+(E39*F39*'1.Salaries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39" s="409"/>
      <c r="L39" s="28">
        <f>J39+K39</f>
        <v>0</v>
      </c>
      <c r="M39" s="250"/>
      <c r="N39" s="25">
        <f>E39*(1+'1.Salaries Rates Dates'!$B$49)</f>
        <v>0</v>
      </c>
      <c r="O39" s="47"/>
      <c r="P39" s="334"/>
      <c r="Q39" s="335"/>
      <c r="R39" s="48">
        <f>IF(O39&gt;0,('1.Salaries Rates Dates'!$D$31*O39),0)</f>
        <v>0</v>
      </c>
      <c r="S39" s="51">
        <f>IF(O39&gt;0,((N39*O39*'1.Salaries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Dates'!$D$31))))+(N39*O39*'1.Salaries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39" s="409"/>
      <c r="U39" s="28">
        <f>S39+T39</f>
        <v>0</v>
      </c>
      <c r="V39" s="252"/>
      <c r="W39" s="25">
        <f>N39*(1+'1.Salaries Rates Dates'!$B$49)</f>
        <v>0</v>
      </c>
      <c r="X39" s="47"/>
      <c r="Y39" s="334"/>
      <c r="Z39" s="335"/>
      <c r="AA39" s="48">
        <f>IF(X39&gt;0,('1.Salaries Rates Dates'!$D$32*X39),0)</f>
        <v>0</v>
      </c>
      <c r="AB39" s="51">
        <f>IF(X39&gt;0,((W39*X39*'1.Salaries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Dates'!$D$32))))+(W39*X39*'1.Salaries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39" s="409"/>
      <c r="AD39" s="28">
        <f>AB39+AC39</f>
        <v>0</v>
      </c>
      <c r="AE39" s="252"/>
      <c r="AF39" s="25">
        <f>W39*(1+'1.Salaries Rates Dates'!$B$49)</f>
        <v>0</v>
      </c>
      <c r="AG39" s="47"/>
      <c r="AH39" s="334"/>
      <c r="AI39" s="335"/>
      <c r="AJ39" s="48">
        <f>IF(AG39&gt;0,('1.Salaries Rates Dates'!$D$33*AG39),0)</f>
        <v>0</v>
      </c>
      <c r="AK39" s="51">
        <f>IF(AG39&gt;0,((AF39*AG39*'1.Salaries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Dates'!$D$33))))+(AF39*AG39*'1.Salaries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39" s="409"/>
      <c r="AM39" s="28">
        <f>AK39+AL39</f>
        <v>0</v>
      </c>
      <c r="AN39" s="252"/>
      <c r="AO39" s="25">
        <f>AF39*(1+'1.Salaries Rates Dates'!$B$49)</f>
        <v>0</v>
      </c>
      <c r="AP39" s="47"/>
      <c r="AQ39" s="334"/>
      <c r="AR39" s="335"/>
      <c r="AS39" s="48">
        <f>IF(AP39&gt;0,('1.Salaries Rates Dates'!$D$34*AP39),0)</f>
        <v>0</v>
      </c>
      <c r="AT39" s="51">
        <f>IF(AP39&gt;0,((AO39*AP39*'1.Salaries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Dates'!$D$34))))+(AO39*AP39*'1.Salaries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39" s="409"/>
      <c r="AV39" s="28">
        <f>AT39+AU39</f>
        <v>0</v>
      </c>
      <c r="AW39" s="252"/>
      <c r="AX39" s="25">
        <f>AO39*(1+'1.Salaries Rates Dates'!$B$49)</f>
        <v>0</v>
      </c>
      <c r="AY39" s="47"/>
      <c r="AZ39" s="334"/>
      <c r="BA39" s="335"/>
      <c r="BB39" s="48">
        <f>IF(AY39&gt;0,('1.Salaries Rates Dates'!$D$35*AY39),0)</f>
        <v>0</v>
      </c>
      <c r="BC39" s="51">
        <f>IF(AY39&gt;0,((AX39*AY39*'1.Salaries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Dates'!$D$35))))+(AX39*AY39*'1.Salaries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39" s="409"/>
      <c r="BE39" s="28">
        <f>BC39+BD39</f>
        <v>0</v>
      </c>
      <c r="BF39" s="252"/>
      <c r="BG39" s="25">
        <f>AX39*(1+'1.Salaries Rates Dates'!$B$49)</f>
        <v>0</v>
      </c>
      <c r="BH39" s="47"/>
      <c r="BI39" s="334"/>
      <c r="BJ39" s="335"/>
      <c r="BK39" s="48">
        <f>IF(BH39&gt;0,('1.Salaries Rates Dates'!$D$36*BH39),0)</f>
        <v>0</v>
      </c>
      <c r="BL39" s="51">
        <f>IF(BH39&gt;0,((BG39*BH39*'1.Salaries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Dates'!$D$36))))+(BG39*BH39*'1.Salaries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39" s="409"/>
      <c r="BN39" s="28">
        <f>BL39+BM39</f>
        <v>0</v>
      </c>
      <c r="BO39" s="14">
        <f>J39+S39+AB39+AK39+AT39+BC39+BL39</f>
        <v>0</v>
      </c>
      <c r="BP39" s="14">
        <f t="shared" ref="BP39:BQ43" si="25">K39+T39+AC39+AL39+AU39+BD39+BM39</f>
        <v>0</v>
      </c>
      <c r="BQ39" s="14">
        <f t="shared" si="25"/>
        <v>0</v>
      </c>
      <c r="BR39" s="82"/>
      <c r="BS39" s="55">
        <f>C39</f>
        <v>0</v>
      </c>
      <c r="BT39" s="72">
        <f>J39</f>
        <v>0</v>
      </c>
      <c r="BU39" s="72">
        <f>S39</f>
        <v>0</v>
      </c>
      <c r="BV39" s="72">
        <f>AB39</f>
        <v>0</v>
      </c>
      <c r="BW39" s="72">
        <f>AK39</f>
        <v>0</v>
      </c>
      <c r="BX39" s="72">
        <f>AT39</f>
        <v>0</v>
      </c>
      <c r="BY39" s="187">
        <f>$BC39</f>
        <v>0</v>
      </c>
      <c r="BZ39" s="187">
        <f>$BL39</f>
        <v>0</v>
      </c>
      <c r="CA39" s="72">
        <f>SUM(BT39:BX39)</f>
        <v>0</v>
      </c>
    </row>
    <row r="40" spans="1:79" x14ac:dyDescent="0.25">
      <c r="A40" s="15">
        <v>2</v>
      </c>
      <c r="B40" s="31"/>
      <c r="C40" s="52"/>
      <c r="D40" s="226"/>
      <c r="E40" s="27"/>
      <c r="F40" s="47"/>
      <c r="G40" s="336"/>
      <c r="H40" s="337"/>
      <c r="I40" s="48">
        <f>IF(F40&gt;0,('1.Salaries Rates Dates'!$D$30*F40),0)</f>
        <v>0</v>
      </c>
      <c r="J40" s="51">
        <f>IF(F40&gt;0,((E40*F40*'1.Salaries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Dates'!$D$30))))+(E40*F40*'1.Salaries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0" s="410"/>
      <c r="L40" s="28">
        <f>J40+K40</f>
        <v>0</v>
      </c>
      <c r="M40" s="250"/>
      <c r="N40" s="25">
        <f>E40*(1+'1.Salaries Rates Dates'!$B$49)</f>
        <v>0</v>
      </c>
      <c r="O40" s="47"/>
      <c r="P40" s="336"/>
      <c r="Q40" s="337"/>
      <c r="R40" s="48">
        <f>IF(O40&gt;0,('1.Salaries Rates Dates'!$D$31*O40),0)</f>
        <v>0</v>
      </c>
      <c r="S40" s="51">
        <f>IF(O40&gt;0,((N40*O40*'1.Salaries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Dates'!$D$31))))+(N40*O40*'1.Salaries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0" s="410"/>
      <c r="U40" s="28">
        <f>S40+T40</f>
        <v>0</v>
      </c>
      <c r="V40" s="252"/>
      <c r="W40" s="25">
        <f>N40*(1+'1.Salaries Rates Dates'!$B$49)</f>
        <v>0</v>
      </c>
      <c r="X40" s="47"/>
      <c r="Y40" s="336"/>
      <c r="Z40" s="337"/>
      <c r="AA40" s="48">
        <f>IF(X40&gt;0,('1.Salaries Rates Dates'!$D$32*X40),0)</f>
        <v>0</v>
      </c>
      <c r="AB40" s="51">
        <f>IF(X40&gt;0,((W40*X40*'1.Salaries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Dates'!$D$32))))+(W40*X40*'1.Salaries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0" s="410"/>
      <c r="AD40" s="28">
        <f>AB40+AC40</f>
        <v>0</v>
      </c>
      <c r="AE40" s="252"/>
      <c r="AF40" s="25">
        <f>W40*(1+'1.Salaries Rates Dates'!$B$49)</f>
        <v>0</v>
      </c>
      <c r="AG40" s="47"/>
      <c r="AH40" s="336"/>
      <c r="AI40" s="337"/>
      <c r="AJ40" s="48">
        <f>IF(AG40&gt;0,('1.Salaries Rates Dates'!$D$33*AG40),0)</f>
        <v>0</v>
      </c>
      <c r="AK40" s="51">
        <f>IF(AG40&gt;0,((AF40*AG40*'1.Salaries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Dates'!$D$33))))+(AF40*AG40*'1.Salaries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0" s="410"/>
      <c r="AM40" s="28">
        <f>AK40+AL40</f>
        <v>0</v>
      </c>
      <c r="AN40" s="252"/>
      <c r="AO40" s="25">
        <f>AF40*(1+'1.Salaries Rates Dates'!$B$49)</f>
        <v>0</v>
      </c>
      <c r="AP40" s="47"/>
      <c r="AQ40" s="336"/>
      <c r="AR40" s="337"/>
      <c r="AS40" s="48">
        <f>IF(AP40&gt;0,('1.Salaries Rates Dates'!$D$34*AP40),0)</f>
        <v>0</v>
      </c>
      <c r="AT40" s="51">
        <f>IF(AP40&gt;0,((AO40*AP40*'1.Salaries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Dates'!$D$34))))+(AO40*AP40*'1.Salaries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0" s="410"/>
      <c r="AV40" s="28">
        <f>AT40+AU40</f>
        <v>0</v>
      </c>
      <c r="AW40" s="252"/>
      <c r="AX40" s="25">
        <f>AO40*(1+'1.Salaries Rates Dates'!$B$49)</f>
        <v>0</v>
      </c>
      <c r="AY40" s="47"/>
      <c r="AZ40" s="336"/>
      <c r="BA40" s="337"/>
      <c r="BB40" s="48">
        <f>IF(AY40&gt;0,('1.Salaries Rates Dates'!$D$35*AY40),0)</f>
        <v>0</v>
      </c>
      <c r="BC40" s="51">
        <f>IF(AY40&gt;0,((AX40*AY40*'1.Salaries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Dates'!$D$35))))+(AX40*AY40*'1.Salaries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0" s="410"/>
      <c r="BE40" s="28">
        <f>BC40+BD40</f>
        <v>0</v>
      </c>
      <c r="BF40" s="252"/>
      <c r="BG40" s="25">
        <f>AX40*(1+'1.Salaries Rates Dates'!$B$49)</f>
        <v>0</v>
      </c>
      <c r="BH40" s="47"/>
      <c r="BI40" s="336"/>
      <c r="BJ40" s="337"/>
      <c r="BK40" s="48">
        <f>IF(BH40&gt;0,('1.Salaries Rates Dates'!$D$36*BH40),0)</f>
        <v>0</v>
      </c>
      <c r="BL40" s="51">
        <f>IF(BH40&gt;0,((BG40*BH40*'1.Salaries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Dates'!$D$36))))+(BG40*BH40*'1.Salaries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0" s="410"/>
      <c r="BN40" s="28">
        <f>BL40+BM40</f>
        <v>0</v>
      </c>
      <c r="BO40" s="14">
        <f t="shared" ref="BO40:BO42" si="26">J40+S40+AB40+AK40+AT40+BC40+BL40</f>
        <v>0</v>
      </c>
      <c r="BP40" s="14">
        <f t="shared" si="25"/>
        <v>0</v>
      </c>
      <c r="BQ40" s="14">
        <f t="shared" si="25"/>
        <v>0</v>
      </c>
      <c r="BR40" s="82"/>
      <c r="BS40" s="55">
        <f>C40</f>
        <v>0</v>
      </c>
      <c r="BT40" s="72">
        <f>J40</f>
        <v>0</v>
      </c>
      <c r="BU40" s="72">
        <f>S40</f>
        <v>0</v>
      </c>
      <c r="BV40" s="72">
        <f>AB40</f>
        <v>0</v>
      </c>
      <c r="BW40" s="72">
        <f>AK40</f>
        <v>0</v>
      </c>
      <c r="BX40" s="72">
        <f>AT40</f>
        <v>0</v>
      </c>
      <c r="BY40" s="187">
        <f t="shared" ref="BY40:BY43" si="27">$BC40</f>
        <v>0</v>
      </c>
      <c r="BZ40" s="187">
        <f t="shared" ref="BZ40:BZ42" si="28">$BL40</f>
        <v>0</v>
      </c>
      <c r="CA40" s="72">
        <f t="shared" ref="CA40:CA43" si="29">SUM(BT40:BX40)</f>
        <v>0</v>
      </c>
    </row>
    <row r="41" spans="1:79" x14ac:dyDescent="0.25">
      <c r="A41" s="15">
        <v>3</v>
      </c>
      <c r="B41" s="31"/>
      <c r="C41" s="52"/>
      <c r="D41" s="226"/>
      <c r="E41" s="27"/>
      <c r="F41" s="47"/>
      <c r="G41" s="336"/>
      <c r="H41" s="337"/>
      <c r="I41" s="48">
        <f>IF(F41&gt;0,('1.Salaries Rates Dates'!$D$30*F41),0)</f>
        <v>0</v>
      </c>
      <c r="J41" s="51">
        <f>IF(F41&gt;0,((E41*F41*'1.Salaries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Dates'!$D$30))))+(E41*F41*'1.Salaries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1" s="410"/>
      <c r="L41" s="28">
        <f>J41+K41</f>
        <v>0</v>
      </c>
      <c r="M41" s="250"/>
      <c r="N41" s="25">
        <f>E41*(1+'1.Salaries Rates Dates'!$B$49)</f>
        <v>0</v>
      </c>
      <c r="O41" s="47"/>
      <c r="P41" s="336"/>
      <c r="Q41" s="337"/>
      <c r="R41" s="48">
        <f>IF(O41&gt;0,('1.Salaries Rates Dates'!$D$31*O41),0)</f>
        <v>0</v>
      </c>
      <c r="S41" s="51">
        <f>IF(O41&gt;0,((N41*O41*'1.Salaries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Dates'!$D$31))))+(N41*O41*'1.Salaries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1" s="410"/>
      <c r="U41" s="28">
        <f>S41+T41</f>
        <v>0</v>
      </c>
      <c r="V41" s="252"/>
      <c r="W41" s="25">
        <f>N41*(1+'1.Salaries Rates Dates'!$B$49)</f>
        <v>0</v>
      </c>
      <c r="X41" s="47"/>
      <c r="Y41" s="336"/>
      <c r="Z41" s="337"/>
      <c r="AA41" s="48">
        <f>IF(X41&gt;0,('1.Salaries Rates Dates'!$D$32*X41),0)</f>
        <v>0</v>
      </c>
      <c r="AB41" s="51">
        <f>IF(X41&gt;0,((W41*X41*'1.Salaries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Dates'!$D$32))))+(W41*X41*'1.Salaries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1" s="410"/>
      <c r="AD41" s="28">
        <f>AB41+AC41</f>
        <v>0</v>
      </c>
      <c r="AE41" s="252"/>
      <c r="AF41" s="25">
        <f>W41*(1+'1.Salaries Rates Dates'!$B$49)</f>
        <v>0</v>
      </c>
      <c r="AG41" s="47"/>
      <c r="AH41" s="336"/>
      <c r="AI41" s="337"/>
      <c r="AJ41" s="48">
        <f>IF(AG41&gt;0,('1.Salaries Rates Dates'!$D$33*AG41),0)</f>
        <v>0</v>
      </c>
      <c r="AK41" s="51">
        <f>IF(AG41&gt;0,((AF41*AG41*'1.Salaries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Dates'!$D$33))))+(AF41*AG41*'1.Salaries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1" s="410"/>
      <c r="AM41" s="28">
        <f>AK41+AL41</f>
        <v>0</v>
      </c>
      <c r="AN41" s="252"/>
      <c r="AO41" s="25">
        <f>AF41*(1+'1.Salaries Rates Dates'!$B$49)</f>
        <v>0</v>
      </c>
      <c r="AP41" s="47"/>
      <c r="AQ41" s="336"/>
      <c r="AR41" s="337"/>
      <c r="AS41" s="48">
        <f>IF(AP41&gt;0,('1.Salaries Rates Dates'!$D$34*AP41),0)</f>
        <v>0</v>
      </c>
      <c r="AT41" s="51">
        <f>IF(AP41&gt;0,((AO41*AP41*'1.Salaries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Dates'!$D$34))))+(AO41*AP41*'1.Salaries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1" s="410"/>
      <c r="AV41" s="28">
        <f>AT41+AU41</f>
        <v>0</v>
      </c>
      <c r="AW41" s="252"/>
      <c r="AX41" s="25">
        <f>AO41*(1+'1.Salaries Rates Dates'!$B$49)</f>
        <v>0</v>
      </c>
      <c r="AY41" s="47"/>
      <c r="AZ41" s="336"/>
      <c r="BA41" s="337"/>
      <c r="BB41" s="48">
        <f>IF(AY41&gt;0,('1.Salaries Rates Dates'!$D$35*AY41),0)</f>
        <v>0</v>
      </c>
      <c r="BC41" s="51">
        <f>IF(AY41&gt;0,((AX41*AY41*'1.Salaries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Dates'!$D$35))))+(AX41*AY41*'1.Salaries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1" s="410"/>
      <c r="BE41" s="28">
        <f>BC41+BD41</f>
        <v>0</v>
      </c>
      <c r="BF41" s="252"/>
      <c r="BG41" s="25">
        <f>AX41*(1+'1.Salaries Rates Dates'!$B$49)</f>
        <v>0</v>
      </c>
      <c r="BH41" s="47"/>
      <c r="BI41" s="336"/>
      <c r="BJ41" s="337"/>
      <c r="BK41" s="48">
        <f>IF(BH41&gt;0,('1.Salaries Rates Dates'!$D$36*BH41),0)</f>
        <v>0</v>
      </c>
      <c r="BL41" s="51">
        <f>IF(BH41&gt;0,((BG41*BH41*'1.Salaries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Dates'!$D$36))))+(BG41*BH41*'1.Salaries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1" s="410"/>
      <c r="BN41" s="28">
        <f>BL41+BM41</f>
        <v>0</v>
      </c>
      <c r="BO41" s="14">
        <f t="shared" si="26"/>
        <v>0</v>
      </c>
      <c r="BP41" s="14">
        <f t="shared" si="25"/>
        <v>0</v>
      </c>
      <c r="BQ41" s="14">
        <f t="shared" si="25"/>
        <v>0</v>
      </c>
      <c r="BR41" s="82"/>
      <c r="BS41" s="55">
        <f>C41</f>
        <v>0</v>
      </c>
      <c r="BT41" s="72">
        <f>J41</f>
        <v>0</v>
      </c>
      <c r="BU41" s="72">
        <f>S41</f>
        <v>0</v>
      </c>
      <c r="BV41" s="72">
        <f>AB41</f>
        <v>0</v>
      </c>
      <c r="BW41" s="72">
        <f>AK41</f>
        <v>0</v>
      </c>
      <c r="BX41" s="72">
        <f>AT41</f>
        <v>0</v>
      </c>
      <c r="BY41" s="187">
        <f t="shared" si="27"/>
        <v>0</v>
      </c>
      <c r="BZ41" s="187">
        <f t="shared" si="28"/>
        <v>0</v>
      </c>
      <c r="CA41" s="72">
        <f t="shared" si="29"/>
        <v>0</v>
      </c>
    </row>
    <row r="42" spans="1:79" x14ac:dyDescent="0.25">
      <c r="A42" s="15">
        <v>4</v>
      </c>
      <c r="B42" s="31"/>
      <c r="C42" s="52"/>
      <c r="D42" s="226"/>
      <c r="E42" s="27"/>
      <c r="F42" s="47"/>
      <c r="G42" s="336"/>
      <c r="H42" s="337"/>
      <c r="I42" s="48">
        <f>IF(F42&gt;0,('1.Salaries Rates Dates'!$D$30*F42),0)</f>
        <v>0</v>
      </c>
      <c r="J42" s="51">
        <f>IF(F42&gt;0,((E42*F42*'1.Salaries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Dates'!$D$30))))+(E42*F42*'1.Salaries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2" s="410"/>
      <c r="L42" s="28">
        <f>J42+K42</f>
        <v>0</v>
      </c>
      <c r="M42" s="250"/>
      <c r="N42" s="25">
        <f>E42*(1+'1.Salaries Rates Dates'!$B$49)</f>
        <v>0</v>
      </c>
      <c r="O42" s="47"/>
      <c r="P42" s="336"/>
      <c r="Q42" s="337"/>
      <c r="R42" s="48">
        <f>IF(O42&gt;0,('1.Salaries Rates Dates'!$D$31*O42),0)</f>
        <v>0</v>
      </c>
      <c r="S42" s="51">
        <f>IF(O42&gt;0,((N42*O42*'1.Salaries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Dates'!$D$31))))+(N42*O42*'1.Salaries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2" s="410"/>
      <c r="U42" s="28">
        <f>S42+T42</f>
        <v>0</v>
      </c>
      <c r="V42" s="252"/>
      <c r="W42" s="25">
        <f>N42*(1+'1.Salaries Rates Dates'!$B$49)</f>
        <v>0</v>
      </c>
      <c r="X42" s="47"/>
      <c r="Y42" s="336"/>
      <c r="Z42" s="337"/>
      <c r="AA42" s="48">
        <f>IF(X42&gt;0,('1.Salaries Rates Dates'!$D$32*X42),0)</f>
        <v>0</v>
      </c>
      <c r="AB42" s="51">
        <f>IF(X42&gt;0,((W42*X42*'1.Salaries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Dates'!$D$32))))+(W42*X42*'1.Salaries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2" s="410"/>
      <c r="AD42" s="28">
        <f>AB42+AC42</f>
        <v>0</v>
      </c>
      <c r="AE42" s="252"/>
      <c r="AF42" s="25">
        <f>W42*(1+'1.Salaries Rates Dates'!$B$49)</f>
        <v>0</v>
      </c>
      <c r="AG42" s="47"/>
      <c r="AH42" s="336"/>
      <c r="AI42" s="337"/>
      <c r="AJ42" s="48">
        <f>IF(AG42&gt;0,('1.Salaries Rates Dates'!$D$33*AG42),0)</f>
        <v>0</v>
      </c>
      <c r="AK42" s="51">
        <f>IF(AG42&gt;0,((AF42*AG42*'1.Salaries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Dates'!$D$33))))+(AF42*AG42*'1.Salaries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2" s="410"/>
      <c r="AM42" s="28">
        <f>AK42+AL42</f>
        <v>0</v>
      </c>
      <c r="AN42" s="252"/>
      <c r="AO42" s="25">
        <f>AF42*(1+'1.Salaries Rates Dates'!$B$49)</f>
        <v>0</v>
      </c>
      <c r="AP42" s="47"/>
      <c r="AQ42" s="336"/>
      <c r="AR42" s="337"/>
      <c r="AS42" s="48">
        <f>IF(AP42&gt;0,('1.Salaries Rates Dates'!$D$34*AP42),0)</f>
        <v>0</v>
      </c>
      <c r="AT42" s="51">
        <f>IF(AP42&gt;0,((AO42*AP42*'1.Salaries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Dates'!$D$34))))+(AO42*AP42*'1.Salaries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2" s="410"/>
      <c r="AV42" s="28">
        <f>AT42+AU42</f>
        <v>0</v>
      </c>
      <c r="AW42" s="252"/>
      <c r="AX42" s="25">
        <f>AO42*(1+'1.Salaries Rates Dates'!$B$49)</f>
        <v>0</v>
      </c>
      <c r="AY42" s="47"/>
      <c r="AZ42" s="336"/>
      <c r="BA42" s="337"/>
      <c r="BB42" s="48">
        <f>IF(AY42&gt;0,('1.Salaries Rates Dates'!$D$35*AY42),0)</f>
        <v>0</v>
      </c>
      <c r="BC42" s="51">
        <f>IF(AY42&gt;0,((AX42*AY42*'1.Salaries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Dates'!$D$35))))+(AX42*AY42*'1.Salaries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2" s="410"/>
      <c r="BE42" s="28">
        <f>BC42+BD42</f>
        <v>0</v>
      </c>
      <c r="BF42" s="252"/>
      <c r="BG42" s="25">
        <f>AX42*(1+'1.Salaries Rates Dates'!$B$49)</f>
        <v>0</v>
      </c>
      <c r="BH42" s="47"/>
      <c r="BI42" s="336"/>
      <c r="BJ42" s="337"/>
      <c r="BK42" s="48">
        <f>IF(BH42&gt;0,('1.Salaries Rates Dates'!$D$36*BH42),0)</f>
        <v>0</v>
      </c>
      <c r="BL42" s="51">
        <f>IF(BH42&gt;0,((BG42*BH42*'1.Salaries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Dates'!$D$36))))+(BG42*BH42*'1.Salaries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2" s="410"/>
      <c r="BN42" s="28">
        <f>BL42+BM42</f>
        <v>0</v>
      </c>
      <c r="BO42" s="14">
        <f t="shared" si="26"/>
        <v>0</v>
      </c>
      <c r="BP42" s="14">
        <f t="shared" si="25"/>
        <v>0</v>
      </c>
      <c r="BQ42" s="14">
        <f t="shared" si="25"/>
        <v>0</v>
      </c>
      <c r="BR42" s="82"/>
      <c r="BS42" s="55">
        <f>C42</f>
        <v>0</v>
      </c>
      <c r="BT42" s="72">
        <f>J42</f>
        <v>0</v>
      </c>
      <c r="BU42" s="72">
        <f>S42</f>
        <v>0</v>
      </c>
      <c r="BV42" s="72">
        <f>AB42</f>
        <v>0</v>
      </c>
      <c r="BW42" s="72">
        <f>AK42</f>
        <v>0</v>
      </c>
      <c r="BX42" s="72">
        <f>AT42</f>
        <v>0</v>
      </c>
      <c r="BY42" s="187">
        <f t="shared" si="27"/>
        <v>0</v>
      </c>
      <c r="BZ42" s="187">
        <f t="shared" si="28"/>
        <v>0</v>
      </c>
      <c r="CA42" s="72">
        <f t="shared" si="29"/>
        <v>0</v>
      </c>
    </row>
    <row r="43" spans="1:79" ht="15.75" thickBot="1" x14ac:dyDescent="0.3">
      <c r="A43" s="15">
        <v>5</v>
      </c>
      <c r="B43" s="31"/>
      <c r="C43" s="52"/>
      <c r="D43" s="226"/>
      <c r="E43" s="27"/>
      <c r="F43" s="47"/>
      <c r="G43" s="338"/>
      <c r="H43" s="339"/>
      <c r="I43" s="48">
        <f>IF(F43&gt;0,('1.Salaries Rates Dates'!$D$30*F43),0)</f>
        <v>0</v>
      </c>
      <c r="J43" s="51">
        <f>IF(F43&gt;0,((E43*F43*'1.Salaries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Dates'!$D$30))))+(E43*F43*'1.Salaries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3" s="411"/>
      <c r="L43" s="33">
        <f>J43+K43</f>
        <v>0</v>
      </c>
      <c r="M43" s="250"/>
      <c r="N43" s="25">
        <f>E43*(1+'1.Salaries Rates Dates'!$B$49)</f>
        <v>0</v>
      </c>
      <c r="O43" s="47"/>
      <c r="P43" s="338"/>
      <c r="Q43" s="339"/>
      <c r="R43" s="48">
        <f>IF(O43&gt;0,('1.Salaries Rates Dates'!$D$31*O43),0)</f>
        <v>0</v>
      </c>
      <c r="S43" s="51">
        <f>IF(O43&gt;0,((N43*O43*'1.Salaries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Dates'!$D$31))))+(N43*O43*'1.Salaries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3" s="411"/>
      <c r="U43" s="33">
        <f>S43+T43</f>
        <v>0</v>
      </c>
      <c r="V43" s="252"/>
      <c r="W43" s="25">
        <f>N43*(1+'1.Salaries Rates Dates'!$B$49)</f>
        <v>0</v>
      </c>
      <c r="X43" s="47"/>
      <c r="Y43" s="338"/>
      <c r="Z43" s="339"/>
      <c r="AA43" s="48">
        <f>IF(X43&gt;0,('1.Salaries Rates Dates'!$D$32*X43),0)</f>
        <v>0</v>
      </c>
      <c r="AB43" s="51">
        <f>IF(X43&gt;0,((W43*X43*'1.Salaries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Dates'!$D$32))))+(W43*X43*'1.Salaries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3" s="411"/>
      <c r="AD43" s="33">
        <f>AB43+AC43</f>
        <v>0</v>
      </c>
      <c r="AE43" s="252"/>
      <c r="AF43" s="25">
        <f>W43*(1+'1.Salaries Rates Dates'!$B$49)</f>
        <v>0</v>
      </c>
      <c r="AG43" s="47"/>
      <c r="AH43" s="338"/>
      <c r="AI43" s="339"/>
      <c r="AJ43" s="48">
        <f>IF(AG43&gt;0,('1.Salaries Rates Dates'!$D$33*AG43),0)</f>
        <v>0</v>
      </c>
      <c r="AK43" s="51">
        <f>IF(AG43&gt;0,((AF43*AG43*'1.Salaries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Dates'!$D$33))))+(AF43*AG43*'1.Salaries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3" s="411"/>
      <c r="AM43" s="33">
        <f>AK43+AL43</f>
        <v>0</v>
      </c>
      <c r="AN43" s="252"/>
      <c r="AO43" s="25">
        <f>AF43*(1+'1.Salaries Rates Dates'!$B$49)</f>
        <v>0</v>
      </c>
      <c r="AP43" s="47"/>
      <c r="AQ43" s="338"/>
      <c r="AR43" s="339"/>
      <c r="AS43" s="48">
        <f>IF(AP43&gt;0,('1.Salaries Rates Dates'!$D$34*AP43),0)</f>
        <v>0</v>
      </c>
      <c r="AT43" s="51">
        <f>IF(AP43&gt;0,((AO43*AP43*'1.Salaries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Dates'!$D$34))))+(AO43*AP43*'1.Salaries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3" s="411"/>
      <c r="AV43" s="33">
        <f>AT43+AU43</f>
        <v>0</v>
      </c>
      <c r="AW43" s="252"/>
      <c r="AX43" s="25">
        <f>AO43*(1+'1.Salaries Rates Dates'!$B$49)</f>
        <v>0</v>
      </c>
      <c r="AY43" s="47"/>
      <c r="AZ43" s="338"/>
      <c r="BA43" s="339"/>
      <c r="BB43" s="48">
        <f>IF(AY43&gt;0,('1.Salaries Rates Dates'!$D$35*AY43),0)</f>
        <v>0</v>
      </c>
      <c r="BC43" s="51">
        <f>IF(AY43&gt;0,((AX43*AY43*'1.Salaries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Dates'!$D$35))))+(AX43*AY43*'1.Salaries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3" s="411"/>
      <c r="BE43" s="33">
        <f>BC43+BD43</f>
        <v>0</v>
      </c>
      <c r="BF43" s="252"/>
      <c r="BG43" s="25">
        <f>AX43*(1+'1.Salaries Rates Dates'!$B$49)</f>
        <v>0</v>
      </c>
      <c r="BH43" s="47"/>
      <c r="BI43" s="338"/>
      <c r="BJ43" s="339"/>
      <c r="BK43" s="48">
        <f>IF(BH43&gt;0,('1.Salaries Rates Dates'!$D$36*BH43),0)</f>
        <v>0</v>
      </c>
      <c r="BL43" s="51">
        <f>IF(BH43&gt;0,((BG43*BH43*'1.Salaries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Dates'!$D$36))))+(BG43*BH43*'1.Salaries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3" s="411"/>
      <c r="BN43" s="33">
        <f>BL43+BM43</f>
        <v>0</v>
      </c>
      <c r="BO43" s="14">
        <f>J43+S43+AB43+AK43+AT43+BC43+BL43</f>
        <v>0</v>
      </c>
      <c r="BP43" s="14">
        <f>K43+T43+AC43+AL43+AU43+BD43+BM43</f>
        <v>0</v>
      </c>
      <c r="BQ43" s="14">
        <f t="shared" si="25"/>
        <v>0</v>
      </c>
      <c r="BR43" s="82"/>
      <c r="BS43" s="55">
        <f>C43</f>
        <v>0</v>
      </c>
      <c r="BT43" s="72">
        <f>J43</f>
        <v>0</v>
      </c>
      <c r="BU43" s="72">
        <f>S43</f>
        <v>0</v>
      </c>
      <c r="BV43" s="72">
        <f>AB43</f>
        <v>0</v>
      </c>
      <c r="BW43" s="72">
        <f>AK43</f>
        <v>0</v>
      </c>
      <c r="BX43" s="72">
        <f>AT43</f>
        <v>0</v>
      </c>
      <c r="BY43" s="187">
        <f t="shared" si="27"/>
        <v>0</v>
      </c>
      <c r="BZ43" s="187">
        <f>$BL43</f>
        <v>0</v>
      </c>
      <c r="CA43" s="72">
        <f t="shared" si="29"/>
        <v>0</v>
      </c>
    </row>
    <row r="44" spans="1:79" ht="16.5" thickTop="1" thickBot="1" x14ac:dyDescent="0.3">
      <c r="A44" s="233" t="s">
        <v>36</v>
      </c>
      <c r="B44" s="234"/>
      <c r="C44" s="244"/>
      <c r="D44" s="226"/>
      <c r="E44" s="265"/>
      <c r="F44" s="265"/>
      <c r="G44" s="265"/>
      <c r="H44" s="265"/>
      <c r="I44" s="56"/>
      <c r="J44" s="34">
        <f>SUM(J15:J43)</f>
        <v>0</v>
      </c>
      <c r="K44" s="34">
        <f>SUM(K15:K36)</f>
        <v>0</v>
      </c>
      <c r="L44" s="35">
        <f>SUM(L15:L43)</f>
        <v>0</v>
      </c>
      <c r="M44" s="250"/>
      <c r="N44" s="265"/>
      <c r="O44" s="265"/>
      <c r="P44" s="265"/>
      <c r="Q44" s="265"/>
      <c r="R44" s="56"/>
      <c r="S44" s="34">
        <f>SUM(S15:S43)</f>
        <v>0</v>
      </c>
      <c r="T44" s="34">
        <f>SUM(T15:T36)</f>
        <v>0</v>
      </c>
      <c r="U44" s="35">
        <f>SUM(U15:U43)</f>
        <v>0</v>
      </c>
      <c r="V44" s="252"/>
      <c r="W44" s="265"/>
      <c r="X44" s="265"/>
      <c r="Y44" s="265"/>
      <c r="Z44" s="265"/>
      <c r="AA44" s="54"/>
      <c r="AB44" s="10">
        <f>SUM(AB15:AB43)</f>
        <v>0</v>
      </c>
      <c r="AC44" s="34">
        <f>SUM(AC15:AC36)</f>
        <v>0</v>
      </c>
      <c r="AD44" s="29">
        <f>SUM(AD15:AD43)</f>
        <v>0</v>
      </c>
      <c r="AE44" s="252"/>
      <c r="AF44" s="265"/>
      <c r="AG44" s="265"/>
      <c r="AH44" s="265"/>
      <c r="AI44" s="265"/>
      <c r="AJ44" s="54"/>
      <c r="AK44" s="10">
        <f>SUM(AK15:AK43)</f>
        <v>0</v>
      </c>
      <c r="AL44" s="34">
        <f>SUM(AL15:AL36)</f>
        <v>0</v>
      </c>
      <c r="AM44" s="29">
        <f>SUM(AM15:AM43)</f>
        <v>0</v>
      </c>
      <c r="AN44" s="252"/>
      <c r="AO44" s="265"/>
      <c r="AP44" s="265"/>
      <c r="AQ44" s="265"/>
      <c r="AR44" s="265"/>
      <c r="AS44" s="54"/>
      <c r="AT44" s="10">
        <f>SUM(AT15:AT43)</f>
        <v>0</v>
      </c>
      <c r="AU44" s="34">
        <f>SUM(AU15:AU36)</f>
        <v>0</v>
      </c>
      <c r="AV44" s="29">
        <f>SUM(AV15:AV43)</f>
        <v>0</v>
      </c>
      <c r="AW44" s="252"/>
      <c r="AX44" s="265"/>
      <c r="AY44" s="265"/>
      <c r="AZ44" s="265"/>
      <c r="BA44" s="265"/>
      <c r="BB44" s="54"/>
      <c r="BC44" s="10">
        <f>SUM(BC15:BC43)</f>
        <v>0</v>
      </c>
      <c r="BD44" s="34">
        <f>SUM(BD15:BD36)</f>
        <v>0</v>
      </c>
      <c r="BE44" s="29">
        <f>SUM(BE15:BE43)</f>
        <v>0</v>
      </c>
      <c r="BF44" s="252"/>
      <c r="BG44" s="265"/>
      <c r="BH44" s="265"/>
      <c r="BI44" s="265"/>
      <c r="BJ44" s="265"/>
      <c r="BK44" s="54"/>
      <c r="BL44" s="10">
        <f>SUM(BL15:BL43)</f>
        <v>0</v>
      </c>
      <c r="BM44" s="34">
        <f>SUM(BM15:BM36)</f>
        <v>0</v>
      </c>
      <c r="BN44" s="29">
        <f>SUM(BN15:BN43)</f>
        <v>0</v>
      </c>
      <c r="BO44" s="84">
        <f>J44+S44+AB44+AK44+AT44+BC44+BL44</f>
        <v>0</v>
      </c>
      <c r="BP44" s="10">
        <f>K44+T44+AC44+AL44+AU44+BD44+BM44</f>
        <v>0</v>
      </c>
      <c r="BQ44" s="85">
        <f t="shared" ref="BQ44" si="30">L44+U44+AD44+AM44+AV44+BE44+BN44</f>
        <v>0</v>
      </c>
      <c r="BR44" s="81"/>
      <c r="BS44" s="55">
        <v>2910</v>
      </c>
      <c r="BT44" s="188">
        <f>SUM(K15:K24,K27:K36)</f>
        <v>0</v>
      </c>
      <c r="BU44" s="188">
        <f>SUM(T15:T24,T27:T36)</f>
        <v>0</v>
      </c>
      <c r="BV44" s="188">
        <f>SUM(AC15:AC24,,AC27:AC36)</f>
        <v>0</v>
      </c>
      <c r="BW44" s="188">
        <f>SUM(AL15:AL24,,AL27:AL36)</f>
        <v>0</v>
      </c>
      <c r="BX44" s="188">
        <f>SUM(AU15:AU24,,AU27:AU36)</f>
        <v>0</v>
      </c>
      <c r="BY44" s="188">
        <f>SUM(BD15:BD24,BD27:BD36)</f>
        <v>0</v>
      </c>
      <c r="BZ44" s="188">
        <f>SUM(BM15:BM24,,BM27:BM36)</f>
        <v>0</v>
      </c>
      <c r="CA44" s="72">
        <f t="shared" ref="CA44" si="31">SUM(BT44:BX44)</f>
        <v>0</v>
      </c>
    </row>
    <row r="45" spans="1:79" ht="3" customHeight="1" thickTop="1" x14ac:dyDescent="0.25">
      <c r="A45" s="242"/>
      <c r="B45" s="243"/>
      <c r="C45" s="243"/>
      <c r="D45" s="226"/>
      <c r="E45" s="236"/>
      <c r="F45" s="236"/>
      <c r="G45" s="236"/>
      <c r="H45" s="236"/>
      <c r="I45" s="236"/>
      <c r="J45" s="236"/>
      <c r="K45" s="236"/>
      <c r="L45" s="236"/>
      <c r="M45" s="250"/>
      <c r="N45" s="236"/>
      <c r="O45" s="236"/>
      <c r="P45" s="236"/>
      <c r="Q45" s="236"/>
      <c r="R45" s="236"/>
      <c r="S45" s="236"/>
      <c r="T45" s="236"/>
      <c r="U45" s="236"/>
      <c r="V45" s="252"/>
      <c r="W45" s="236"/>
      <c r="X45" s="236"/>
      <c r="Y45" s="236"/>
      <c r="Z45" s="236"/>
      <c r="AA45" s="236"/>
      <c r="AB45" s="236"/>
      <c r="AC45" s="236"/>
      <c r="AD45" s="236"/>
      <c r="AE45" s="252"/>
      <c r="AF45" s="236"/>
      <c r="AG45" s="236"/>
      <c r="AH45" s="236"/>
      <c r="AI45" s="236"/>
      <c r="AJ45" s="236"/>
      <c r="AK45" s="236"/>
      <c r="AL45" s="236"/>
      <c r="AM45" s="236"/>
      <c r="AN45" s="252"/>
      <c r="AO45" s="236"/>
      <c r="AP45" s="236"/>
      <c r="AQ45" s="236"/>
      <c r="AR45" s="236"/>
      <c r="AS45" s="236"/>
      <c r="AT45" s="236"/>
      <c r="AU45" s="236"/>
      <c r="AV45" s="236"/>
      <c r="AW45" s="252"/>
      <c r="AX45" s="236"/>
      <c r="AY45" s="236"/>
      <c r="AZ45" s="236"/>
      <c r="BA45" s="236"/>
      <c r="BB45" s="236"/>
      <c r="BC45" s="236"/>
      <c r="BD45" s="236"/>
      <c r="BE45" s="236"/>
      <c r="BF45" s="252"/>
      <c r="BG45" s="236"/>
      <c r="BH45" s="236"/>
      <c r="BI45" s="236"/>
      <c r="BJ45" s="236"/>
      <c r="BK45" s="236"/>
      <c r="BL45" s="236"/>
      <c r="BM45" s="236"/>
      <c r="BN45" s="236"/>
      <c r="BO45" s="383"/>
      <c r="BP45" s="384"/>
      <c r="BQ45" s="385"/>
      <c r="BR45" s="1"/>
      <c r="BS45" s="2"/>
      <c r="BT45" s="2"/>
      <c r="BU45" s="2"/>
      <c r="BV45" s="2"/>
      <c r="BW45" s="2"/>
      <c r="BX45" s="2"/>
      <c r="BY45" s="2"/>
      <c r="BZ45" s="2"/>
      <c r="CA45" s="2"/>
    </row>
    <row r="46" spans="1:79" x14ac:dyDescent="0.25">
      <c r="A46" s="247" t="s">
        <v>37</v>
      </c>
      <c r="B46" s="248"/>
      <c r="C46" s="248"/>
      <c r="D46" s="226"/>
      <c r="E46" s="21"/>
      <c r="F46" s="21"/>
      <c r="G46" s="21"/>
      <c r="H46" s="21"/>
      <c r="I46" s="21"/>
      <c r="J46" s="324" t="s">
        <v>38</v>
      </c>
      <c r="K46" s="324"/>
      <c r="L46" s="245"/>
      <c r="M46" s="250"/>
      <c r="N46" s="263"/>
      <c r="O46" s="263"/>
      <c r="P46" s="263"/>
      <c r="Q46" s="263"/>
      <c r="R46" s="53"/>
      <c r="S46" s="324" t="s">
        <v>38</v>
      </c>
      <c r="T46" s="324"/>
      <c r="U46" s="245"/>
      <c r="V46" s="252"/>
      <c r="W46" s="263"/>
      <c r="X46" s="263"/>
      <c r="Y46" s="263"/>
      <c r="Z46" s="263"/>
      <c r="AA46" s="53"/>
      <c r="AB46" s="324" t="s">
        <v>38</v>
      </c>
      <c r="AC46" s="324"/>
      <c r="AD46" s="245"/>
      <c r="AE46" s="252"/>
      <c r="AF46" s="263"/>
      <c r="AG46" s="263"/>
      <c r="AH46" s="263"/>
      <c r="AI46" s="263"/>
      <c r="AJ46" s="53"/>
      <c r="AK46" s="324" t="s">
        <v>38</v>
      </c>
      <c r="AL46" s="324"/>
      <c r="AM46" s="245"/>
      <c r="AN46" s="252"/>
      <c r="AO46" s="263"/>
      <c r="AP46" s="263"/>
      <c r="AQ46" s="263"/>
      <c r="AR46" s="263"/>
      <c r="AS46" s="53"/>
      <c r="AT46" s="324" t="s">
        <v>38</v>
      </c>
      <c r="AU46" s="324"/>
      <c r="AV46" s="245"/>
      <c r="AW46" s="252"/>
      <c r="AX46" s="263"/>
      <c r="AY46" s="263"/>
      <c r="AZ46" s="263"/>
      <c r="BA46" s="263"/>
      <c r="BB46" s="53"/>
      <c r="BC46" s="324" t="s">
        <v>38</v>
      </c>
      <c r="BD46" s="324"/>
      <c r="BE46" s="245"/>
      <c r="BF46" s="252"/>
      <c r="BG46" s="263"/>
      <c r="BH46" s="263"/>
      <c r="BI46" s="263"/>
      <c r="BJ46" s="263"/>
      <c r="BK46" s="53"/>
      <c r="BL46" s="324" t="s">
        <v>38</v>
      </c>
      <c r="BM46" s="324"/>
      <c r="BN46" s="245"/>
      <c r="BO46" s="268"/>
      <c r="BP46" s="262" t="s">
        <v>38</v>
      </c>
      <c r="BQ46" s="271"/>
      <c r="BR46" s="79"/>
      <c r="BS46" s="2" t="s">
        <v>115</v>
      </c>
      <c r="BT46" s="188">
        <f>SUM(BT15:BT44)</f>
        <v>0</v>
      </c>
      <c r="BU46" s="188">
        <f>SUM(BU15:BU44)</f>
        <v>0</v>
      </c>
      <c r="BV46" s="188">
        <f>SUM(BV15:BV44)</f>
        <v>0</v>
      </c>
      <c r="BW46" s="188">
        <f t="shared" ref="BW46" si="32">SUM(BW15:BW44)</f>
        <v>0</v>
      </c>
      <c r="BX46" s="188">
        <f>SUM(BX15:BX44)</f>
        <v>0</v>
      </c>
      <c r="BY46" s="188">
        <f>SUM(BY15:BY44)</f>
        <v>0</v>
      </c>
      <c r="BZ46" s="188">
        <f>SUM(BZ15:BZ44)</f>
        <v>0</v>
      </c>
      <c r="CA46" s="188">
        <f>SUM(BT46:BZ46)</f>
        <v>0</v>
      </c>
    </row>
    <row r="47" spans="1:79" x14ac:dyDescent="0.25">
      <c r="A47" s="400" t="s">
        <v>96</v>
      </c>
      <c r="B47" s="401"/>
      <c r="C47" s="401"/>
      <c r="D47" s="226"/>
      <c r="E47" s="22"/>
      <c r="F47" s="22"/>
      <c r="G47" s="22"/>
      <c r="H47" s="22"/>
      <c r="I47" s="22"/>
      <c r="J47" s="324"/>
      <c r="K47" s="324"/>
      <c r="L47" s="245"/>
      <c r="M47" s="250"/>
      <c r="N47" s="264"/>
      <c r="O47" s="264"/>
      <c r="P47" s="264"/>
      <c r="Q47" s="264"/>
      <c r="R47" s="54"/>
      <c r="S47" s="324"/>
      <c r="T47" s="324"/>
      <c r="U47" s="245"/>
      <c r="V47" s="252"/>
      <c r="W47" s="264"/>
      <c r="X47" s="264"/>
      <c r="Y47" s="264"/>
      <c r="Z47" s="264"/>
      <c r="AA47" s="54"/>
      <c r="AB47" s="324"/>
      <c r="AC47" s="324"/>
      <c r="AD47" s="245"/>
      <c r="AE47" s="252"/>
      <c r="AF47" s="264"/>
      <c r="AG47" s="264"/>
      <c r="AH47" s="264"/>
      <c r="AI47" s="264"/>
      <c r="AJ47" s="54"/>
      <c r="AK47" s="324"/>
      <c r="AL47" s="324"/>
      <c r="AM47" s="245"/>
      <c r="AN47" s="252"/>
      <c r="AO47" s="264"/>
      <c r="AP47" s="264"/>
      <c r="AQ47" s="264"/>
      <c r="AR47" s="264"/>
      <c r="AS47" s="54"/>
      <c r="AT47" s="324"/>
      <c r="AU47" s="324"/>
      <c r="AV47" s="245"/>
      <c r="AW47" s="252"/>
      <c r="AX47" s="264"/>
      <c r="AY47" s="264"/>
      <c r="AZ47" s="264"/>
      <c r="BA47" s="264"/>
      <c r="BB47" s="54"/>
      <c r="BC47" s="324"/>
      <c r="BD47" s="324"/>
      <c r="BE47" s="245"/>
      <c r="BF47" s="252"/>
      <c r="BG47" s="264"/>
      <c r="BH47" s="264"/>
      <c r="BI47" s="264"/>
      <c r="BJ47" s="264"/>
      <c r="BK47" s="54"/>
      <c r="BL47" s="324"/>
      <c r="BM47" s="324"/>
      <c r="BN47" s="245"/>
      <c r="BO47" s="269"/>
      <c r="BP47" s="354"/>
      <c r="BQ47" s="355"/>
      <c r="BR47" s="79"/>
      <c r="BS47" s="73"/>
      <c r="BT47" s="74"/>
      <c r="BU47" s="74"/>
      <c r="BV47" s="74"/>
      <c r="BW47" s="74"/>
      <c r="BX47" s="74"/>
      <c r="BY47" s="74"/>
      <c r="BZ47" s="74"/>
      <c r="CA47" s="75"/>
    </row>
    <row r="48" spans="1:79" x14ac:dyDescent="0.25">
      <c r="A48" s="3" t="s">
        <v>39</v>
      </c>
      <c r="B48" s="59" t="s">
        <v>40</v>
      </c>
      <c r="C48" s="7" t="s">
        <v>85</v>
      </c>
      <c r="D48" s="226"/>
      <c r="E48" s="22"/>
      <c r="F48" s="22"/>
      <c r="G48" s="22"/>
      <c r="H48" s="22"/>
      <c r="I48" s="22"/>
      <c r="J48" s="324"/>
      <c r="K48" s="324"/>
      <c r="L48" s="245"/>
      <c r="M48" s="250"/>
      <c r="N48" s="264"/>
      <c r="O48" s="264"/>
      <c r="P48" s="264"/>
      <c r="Q48" s="264"/>
      <c r="R48" s="54"/>
      <c r="S48" s="324"/>
      <c r="T48" s="324"/>
      <c r="U48" s="245"/>
      <c r="V48" s="252"/>
      <c r="W48" s="264"/>
      <c r="X48" s="264"/>
      <c r="Y48" s="264"/>
      <c r="Z48" s="264"/>
      <c r="AA48" s="54"/>
      <c r="AB48" s="324"/>
      <c r="AC48" s="324"/>
      <c r="AD48" s="245"/>
      <c r="AE48" s="252"/>
      <c r="AF48" s="264"/>
      <c r="AG48" s="264"/>
      <c r="AH48" s="264"/>
      <c r="AI48" s="264"/>
      <c r="AJ48" s="54"/>
      <c r="AK48" s="324"/>
      <c r="AL48" s="324"/>
      <c r="AM48" s="245"/>
      <c r="AN48" s="252"/>
      <c r="AO48" s="264"/>
      <c r="AP48" s="264"/>
      <c r="AQ48" s="264"/>
      <c r="AR48" s="264"/>
      <c r="AS48" s="54"/>
      <c r="AT48" s="324"/>
      <c r="AU48" s="324"/>
      <c r="AV48" s="245"/>
      <c r="AW48" s="252"/>
      <c r="AX48" s="264"/>
      <c r="AY48" s="264"/>
      <c r="AZ48" s="264"/>
      <c r="BA48" s="264"/>
      <c r="BB48" s="54"/>
      <c r="BC48" s="324"/>
      <c r="BD48" s="324"/>
      <c r="BE48" s="245"/>
      <c r="BF48" s="252"/>
      <c r="BG48" s="264"/>
      <c r="BH48" s="264"/>
      <c r="BI48" s="264"/>
      <c r="BJ48" s="264"/>
      <c r="BK48" s="54"/>
      <c r="BL48" s="324"/>
      <c r="BM48" s="324"/>
      <c r="BN48" s="245"/>
      <c r="BO48" s="269"/>
      <c r="BP48" s="356"/>
      <c r="BQ48" s="357"/>
      <c r="BR48" s="79"/>
      <c r="BS48" s="76"/>
      <c r="BT48" s="77"/>
      <c r="BU48" s="77"/>
      <c r="BV48" s="77"/>
      <c r="BW48" s="77"/>
      <c r="BX48" s="77"/>
      <c r="BY48" s="77"/>
      <c r="BZ48" s="77"/>
      <c r="CA48" s="78"/>
    </row>
    <row r="49" spans="1:79" x14ac:dyDescent="0.25">
      <c r="A49" s="6">
        <v>1</v>
      </c>
      <c r="B49" s="57"/>
      <c r="C49" s="58"/>
      <c r="D49" s="226"/>
      <c r="E49" s="22"/>
      <c r="F49" s="22"/>
      <c r="G49" s="22"/>
      <c r="H49" s="22"/>
      <c r="I49" s="22"/>
      <c r="J49" s="300"/>
      <c r="K49" s="300"/>
      <c r="L49" s="301"/>
      <c r="M49" s="250"/>
      <c r="N49" s="264"/>
      <c r="O49" s="264"/>
      <c r="P49" s="264"/>
      <c r="Q49" s="264"/>
      <c r="R49" s="54"/>
      <c r="S49" s="325"/>
      <c r="T49" s="325"/>
      <c r="U49" s="326"/>
      <c r="V49" s="252"/>
      <c r="W49" s="264"/>
      <c r="X49" s="264"/>
      <c r="Y49" s="264"/>
      <c r="Z49" s="264"/>
      <c r="AA49" s="54"/>
      <c r="AB49" s="325"/>
      <c r="AC49" s="325"/>
      <c r="AD49" s="326"/>
      <c r="AE49" s="252"/>
      <c r="AF49" s="264"/>
      <c r="AG49" s="264"/>
      <c r="AH49" s="264"/>
      <c r="AI49" s="264"/>
      <c r="AJ49" s="54"/>
      <c r="AK49" s="325"/>
      <c r="AL49" s="325"/>
      <c r="AM49" s="326"/>
      <c r="AN49" s="252"/>
      <c r="AO49" s="264"/>
      <c r="AP49" s="264"/>
      <c r="AQ49" s="264"/>
      <c r="AR49" s="264"/>
      <c r="AS49" s="54"/>
      <c r="AT49" s="325"/>
      <c r="AU49" s="325"/>
      <c r="AV49" s="326"/>
      <c r="AW49" s="252"/>
      <c r="AX49" s="264"/>
      <c r="AY49" s="264"/>
      <c r="AZ49" s="264"/>
      <c r="BA49" s="264"/>
      <c r="BB49" s="54"/>
      <c r="BC49" s="325"/>
      <c r="BD49" s="325"/>
      <c r="BE49" s="326"/>
      <c r="BF49" s="252"/>
      <c r="BG49" s="264"/>
      <c r="BH49" s="264"/>
      <c r="BI49" s="264"/>
      <c r="BJ49" s="264"/>
      <c r="BK49" s="54"/>
      <c r="BL49" s="325"/>
      <c r="BM49" s="325"/>
      <c r="BN49" s="326"/>
      <c r="BO49" s="269"/>
      <c r="BP49" s="322">
        <f>J49+S49+AB49+AK49+AT49+BC49+BL49</f>
        <v>0</v>
      </c>
      <c r="BQ49" s="323"/>
      <c r="BR49" s="1"/>
      <c r="BS49" s="2">
        <f>C49</f>
        <v>0</v>
      </c>
      <c r="BT49" s="188">
        <f>J49</f>
        <v>0</v>
      </c>
      <c r="BU49" s="188">
        <f>S49</f>
        <v>0</v>
      </c>
      <c r="BV49" s="188">
        <f>AB49</f>
        <v>0</v>
      </c>
      <c r="BW49" s="188">
        <f>AK49</f>
        <v>0</v>
      </c>
      <c r="BX49" s="188">
        <f>AT49</f>
        <v>0</v>
      </c>
      <c r="BY49" s="188">
        <f>BC49</f>
        <v>0</v>
      </c>
      <c r="BZ49" s="188">
        <f>BL49</f>
        <v>0</v>
      </c>
      <c r="CA49" s="188">
        <f>SUM(BT49:BZ49)</f>
        <v>0</v>
      </c>
    </row>
    <row r="50" spans="1:79" x14ac:dyDescent="0.25">
      <c r="A50" s="6">
        <v>2</v>
      </c>
      <c r="B50" s="57"/>
      <c r="C50" s="58"/>
      <c r="D50" s="226"/>
      <c r="E50" s="22"/>
      <c r="F50" s="22"/>
      <c r="G50" s="22"/>
      <c r="H50" s="22"/>
      <c r="I50" s="22"/>
      <c r="J50" s="300"/>
      <c r="K50" s="300"/>
      <c r="L50" s="301"/>
      <c r="M50" s="250"/>
      <c r="N50" s="264"/>
      <c r="O50" s="264"/>
      <c r="P50" s="264"/>
      <c r="Q50" s="264"/>
      <c r="R50" s="54"/>
      <c r="S50" s="300"/>
      <c r="T50" s="300"/>
      <c r="U50" s="301"/>
      <c r="V50" s="252"/>
      <c r="W50" s="264"/>
      <c r="X50" s="264"/>
      <c r="Y50" s="264"/>
      <c r="Z50" s="264"/>
      <c r="AA50" s="54"/>
      <c r="AB50" s="300"/>
      <c r="AC50" s="300"/>
      <c r="AD50" s="301"/>
      <c r="AE50" s="252"/>
      <c r="AF50" s="264"/>
      <c r="AG50" s="264"/>
      <c r="AH50" s="264"/>
      <c r="AI50" s="264"/>
      <c r="AJ50" s="54"/>
      <c r="AK50" s="300"/>
      <c r="AL50" s="300"/>
      <c r="AM50" s="301"/>
      <c r="AN50" s="252"/>
      <c r="AO50" s="264"/>
      <c r="AP50" s="264"/>
      <c r="AQ50" s="264"/>
      <c r="AR50" s="264"/>
      <c r="AS50" s="54"/>
      <c r="AT50" s="300"/>
      <c r="AU50" s="300"/>
      <c r="AV50" s="301"/>
      <c r="AW50" s="252"/>
      <c r="AX50" s="264"/>
      <c r="AY50" s="264"/>
      <c r="AZ50" s="264"/>
      <c r="BA50" s="264"/>
      <c r="BB50" s="54"/>
      <c r="BC50" s="300"/>
      <c r="BD50" s="300"/>
      <c r="BE50" s="301"/>
      <c r="BF50" s="252"/>
      <c r="BG50" s="264"/>
      <c r="BH50" s="264"/>
      <c r="BI50" s="264"/>
      <c r="BJ50" s="264"/>
      <c r="BK50" s="54"/>
      <c r="BL50" s="300"/>
      <c r="BM50" s="300"/>
      <c r="BN50" s="301"/>
      <c r="BO50" s="269"/>
      <c r="BP50" s="322">
        <f t="shared" ref="BP50:BP51" si="33">J50+S50+AB50+AK50+AT50+BC50+BL50</f>
        <v>0</v>
      </c>
      <c r="BQ50" s="323"/>
      <c r="BR50" s="1"/>
      <c r="BS50" s="2">
        <f>C50</f>
        <v>0</v>
      </c>
      <c r="BT50" s="188">
        <f>J50</f>
        <v>0</v>
      </c>
      <c r="BU50" s="188">
        <f>S50</f>
        <v>0</v>
      </c>
      <c r="BV50" s="188">
        <f>AB50</f>
        <v>0</v>
      </c>
      <c r="BW50" s="188">
        <f>AK50</f>
        <v>0</v>
      </c>
      <c r="BX50" s="188">
        <f>AT50</f>
        <v>0</v>
      </c>
      <c r="BY50" s="188">
        <f>BC50</f>
        <v>0</v>
      </c>
      <c r="BZ50" s="188">
        <f>BL50</f>
        <v>0</v>
      </c>
      <c r="CA50" s="188">
        <f>SUM(BT50:BZ50)</f>
        <v>0</v>
      </c>
    </row>
    <row r="51" spans="1:79" ht="15.75" thickBot="1" x14ac:dyDescent="0.3">
      <c r="A51" s="6">
        <v>3</v>
      </c>
      <c r="B51" s="57"/>
      <c r="C51" s="58"/>
      <c r="D51" s="226"/>
      <c r="E51" s="22"/>
      <c r="F51" s="22"/>
      <c r="G51" s="22"/>
      <c r="H51" s="22"/>
      <c r="I51" s="22"/>
      <c r="J51" s="298"/>
      <c r="K51" s="298"/>
      <c r="L51" s="299"/>
      <c r="M51" s="250"/>
      <c r="N51" s="264"/>
      <c r="O51" s="264"/>
      <c r="P51" s="264"/>
      <c r="Q51" s="264"/>
      <c r="R51" s="54"/>
      <c r="S51" s="298"/>
      <c r="T51" s="298"/>
      <c r="U51" s="299"/>
      <c r="V51" s="252"/>
      <c r="W51" s="264"/>
      <c r="X51" s="264"/>
      <c r="Y51" s="264"/>
      <c r="Z51" s="264"/>
      <c r="AA51" s="54"/>
      <c r="AB51" s="298"/>
      <c r="AC51" s="298"/>
      <c r="AD51" s="299"/>
      <c r="AE51" s="252"/>
      <c r="AF51" s="264"/>
      <c r="AG51" s="264"/>
      <c r="AH51" s="264"/>
      <c r="AI51" s="264"/>
      <c r="AJ51" s="54"/>
      <c r="AK51" s="298"/>
      <c r="AL51" s="298"/>
      <c r="AM51" s="299"/>
      <c r="AN51" s="252"/>
      <c r="AO51" s="264"/>
      <c r="AP51" s="264"/>
      <c r="AQ51" s="264"/>
      <c r="AR51" s="264"/>
      <c r="AS51" s="54"/>
      <c r="AT51" s="298"/>
      <c r="AU51" s="298"/>
      <c r="AV51" s="299"/>
      <c r="AW51" s="252"/>
      <c r="AX51" s="264"/>
      <c r="AY51" s="264"/>
      <c r="AZ51" s="264"/>
      <c r="BA51" s="264"/>
      <c r="BB51" s="54"/>
      <c r="BC51" s="298"/>
      <c r="BD51" s="298"/>
      <c r="BE51" s="299"/>
      <c r="BF51" s="252"/>
      <c r="BG51" s="264"/>
      <c r="BH51" s="264"/>
      <c r="BI51" s="264"/>
      <c r="BJ51" s="264"/>
      <c r="BK51" s="54"/>
      <c r="BL51" s="298"/>
      <c r="BM51" s="298"/>
      <c r="BN51" s="299"/>
      <c r="BO51" s="269"/>
      <c r="BP51" s="322">
        <f t="shared" si="33"/>
        <v>0</v>
      </c>
      <c r="BQ51" s="323"/>
      <c r="BR51" s="1"/>
      <c r="BS51" s="2">
        <f>C51</f>
        <v>0</v>
      </c>
      <c r="BT51" s="188">
        <f>J51</f>
        <v>0</v>
      </c>
      <c r="BU51" s="188">
        <f>S51</f>
        <v>0</v>
      </c>
      <c r="BV51" s="188">
        <f>AB51</f>
        <v>0</v>
      </c>
      <c r="BW51" s="188">
        <f>AK51</f>
        <v>0</v>
      </c>
      <c r="BX51" s="188">
        <f>AT51</f>
        <v>0</v>
      </c>
      <c r="BY51" s="188">
        <f>BC51</f>
        <v>0</v>
      </c>
      <c r="BZ51" s="188">
        <f>BL51</f>
        <v>0</v>
      </c>
      <c r="CA51" s="188">
        <f t="shared" ref="CA51" si="34">SUM(BT51:BZ51)</f>
        <v>0</v>
      </c>
    </row>
    <row r="52" spans="1:79" ht="16.5" thickTop="1" thickBot="1" x14ac:dyDescent="0.3">
      <c r="A52" s="233" t="s">
        <v>41</v>
      </c>
      <c r="B52" s="234"/>
      <c r="C52" s="234"/>
      <c r="D52" s="226"/>
      <c r="E52" s="22"/>
      <c r="F52" s="22"/>
      <c r="G52" s="22"/>
      <c r="H52" s="22"/>
      <c r="I52" s="22"/>
      <c r="J52" s="320">
        <f>SUM(J49:L51)</f>
        <v>0</v>
      </c>
      <c r="K52" s="321"/>
      <c r="L52" s="321"/>
      <c r="M52" s="250"/>
      <c r="N52" s="264"/>
      <c r="O52" s="264"/>
      <c r="P52" s="264"/>
      <c r="Q52" s="264"/>
      <c r="R52" s="54"/>
      <c r="S52" s="320">
        <f>SUM(S49:U51)</f>
        <v>0</v>
      </c>
      <c r="T52" s="321"/>
      <c r="U52" s="321"/>
      <c r="V52" s="252"/>
      <c r="W52" s="264"/>
      <c r="X52" s="264"/>
      <c r="Y52" s="264"/>
      <c r="Z52" s="264"/>
      <c r="AA52" s="54"/>
      <c r="AB52" s="331">
        <f>SUM(AB49:AD51)</f>
        <v>0</v>
      </c>
      <c r="AC52" s="332"/>
      <c r="AD52" s="333"/>
      <c r="AE52" s="252"/>
      <c r="AF52" s="264"/>
      <c r="AG52" s="264"/>
      <c r="AH52" s="264"/>
      <c r="AI52" s="264"/>
      <c r="AJ52" s="54"/>
      <c r="AK52" s="331">
        <f>SUM(AK49:AM51)</f>
        <v>0</v>
      </c>
      <c r="AL52" s="332"/>
      <c r="AM52" s="333"/>
      <c r="AN52" s="252"/>
      <c r="AO52" s="264"/>
      <c r="AP52" s="264"/>
      <c r="AQ52" s="264"/>
      <c r="AR52" s="264"/>
      <c r="AS52" s="54"/>
      <c r="AT52" s="331">
        <f>SUM(AT49:AV51)</f>
        <v>0</v>
      </c>
      <c r="AU52" s="332"/>
      <c r="AV52" s="333"/>
      <c r="AW52" s="252"/>
      <c r="AX52" s="264"/>
      <c r="AY52" s="264"/>
      <c r="AZ52" s="264"/>
      <c r="BA52" s="264"/>
      <c r="BB52" s="54"/>
      <c r="BC52" s="331">
        <f>SUM(BC49:BE51)</f>
        <v>0</v>
      </c>
      <c r="BD52" s="332"/>
      <c r="BE52" s="333"/>
      <c r="BF52" s="252"/>
      <c r="BG52" s="264"/>
      <c r="BH52" s="264"/>
      <c r="BI52" s="264"/>
      <c r="BJ52" s="264"/>
      <c r="BK52" s="54"/>
      <c r="BL52" s="331">
        <f>SUM(BL49:BN51)</f>
        <v>0</v>
      </c>
      <c r="BM52" s="332"/>
      <c r="BN52" s="333"/>
      <c r="BO52" s="269"/>
      <c r="BP52" s="348">
        <f>J52+S52+AB52+AK52+AT52+BC52+BL52</f>
        <v>0</v>
      </c>
      <c r="BQ52" s="349"/>
      <c r="BR52" s="1"/>
      <c r="BS52" s="90"/>
      <c r="BT52" s="91"/>
      <c r="BU52" s="91"/>
      <c r="BV52" s="91"/>
      <c r="BW52" s="91"/>
      <c r="BX52" s="91"/>
      <c r="BY52" s="91"/>
      <c r="BZ52" s="91"/>
      <c r="CA52" s="89"/>
    </row>
    <row r="53" spans="1:79" x14ac:dyDescent="0.25">
      <c r="A53" s="59" t="s">
        <v>42</v>
      </c>
      <c r="B53" s="7"/>
      <c r="C53" s="7" t="s">
        <v>85</v>
      </c>
      <c r="D53" s="226"/>
      <c r="E53" s="22"/>
      <c r="F53" s="22"/>
      <c r="G53" s="22"/>
      <c r="H53" s="22"/>
      <c r="I53" s="22"/>
      <c r="J53" s="310"/>
      <c r="K53" s="310"/>
      <c r="L53" s="311"/>
      <c r="M53" s="250"/>
      <c r="N53" s="264"/>
      <c r="O53" s="264"/>
      <c r="P53" s="264"/>
      <c r="Q53" s="264"/>
      <c r="R53" s="54"/>
      <c r="S53" s="310"/>
      <c r="T53" s="310"/>
      <c r="U53" s="311"/>
      <c r="V53" s="252"/>
      <c r="W53" s="264"/>
      <c r="X53" s="264"/>
      <c r="Y53" s="264"/>
      <c r="Z53" s="264"/>
      <c r="AA53" s="54"/>
      <c r="AB53" s="310"/>
      <c r="AC53" s="310"/>
      <c r="AD53" s="311"/>
      <c r="AE53" s="252"/>
      <c r="AF53" s="264"/>
      <c r="AG53" s="264"/>
      <c r="AH53" s="264"/>
      <c r="AI53" s="264"/>
      <c r="AJ53" s="54"/>
      <c r="AK53" s="310"/>
      <c r="AL53" s="310"/>
      <c r="AM53" s="311"/>
      <c r="AN53" s="252"/>
      <c r="AO53" s="264"/>
      <c r="AP53" s="264"/>
      <c r="AQ53" s="264"/>
      <c r="AR53" s="264"/>
      <c r="AS53" s="54"/>
      <c r="AT53" s="310"/>
      <c r="AU53" s="310"/>
      <c r="AV53" s="311"/>
      <c r="AW53" s="252"/>
      <c r="AX53" s="264"/>
      <c r="AY53" s="264"/>
      <c r="AZ53" s="264"/>
      <c r="BA53" s="264"/>
      <c r="BB53" s="54"/>
      <c r="BC53" s="310"/>
      <c r="BD53" s="310"/>
      <c r="BE53" s="311"/>
      <c r="BF53" s="252"/>
      <c r="BG53" s="264"/>
      <c r="BH53" s="264"/>
      <c r="BI53" s="264"/>
      <c r="BJ53" s="264"/>
      <c r="BK53" s="54"/>
      <c r="BL53" s="310"/>
      <c r="BM53" s="310"/>
      <c r="BN53" s="311"/>
      <c r="BO53" s="269"/>
      <c r="BP53" s="311"/>
      <c r="BQ53" s="358"/>
      <c r="BR53" s="1"/>
      <c r="BS53" s="59"/>
      <c r="BT53" s="116"/>
      <c r="BU53" s="116"/>
      <c r="BV53" s="116"/>
      <c r="BW53" s="116"/>
      <c r="BX53" s="116"/>
      <c r="BY53" s="116"/>
      <c r="BZ53" s="116"/>
      <c r="CA53" s="117"/>
    </row>
    <row r="54" spans="1:79" x14ac:dyDescent="0.25">
      <c r="A54" s="15">
        <v>1</v>
      </c>
      <c r="B54" s="49" t="s">
        <v>43</v>
      </c>
      <c r="C54" s="58"/>
      <c r="D54" s="226"/>
      <c r="E54" s="22"/>
      <c r="F54" s="22"/>
      <c r="G54" s="22"/>
      <c r="H54" s="22"/>
      <c r="I54" s="22"/>
      <c r="J54" s="300"/>
      <c r="K54" s="300"/>
      <c r="L54" s="301"/>
      <c r="M54" s="250"/>
      <c r="N54" s="264"/>
      <c r="O54" s="264"/>
      <c r="P54" s="264"/>
      <c r="Q54" s="264"/>
      <c r="R54" s="54"/>
      <c r="S54" s="300"/>
      <c r="T54" s="300"/>
      <c r="U54" s="301"/>
      <c r="V54" s="252"/>
      <c r="W54" s="264"/>
      <c r="X54" s="264"/>
      <c r="Y54" s="264"/>
      <c r="Z54" s="264"/>
      <c r="AA54" s="54"/>
      <c r="AB54" s="300"/>
      <c r="AC54" s="300"/>
      <c r="AD54" s="301"/>
      <c r="AE54" s="252"/>
      <c r="AF54" s="264"/>
      <c r="AG54" s="264"/>
      <c r="AH54" s="264"/>
      <c r="AI54" s="264"/>
      <c r="AJ54" s="54"/>
      <c r="AK54" s="300"/>
      <c r="AL54" s="300"/>
      <c r="AM54" s="301"/>
      <c r="AN54" s="252"/>
      <c r="AO54" s="264"/>
      <c r="AP54" s="264"/>
      <c r="AQ54" s="264"/>
      <c r="AR54" s="264"/>
      <c r="AS54" s="54"/>
      <c r="AT54" s="300"/>
      <c r="AU54" s="300"/>
      <c r="AV54" s="301"/>
      <c r="AW54" s="252"/>
      <c r="AX54" s="264"/>
      <c r="AY54" s="264"/>
      <c r="AZ54" s="264"/>
      <c r="BA54" s="264"/>
      <c r="BB54" s="54"/>
      <c r="BC54" s="300"/>
      <c r="BD54" s="300"/>
      <c r="BE54" s="301"/>
      <c r="BF54" s="252"/>
      <c r="BG54" s="264"/>
      <c r="BH54" s="264"/>
      <c r="BI54" s="264"/>
      <c r="BJ54" s="264"/>
      <c r="BK54" s="54"/>
      <c r="BL54" s="300"/>
      <c r="BM54" s="300"/>
      <c r="BN54" s="301"/>
      <c r="BO54" s="269"/>
      <c r="BP54" s="322">
        <f t="shared" ref="BP54:BP55" si="35">J54+S54+AB54+AK54+AT54+BC54+BL54</f>
        <v>0</v>
      </c>
      <c r="BQ54" s="323"/>
      <c r="BR54" s="1"/>
      <c r="BS54" s="2">
        <f>C54</f>
        <v>0</v>
      </c>
      <c r="BT54" s="188">
        <f>J54</f>
        <v>0</v>
      </c>
      <c r="BU54" s="188">
        <f>S54</f>
        <v>0</v>
      </c>
      <c r="BV54" s="188">
        <f>AB54</f>
        <v>0</v>
      </c>
      <c r="BW54" s="188">
        <f>AK54</f>
        <v>0</v>
      </c>
      <c r="BX54" s="188">
        <f>AT54</f>
        <v>0</v>
      </c>
      <c r="BY54" s="188">
        <f>BC54</f>
        <v>0</v>
      </c>
      <c r="BZ54" s="188">
        <f>BL54</f>
        <v>0</v>
      </c>
      <c r="CA54" s="188">
        <f t="shared" ref="CA54:CA55" si="36">SUM(BT54:BZ54)</f>
        <v>0</v>
      </c>
    </row>
    <row r="55" spans="1:79" ht="15.75" thickBot="1" x14ac:dyDescent="0.3">
      <c r="A55" s="15">
        <v>2</v>
      </c>
      <c r="B55" s="49" t="s">
        <v>44</v>
      </c>
      <c r="C55" s="58"/>
      <c r="D55" s="226"/>
      <c r="E55" s="22"/>
      <c r="F55" s="22"/>
      <c r="G55" s="22"/>
      <c r="H55" s="22"/>
      <c r="I55" s="22"/>
      <c r="J55" s="298"/>
      <c r="K55" s="298"/>
      <c r="L55" s="299"/>
      <c r="M55" s="250"/>
      <c r="N55" s="264"/>
      <c r="O55" s="264"/>
      <c r="P55" s="264"/>
      <c r="Q55" s="264"/>
      <c r="R55" s="54"/>
      <c r="S55" s="298"/>
      <c r="T55" s="298"/>
      <c r="U55" s="299"/>
      <c r="V55" s="252"/>
      <c r="W55" s="264"/>
      <c r="X55" s="264"/>
      <c r="Y55" s="264"/>
      <c r="Z55" s="264"/>
      <c r="AA55" s="54"/>
      <c r="AB55" s="298"/>
      <c r="AC55" s="298"/>
      <c r="AD55" s="299"/>
      <c r="AE55" s="252"/>
      <c r="AF55" s="264"/>
      <c r="AG55" s="264"/>
      <c r="AH55" s="264"/>
      <c r="AI55" s="264"/>
      <c r="AJ55" s="54"/>
      <c r="AK55" s="298"/>
      <c r="AL55" s="298"/>
      <c r="AM55" s="299"/>
      <c r="AN55" s="252"/>
      <c r="AO55" s="264"/>
      <c r="AP55" s="264"/>
      <c r="AQ55" s="264"/>
      <c r="AR55" s="264"/>
      <c r="AS55" s="54"/>
      <c r="AT55" s="298"/>
      <c r="AU55" s="298"/>
      <c r="AV55" s="299"/>
      <c r="AW55" s="252"/>
      <c r="AX55" s="264"/>
      <c r="AY55" s="264"/>
      <c r="AZ55" s="264"/>
      <c r="BA55" s="264"/>
      <c r="BB55" s="54"/>
      <c r="BC55" s="298"/>
      <c r="BD55" s="298"/>
      <c r="BE55" s="299"/>
      <c r="BF55" s="252"/>
      <c r="BG55" s="264"/>
      <c r="BH55" s="264"/>
      <c r="BI55" s="264"/>
      <c r="BJ55" s="264"/>
      <c r="BK55" s="54"/>
      <c r="BL55" s="298"/>
      <c r="BM55" s="298"/>
      <c r="BN55" s="299"/>
      <c r="BO55" s="269"/>
      <c r="BP55" s="322">
        <f t="shared" si="35"/>
        <v>0</v>
      </c>
      <c r="BQ55" s="323"/>
      <c r="BR55" s="1"/>
      <c r="BS55" s="2">
        <f>C55</f>
        <v>0</v>
      </c>
      <c r="BT55" s="188">
        <f>J55</f>
        <v>0</v>
      </c>
      <c r="BU55" s="188">
        <f>S55</f>
        <v>0</v>
      </c>
      <c r="BV55" s="188">
        <f>AB55</f>
        <v>0</v>
      </c>
      <c r="BW55" s="188">
        <f>AK55</f>
        <v>0</v>
      </c>
      <c r="BX55" s="188">
        <f>AT55</f>
        <v>0</v>
      </c>
      <c r="BY55" s="188">
        <f>BC55</f>
        <v>0</v>
      </c>
      <c r="BZ55" s="188">
        <f>BL55</f>
        <v>0</v>
      </c>
      <c r="CA55" s="188">
        <f t="shared" si="36"/>
        <v>0</v>
      </c>
    </row>
    <row r="56" spans="1:79" ht="16.5" thickTop="1" thickBot="1" x14ac:dyDescent="0.3">
      <c r="A56" s="233" t="s">
        <v>45</v>
      </c>
      <c r="B56" s="234"/>
      <c r="C56" s="234"/>
      <c r="D56" s="226"/>
      <c r="E56" s="22"/>
      <c r="F56" s="22"/>
      <c r="G56" s="22"/>
      <c r="H56" s="22"/>
      <c r="I56" s="22"/>
      <c r="J56" s="320">
        <f>SUM(J54:L55)</f>
        <v>0</v>
      </c>
      <c r="K56" s="321"/>
      <c r="L56" s="321"/>
      <c r="M56" s="250"/>
      <c r="N56" s="264"/>
      <c r="O56" s="264"/>
      <c r="P56" s="264"/>
      <c r="Q56" s="264"/>
      <c r="R56" s="54"/>
      <c r="S56" s="320">
        <f>SUM(S54:U55)</f>
        <v>0</v>
      </c>
      <c r="T56" s="321"/>
      <c r="U56" s="321"/>
      <c r="V56" s="252"/>
      <c r="W56" s="264"/>
      <c r="X56" s="264"/>
      <c r="Y56" s="264"/>
      <c r="Z56" s="264"/>
      <c r="AA56" s="54"/>
      <c r="AB56" s="331">
        <f>SUM(AB54:AD55)</f>
        <v>0</v>
      </c>
      <c r="AC56" s="332"/>
      <c r="AD56" s="333"/>
      <c r="AE56" s="252"/>
      <c r="AF56" s="264"/>
      <c r="AG56" s="264"/>
      <c r="AH56" s="264"/>
      <c r="AI56" s="264"/>
      <c r="AJ56" s="54"/>
      <c r="AK56" s="331">
        <f>SUM(AK54:AM55)</f>
        <v>0</v>
      </c>
      <c r="AL56" s="332"/>
      <c r="AM56" s="333"/>
      <c r="AN56" s="252"/>
      <c r="AO56" s="264"/>
      <c r="AP56" s="264"/>
      <c r="AQ56" s="264"/>
      <c r="AR56" s="264"/>
      <c r="AS56" s="54"/>
      <c r="AT56" s="331">
        <f>SUM(AT54:AV55)</f>
        <v>0</v>
      </c>
      <c r="AU56" s="332"/>
      <c r="AV56" s="333"/>
      <c r="AW56" s="252"/>
      <c r="AX56" s="264"/>
      <c r="AY56" s="264"/>
      <c r="AZ56" s="264"/>
      <c r="BA56" s="264"/>
      <c r="BB56" s="54"/>
      <c r="BC56" s="331">
        <f>SUM(BC54:BE55)</f>
        <v>0</v>
      </c>
      <c r="BD56" s="332"/>
      <c r="BE56" s="333"/>
      <c r="BF56" s="252"/>
      <c r="BG56" s="264"/>
      <c r="BH56" s="264"/>
      <c r="BI56" s="264"/>
      <c r="BJ56" s="264"/>
      <c r="BK56" s="54"/>
      <c r="BL56" s="331">
        <f>SUM(BL54:BN55)</f>
        <v>0</v>
      </c>
      <c r="BM56" s="332"/>
      <c r="BN56" s="333"/>
      <c r="BO56" s="269"/>
      <c r="BP56" s="348">
        <f>J56+S56+AB56+AK56+AT56+BC56+BL56</f>
        <v>0</v>
      </c>
      <c r="BQ56" s="349"/>
      <c r="BR56" s="1"/>
      <c r="BS56" s="90"/>
      <c r="BT56" s="91"/>
      <c r="BU56" s="91"/>
      <c r="BV56" s="91"/>
      <c r="BW56" s="91"/>
      <c r="BX56" s="91"/>
      <c r="BY56" s="91"/>
      <c r="BZ56" s="91"/>
      <c r="CA56" s="89"/>
    </row>
    <row r="57" spans="1:79" ht="15" customHeight="1" x14ac:dyDescent="0.25">
      <c r="A57" s="87" t="s">
        <v>46</v>
      </c>
      <c r="B57" s="63"/>
      <c r="C57" s="88" t="s">
        <v>85</v>
      </c>
      <c r="D57" s="226"/>
      <c r="E57" s="22"/>
      <c r="F57" s="22"/>
      <c r="G57" s="22"/>
      <c r="H57" s="22"/>
      <c r="I57" s="22"/>
      <c r="J57" s="310"/>
      <c r="K57" s="310"/>
      <c r="L57" s="311"/>
      <c r="M57" s="250"/>
      <c r="N57" s="264"/>
      <c r="O57" s="264"/>
      <c r="P57" s="264"/>
      <c r="Q57" s="264"/>
      <c r="R57" s="54"/>
      <c r="S57" s="310"/>
      <c r="T57" s="310"/>
      <c r="U57" s="311"/>
      <c r="V57" s="252"/>
      <c r="W57" s="264"/>
      <c r="X57" s="264"/>
      <c r="Y57" s="264"/>
      <c r="Z57" s="264"/>
      <c r="AA57" s="54"/>
      <c r="AB57" s="310"/>
      <c r="AC57" s="310"/>
      <c r="AD57" s="311"/>
      <c r="AE57" s="252"/>
      <c r="AF57" s="264"/>
      <c r="AG57" s="264"/>
      <c r="AH57" s="264"/>
      <c r="AI57" s="264"/>
      <c r="AJ57" s="54"/>
      <c r="AK57" s="310"/>
      <c r="AL57" s="310"/>
      <c r="AM57" s="311"/>
      <c r="AN57" s="252"/>
      <c r="AO57" s="264"/>
      <c r="AP57" s="264"/>
      <c r="AQ57" s="264"/>
      <c r="AR57" s="264"/>
      <c r="AS57" s="54"/>
      <c r="AT57" s="310"/>
      <c r="AU57" s="310"/>
      <c r="AV57" s="311"/>
      <c r="AW57" s="252"/>
      <c r="AX57" s="264"/>
      <c r="AY57" s="264"/>
      <c r="AZ57" s="264"/>
      <c r="BA57" s="264"/>
      <c r="BB57" s="54"/>
      <c r="BC57" s="310"/>
      <c r="BD57" s="310"/>
      <c r="BE57" s="311"/>
      <c r="BF57" s="252"/>
      <c r="BG57" s="264"/>
      <c r="BH57" s="264"/>
      <c r="BI57" s="264"/>
      <c r="BJ57" s="264"/>
      <c r="BK57" s="54"/>
      <c r="BL57" s="310"/>
      <c r="BM57" s="310"/>
      <c r="BN57" s="311"/>
      <c r="BO57" s="269"/>
      <c r="BP57" s="203"/>
      <c r="BQ57" s="204"/>
      <c r="BR57" s="1"/>
      <c r="BS57" s="59"/>
      <c r="BT57" s="116"/>
      <c r="BU57" s="116"/>
      <c r="BV57" s="116"/>
      <c r="BW57" s="116"/>
      <c r="BX57" s="116"/>
      <c r="BY57" s="116"/>
      <c r="BZ57" s="116"/>
      <c r="CA57" s="117"/>
    </row>
    <row r="58" spans="1:79" ht="15" customHeight="1" x14ac:dyDescent="0.25">
      <c r="A58" s="15">
        <v>1</v>
      </c>
      <c r="B58" s="60" t="s">
        <v>117</v>
      </c>
      <c r="C58" s="58"/>
      <c r="D58" s="226"/>
      <c r="E58" s="22"/>
      <c r="F58" s="22"/>
      <c r="G58" s="22"/>
      <c r="H58" s="22"/>
      <c r="I58" s="22"/>
      <c r="J58" s="300"/>
      <c r="K58" s="300"/>
      <c r="L58" s="301"/>
      <c r="M58" s="250"/>
      <c r="N58" s="264"/>
      <c r="O58" s="264"/>
      <c r="P58" s="264"/>
      <c r="Q58" s="264"/>
      <c r="R58" s="54"/>
      <c r="S58" s="300"/>
      <c r="T58" s="300"/>
      <c r="U58" s="301"/>
      <c r="V58" s="252"/>
      <c r="W58" s="264"/>
      <c r="X58" s="264"/>
      <c r="Y58" s="264"/>
      <c r="Z58" s="264"/>
      <c r="AA58" s="54"/>
      <c r="AB58" s="300"/>
      <c r="AC58" s="300"/>
      <c r="AD58" s="301"/>
      <c r="AE58" s="252"/>
      <c r="AF58" s="264"/>
      <c r="AG58" s="264"/>
      <c r="AH58" s="264"/>
      <c r="AI58" s="264"/>
      <c r="AJ58" s="54"/>
      <c r="AK58" s="300"/>
      <c r="AL58" s="300"/>
      <c r="AM58" s="301"/>
      <c r="AN58" s="252"/>
      <c r="AO58" s="264"/>
      <c r="AP58" s="264"/>
      <c r="AQ58" s="264"/>
      <c r="AR58" s="264"/>
      <c r="AS58" s="54"/>
      <c r="AT58" s="300"/>
      <c r="AU58" s="300"/>
      <c r="AV58" s="301"/>
      <c r="AW58" s="252"/>
      <c r="AX58" s="264"/>
      <c r="AY58" s="264"/>
      <c r="AZ58" s="264"/>
      <c r="BA58" s="264"/>
      <c r="BB58" s="54"/>
      <c r="BC58" s="300"/>
      <c r="BD58" s="300"/>
      <c r="BE58" s="301"/>
      <c r="BF58" s="252"/>
      <c r="BG58" s="264"/>
      <c r="BH58" s="264"/>
      <c r="BI58" s="264"/>
      <c r="BJ58" s="264"/>
      <c r="BK58" s="54"/>
      <c r="BL58" s="300"/>
      <c r="BM58" s="300"/>
      <c r="BN58" s="301"/>
      <c r="BO58" s="269"/>
      <c r="BP58" s="322">
        <f t="shared" ref="BP58:BP63" si="37">J58+S58+AB58+AK58+AT58+BC58+BL58</f>
        <v>0</v>
      </c>
      <c r="BQ58" s="323"/>
      <c r="BR58" s="1"/>
      <c r="BS58" s="2">
        <f t="shared" ref="BS58:BS63" si="38">C58</f>
        <v>0</v>
      </c>
      <c r="BT58" s="188">
        <f t="shared" ref="BT58:BT63" si="39">J58</f>
        <v>0</v>
      </c>
      <c r="BU58" s="188">
        <f t="shared" ref="BU58:BU63" si="40">S58</f>
        <v>0</v>
      </c>
      <c r="BV58" s="188">
        <f t="shared" ref="BV58:BV63" si="41">AB58</f>
        <v>0</v>
      </c>
      <c r="BW58" s="188">
        <f t="shared" ref="BW58:BW63" si="42">AK58</f>
        <v>0</v>
      </c>
      <c r="BX58" s="188">
        <f t="shared" ref="BX58:BX63" si="43">AT58</f>
        <v>0</v>
      </c>
      <c r="BY58" s="188">
        <f t="shared" ref="BY58:BY63" si="44">BC58</f>
        <v>0</v>
      </c>
      <c r="BZ58" s="188">
        <f t="shared" ref="BZ58:BZ63" si="45">BL58</f>
        <v>0</v>
      </c>
      <c r="CA58" s="188">
        <f t="shared" ref="CA58:CA63" si="46">SUM(BT58:BZ58)</f>
        <v>0</v>
      </c>
    </row>
    <row r="59" spans="1:79" ht="15" customHeight="1" x14ac:dyDescent="0.25">
      <c r="A59" s="15">
        <v>2</v>
      </c>
      <c r="B59" s="60" t="s">
        <v>118</v>
      </c>
      <c r="C59" s="58"/>
      <c r="D59" s="226"/>
      <c r="E59" s="22"/>
      <c r="F59" s="22"/>
      <c r="G59" s="22"/>
      <c r="H59" s="22"/>
      <c r="I59" s="22"/>
      <c r="J59" s="300"/>
      <c r="K59" s="300"/>
      <c r="L59" s="301"/>
      <c r="M59" s="250"/>
      <c r="N59" s="264"/>
      <c r="O59" s="264"/>
      <c r="P59" s="264"/>
      <c r="Q59" s="264"/>
      <c r="R59" s="54"/>
      <c r="S59" s="300"/>
      <c r="T59" s="300"/>
      <c r="U59" s="301"/>
      <c r="V59" s="252"/>
      <c r="W59" s="264"/>
      <c r="X59" s="264"/>
      <c r="Y59" s="264"/>
      <c r="Z59" s="264"/>
      <c r="AA59" s="54"/>
      <c r="AB59" s="300"/>
      <c r="AC59" s="300"/>
      <c r="AD59" s="301"/>
      <c r="AE59" s="252"/>
      <c r="AF59" s="264"/>
      <c r="AG59" s="264"/>
      <c r="AH59" s="264"/>
      <c r="AI59" s="264"/>
      <c r="AJ59" s="54"/>
      <c r="AK59" s="300"/>
      <c r="AL59" s="300"/>
      <c r="AM59" s="301"/>
      <c r="AN59" s="252"/>
      <c r="AO59" s="264"/>
      <c r="AP59" s="264"/>
      <c r="AQ59" s="264"/>
      <c r="AR59" s="264"/>
      <c r="AS59" s="54"/>
      <c r="AT59" s="300"/>
      <c r="AU59" s="300"/>
      <c r="AV59" s="301"/>
      <c r="AW59" s="252"/>
      <c r="AX59" s="264"/>
      <c r="AY59" s="264"/>
      <c r="AZ59" s="264"/>
      <c r="BA59" s="264"/>
      <c r="BB59" s="54"/>
      <c r="BC59" s="300"/>
      <c r="BD59" s="300"/>
      <c r="BE59" s="301"/>
      <c r="BF59" s="252"/>
      <c r="BG59" s="264"/>
      <c r="BH59" s="264"/>
      <c r="BI59" s="264"/>
      <c r="BJ59" s="264"/>
      <c r="BK59" s="54"/>
      <c r="BL59" s="300"/>
      <c r="BM59" s="300"/>
      <c r="BN59" s="301"/>
      <c r="BO59" s="269"/>
      <c r="BP59" s="322">
        <f t="shared" si="37"/>
        <v>0</v>
      </c>
      <c r="BQ59" s="323"/>
      <c r="BR59" s="1"/>
      <c r="BS59" s="2">
        <f t="shared" si="38"/>
        <v>0</v>
      </c>
      <c r="BT59" s="188">
        <f t="shared" si="39"/>
        <v>0</v>
      </c>
      <c r="BU59" s="188">
        <f t="shared" si="40"/>
        <v>0</v>
      </c>
      <c r="BV59" s="188">
        <f t="shared" si="41"/>
        <v>0</v>
      </c>
      <c r="BW59" s="188">
        <f t="shared" si="42"/>
        <v>0</v>
      </c>
      <c r="BX59" s="188">
        <f t="shared" si="43"/>
        <v>0</v>
      </c>
      <c r="BY59" s="188">
        <f t="shared" si="44"/>
        <v>0</v>
      </c>
      <c r="BZ59" s="188">
        <f t="shared" si="45"/>
        <v>0</v>
      </c>
      <c r="CA59" s="188">
        <f t="shared" si="46"/>
        <v>0</v>
      </c>
    </row>
    <row r="60" spans="1:79" ht="15" customHeight="1" x14ac:dyDescent="0.25">
      <c r="A60" s="15">
        <v>3</v>
      </c>
      <c r="B60" s="60" t="s">
        <v>119</v>
      </c>
      <c r="C60" s="58"/>
      <c r="D60" s="226"/>
      <c r="E60" s="22"/>
      <c r="F60" s="22"/>
      <c r="G60" s="22"/>
      <c r="H60" s="22"/>
      <c r="I60" s="22"/>
      <c r="J60" s="300"/>
      <c r="K60" s="300"/>
      <c r="L60" s="301"/>
      <c r="M60" s="250"/>
      <c r="N60" s="264"/>
      <c r="O60" s="264"/>
      <c r="P60" s="264"/>
      <c r="Q60" s="264"/>
      <c r="R60" s="54"/>
      <c r="S60" s="300"/>
      <c r="T60" s="300"/>
      <c r="U60" s="301"/>
      <c r="V60" s="252"/>
      <c r="W60" s="264"/>
      <c r="X60" s="264"/>
      <c r="Y60" s="264"/>
      <c r="Z60" s="264"/>
      <c r="AA60" s="54"/>
      <c r="AB60" s="300"/>
      <c r="AC60" s="300"/>
      <c r="AD60" s="301"/>
      <c r="AE60" s="252"/>
      <c r="AF60" s="264"/>
      <c r="AG60" s="264"/>
      <c r="AH60" s="264"/>
      <c r="AI60" s="264"/>
      <c r="AJ60" s="54"/>
      <c r="AK60" s="300"/>
      <c r="AL60" s="300"/>
      <c r="AM60" s="301"/>
      <c r="AN60" s="252"/>
      <c r="AO60" s="264"/>
      <c r="AP60" s="264"/>
      <c r="AQ60" s="264"/>
      <c r="AR60" s="264"/>
      <c r="AS60" s="54"/>
      <c r="AT60" s="300"/>
      <c r="AU60" s="300"/>
      <c r="AV60" s="301"/>
      <c r="AW60" s="252"/>
      <c r="AX60" s="264"/>
      <c r="AY60" s="264"/>
      <c r="AZ60" s="264"/>
      <c r="BA60" s="264"/>
      <c r="BB60" s="54"/>
      <c r="BC60" s="300"/>
      <c r="BD60" s="300"/>
      <c r="BE60" s="301"/>
      <c r="BF60" s="252"/>
      <c r="BG60" s="264"/>
      <c r="BH60" s="264"/>
      <c r="BI60" s="264"/>
      <c r="BJ60" s="264"/>
      <c r="BK60" s="54"/>
      <c r="BL60" s="300"/>
      <c r="BM60" s="300"/>
      <c r="BN60" s="301"/>
      <c r="BO60" s="269"/>
      <c r="BP60" s="322">
        <f t="shared" si="37"/>
        <v>0</v>
      </c>
      <c r="BQ60" s="323"/>
      <c r="BR60" s="1"/>
      <c r="BS60" s="2">
        <f t="shared" si="38"/>
        <v>0</v>
      </c>
      <c r="BT60" s="188">
        <f t="shared" si="39"/>
        <v>0</v>
      </c>
      <c r="BU60" s="188">
        <f t="shared" si="40"/>
        <v>0</v>
      </c>
      <c r="BV60" s="188">
        <f t="shared" si="41"/>
        <v>0</v>
      </c>
      <c r="BW60" s="188">
        <f t="shared" si="42"/>
        <v>0</v>
      </c>
      <c r="BX60" s="188">
        <f t="shared" si="43"/>
        <v>0</v>
      </c>
      <c r="BY60" s="188">
        <f t="shared" si="44"/>
        <v>0</v>
      </c>
      <c r="BZ60" s="188">
        <f t="shared" si="45"/>
        <v>0</v>
      </c>
      <c r="CA60" s="188">
        <f t="shared" si="46"/>
        <v>0</v>
      </c>
    </row>
    <row r="61" spans="1:79" ht="15" customHeight="1" x14ac:dyDescent="0.25">
      <c r="A61" s="15">
        <v>4</v>
      </c>
      <c r="B61" s="60" t="s">
        <v>120</v>
      </c>
      <c r="C61" s="58"/>
      <c r="D61" s="226"/>
      <c r="E61" s="22"/>
      <c r="F61" s="22"/>
      <c r="G61" s="22"/>
      <c r="H61" s="22"/>
      <c r="I61" s="22"/>
      <c r="J61" s="300"/>
      <c r="K61" s="300"/>
      <c r="L61" s="301"/>
      <c r="M61" s="250"/>
      <c r="N61" s="264"/>
      <c r="O61" s="264"/>
      <c r="P61" s="264"/>
      <c r="Q61" s="264"/>
      <c r="R61" s="54"/>
      <c r="S61" s="300"/>
      <c r="T61" s="300"/>
      <c r="U61" s="301"/>
      <c r="V61" s="252"/>
      <c r="W61" s="264"/>
      <c r="X61" s="264"/>
      <c r="Y61" s="264"/>
      <c r="Z61" s="264"/>
      <c r="AA61" s="54"/>
      <c r="AB61" s="300"/>
      <c r="AC61" s="300"/>
      <c r="AD61" s="301"/>
      <c r="AE61" s="252"/>
      <c r="AF61" s="264"/>
      <c r="AG61" s="264"/>
      <c r="AH61" s="264"/>
      <c r="AI61" s="264"/>
      <c r="AJ61" s="54"/>
      <c r="AK61" s="300"/>
      <c r="AL61" s="300"/>
      <c r="AM61" s="301"/>
      <c r="AN61" s="252"/>
      <c r="AO61" s="264"/>
      <c r="AP61" s="264"/>
      <c r="AQ61" s="264"/>
      <c r="AR61" s="264"/>
      <c r="AS61" s="54"/>
      <c r="AT61" s="300"/>
      <c r="AU61" s="300"/>
      <c r="AV61" s="301"/>
      <c r="AW61" s="252"/>
      <c r="AX61" s="264"/>
      <c r="AY61" s="264"/>
      <c r="AZ61" s="264"/>
      <c r="BA61" s="264"/>
      <c r="BB61" s="54"/>
      <c r="BC61" s="300"/>
      <c r="BD61" s="300"/>
      <c r="BE61" s="301"/>
      <c r="BF61" s="252"/>
      <c r="BG61" s="264"/>
      <c r="BH61" s="264"/>
      <c r="BI61" s="264"/>
      <c r="BJ61" s="264"/>
      <c r="BK61" s="54"/>
      <c r="BL61" s="300"/>
      <c r="BM61" s="300"/>
      <c r="BN61" s="301"/>
      <c r="BO61" s="269"/>
      <c r="BP61" s="322">
        <f t="shared" si="37"/>
        <v>0</v>
      </c>
      <c r="BQ61" s="323"/>
      <c r="BR61" s="1"/>
      <c r="BS61" s="2">
        <f t="shared" si="38"/>
        <v>0</v>
      </c>
      <c r="BT61" s="188">
        <f t="shared" si="39"/>
        <v>0</v>
      </c>
      <c r="BU61" s="188">
        <f t="shared" si="40"/>
        <v>0</v>
      </c>
      <c r="BV61" s="188">
        <f t="shared" si="41"/>
        <v>0</v>
      </c>
      <c r="BW61" s="188">
        <f t="shared" si="42"/>
        <v>0</v>
      </c>
      <c r="BX61" s="188">
        <f t="shared" si="43"/>
        <v>0</v>
      </c>
      <c r="BY61" s="188">
        <f t="shared" si="44"/>
        <v>0</v>
      </c>
      <c r="BZ61" s="188">
        <f t="shared" si="45"/>
        <v>0</v>
      </c>
      <c r="CA61" s="188">
        <f t="shared" si="46"/>
        <v>0</v>
      </c>
    </row>
    <row r="62" spans="1:79" ht="15" customHeight="1" x14ac:dyDescent="0.25">
      <c r="A62" s="15">
        <v>5</v>
      </c>
      <c r="B62" s="60" t="s">
        <v>121</v>
      </c>
      <c r="C62" s="58"/>
      <c r="D62" s="226"/>
      <c r="E62" s="22"/>
      <c r="F62" s="22"/>
      <c r="G62" s="22"/>
      <c r="H62" s="22"/>
      <c r="I62" s="22"/>
      <c r="J62" s="298"/>
      <c r="K62" s="298"/>
      <c r="L62" s="299"/>
      <c r="M62" s="250"/>
      <c r="N62" s="264"/>
      <c r="O62" s="264"/>
      <c r="P62" s="264"/>
      <c r="Q62" s="264"/>
      <c r="R62" s="54"/>
      <c r="S62" s="298"/>
      <c r="T62" s="298"/>
      <c r="U62" s="299"/>
      <c r="V62" s="252"/>
      <c r="W62" s="264"/>
      <c r="X62" s="264"/>
      <c r="Y62" s="264"/>
      <c r="Z62" s="264"/>
      <c r="AA62" s="54"/>
      <c r="AB62" s="298"/>
      <c r="AC62" s="298"/>
      <c r="AD62" s="299"/>
      <c r="AE62" s="252"/>
      <c r="AF62" s="264"/>
      <c r="AG62" s="264"/>
      <c r="AH62" s="264"/>
      <c r="AI62" s="264"/>
      <c r="AJ62" s="54"/>
      <c r="AK62" s="298"/>
      <c r="AL62" s="298"/>
      <c r="AM62" s="299"/>
      <c r="AN62" s="252"/>
      <c r="AO62" s="264"/>
      <c r="AP62" s="264"/>
      <c r="AQ62" s="264"/>
      <c r="AR62" s="264"/>
      <c r="AS62" s="54"/>
      <c r="AT62" s="298"/>
      <c r="AU62" s="298"/>
      <c r="AV62" s="299"/>
      <c r="AW62" s="252"/>
      <c r="AX62" s="264"/>
      <c r="AY62" s="264"/>
      <c r="AZ62" s="264"/>
      <c r="BA62" s="264"/>
      <c r="BB62" s="54"/>
      <c r="BC62" s="298"/>
      <c r="BD62" s="298"/>
      <c r="BE62" s="299"/>
      <c r="BF62" s="252"/>
      <c r="BG62" s="264"/>
      <c r="BH62" s="264"/>
      <c r="BI62" s="264"/>
      <c r="BJ62" s="264"/>
      <c r="BK62" s="54"/>
      <c r="BL62" s="298"/>
      <c r="BM62" s="298"/>
      <c r="BN62" s="299"/>
      <c r="BO62" s="269"/>
      <c r="BP62" s="322">
        <f>J62+S62+AB62+AK62+AT62+BC62+BL62</f>
        <v>0</v>
      </c>
      <c r="BQ62" s="323"/>
      <c r="BR62" s="1"/>
      <c r="BS62" s="2">
        <f t="shared" si="38"/>
        <v>0</v>
      </c>
      <c r="BT62" s="188">
        <f t="shared" si="39"/>
        <v>0</v>
      </c>
      <c r="BU62" s="188">
        <f t="shared" si="40"/>
        <v>0</v>
      </c>
      <c r="BV62" s="188">
        <f t="shared" si="41"/>
        <v>0</v>
      </c>
      <c r="BW62" s="188">
        <f t="shared" si="42"/>
        <v>0</v>
      </c>
      <c r="BX62" s="188">
        <f t="shared" si="43"/>
        <v>0</v>
      </c>
      <c r="BY62" s="188">
        <f t="shared" si="44"/>
        <v>0</v>
      </c>
      <c r="BZ62" s="188">
        <f t="shared" si="45"/>
        <v>0</v>
      </c>
      <c r="CA62" s="188">
        <f t="shared" si="46"/>
        <v>0</v>
      </c>
    </row>
    <row r="63" spans="1:79" ht="15" customHeight="1" thickBot="1" x14ac:dyDescent="0.3">
      <c r="A63" s="49">
        <v>6</v>
      </c>
      <c r="B63" s="86" t="s">
        <v>116</v>
      </c>
      <c r="C63" s="58"/>
      <c r="D63" s="226"/>
      <c r="E63" s="22"/>
      <c r="F63" s="22"/>
      <c r="G63" s="22"/>
      <c r="H63" s="22"/>
      <c r="I63" s="22"/>
      <c r="J63" s="298"/>
      <c r="K63" s="298"/>
      <c r="L63" s="299"/>
      <c r="M63" s="250"/>
      <c r="N63" s="264"/>
      <c r="O63" s="264"/>
      <c r="P63" s="264"/>
      <c r="Q63" s="264"/>
      <c r="R63" s="54"/>
      <c r="S63" s="298"/>
      <c r="T63" s="298"/>
      <c r="U63" s="299"/>
      <c r="V63" s="252"/>
      <c r="W63" s="264"/>
      <c r="X63" s="264"/>
      <c r="Y63" s="264"/>
      <c r="Z63" s="264"/>
      <c r="AA63" s="54"/>
      <c r="AB63" s="298"/>
      <c r="AC63" s="298"/>
      <c r="AD63" s="299"/>
      <c r="AE63" s="252"/>
      <c r="AF63" s="264"/>
      <c r="AG63" s="264"/>
      <c r="AH63" s="264"/>
      <c r="AI63" s="264"/>
      <c r="AJ63" s="54"/>
      <c r="AK63" s="298"/>
      <c r="AL63" s="298"/>
      <c r="AM63" s="299"/>
      <c r="AN63" s="252"/>
      <c r="AO63" s="264"/>
      <c r="AP63" s="264"/>
      <c r="AQ63" s="264"/>
      <c r="AR63" s="264"/>
      <c r="AS63" s="54"/>
      <c r="AT63" s="298"/>
      <c r="AU63" s="298"/>
      <c r="AV63" s="299"/>
      <c r="AW63" s="252"/>
      <c r="AX63" s="264"/>
      <c r="AY63" s="264"/>
      <c r="AZ63" s="264"/>
      <c r="BA63" s="264"/>
      <c r="BB63" s="54"/>
      <c r="BC63" s="298"/>
      <c r="BD63" s="298"/>
      <c r="BE63" s="299"/>
      <c r="BF63" s="252"/>
      <c r="BG63" s="264"/>
      <c r="BH63" s="264"/>
      <c r="BI63" s="264"/>
      <c r="BJ63" s="264"/>
      <c r="BK63" s="54"/>
      <c r="BL63" s="298"/>
      <c r="BM63" s="298"/>
      <c r="BN63" s="299"/>
      <c r="BO63" s="269"/>
      <c r="BP63" s="322">
        <f t="shared" si="37"/>
        <v>0</v>
      </c>
      <c r="BQ63" s="323"/>
      <c r="BR63" s="1"/>
      <c r="BS63" s="2">
        <f t="shared" si="38"/>
        <v>0</v>
      </c>
      <c r="BT63" s="188">
        <f t="shared" si="39"/>
        <v>0</v>
      </c>
      <c r="BU63" s="188">
        <f t="shared" si="40"/>
        <v>0</v>
      </c>
      <c r="BV63" s="188">
        <f t="shared" si="41"/>
        <v>0</v>
      </c>
      <c r="BW63" s="188">
        <f t="shared" si="42"/>
        <v>0</v>
      </c>
      <c r="BX63" s="188">
        <f t="shared" si="43"/>
        <v>0</v>
      </c>
      <c r="BY63" s="188">
        <f t="shared" si="44"/>
        <v>0</v>
      </c>
      <c r="BZ63" s="188">
        <f t="shared" si="45"/>
        <v>0</v>
      </c>
      <c r="CA63" s="188">
        <f t="shared" si="46"/>
        <v>0</v>
      </c>
    </row>
    <row r="64" spans="1:79" ht="16.5" customHeight="1" thickTop="1" thickBot="1" x14ac:dyDescent="0.3">
      <c r="A64" s="233" t="s">
        <v>48</v>
      </c>
      <c r="B64" s="234"/>
      <c r="C64" s="234"/>
      <c r="D64" s="226"/>
      <c r="E64" s="22"/>
      <c r="F64" s="22"/>
      <c r="G64" s="22"/>
      <c r="H64" s="22"/>
      <c r="I64" s="22"/>
      <c r="J64" s="320">
        <f>SUM(J58:L63)</f>
        <v>0</v>
      </c>
      <c r="K64" s="321"/>
      <c r="L64" s="321"/>
      <c r="M64" s="250"/>
      <c r="N64" s="264"/>
      <c r="O64" s="264"/>
      <c r="P64" s="264"/>
      <c r="Q64" s="264"/>
      <c r="R64" s="54"/>
      <c r="S64" s="320">
        <f>SUM(S58:U63)</f>
        <v>0</v>
      </c>
      <c r="T64" s="321"/>
      <c r="U64" s="321"/>
      <c r="V64" s="252"/>
      <c r="W64" s="264"/>
      <c r="X64" s="264"/>
      <c r="Y64" s="264"/>
      <c r="Z64" s="264"/>
      <c r="AA64" s="54"/>
      <c r="AB64" s="320">
        <f>SUM(AB58:AD63)</f>
        <v>0</v>
      </c>
      <c r="AC64" s="321"/>
      <c r="AD64" s="321"/>
      <c r="AE64" s="252"/>
      <c r="AF64" s="264"/>
      <c r="AG64" s="264"/>
      <c r="AH64" s="264"/>
      <c r="AI64" s="264"/>
      <c r="AJ64" s="54"/>
      <c r="AK64" s="320">
        <f>SUM(AK58:AM63)</f>
        <v>0</v>
      </c>
      <c r="AL64" s="321"/>
      <c r="AM64" s="321"/>
      <c r="AN64" s="252"/>
      <c r="AO64" s="264"/>
      <c r="AP64" s="264"/>
      <c r="AQ64" s="264"/>
      <c r="AR64" s="264"/>
      <c r="AS64" s="54"/>
      <c r="AT64" s="320">
        <f>SUM(AT58:AV63)</f>
        <v>0</v>
      </c>
      <c r="AU64" s="321"/>
      <c r="AV64" s="321"/>
      <c r="AW64" s="252"/>
      <c r="AX64" s="264"/>
      <c r="AY64" s="264"/>
      <c r="AZ64" s="264"/>
      <c r="BA64" s="264"/>
      <c r="BB64" s="54"/>
      <c r="BC64" s="320">
        <f>SUM(BC58:BE63)</f>
        <v>0</v>
      </c>
      <c r="BD64" s="321"/>
      <c r="BE64" s="321"/>
      <c r="BF64" s="252"/>
      <c r="BG64" s="264"/>
      <c r="BH64" s="264"/>
      <c r="BI64" s="264"/>
      <c r="BJ64" s="264"/>
      <c r="BK64" s="54"/>
      <c r="BL64" s="320">
        <f>SUM(BL58:BN63)</f>
        <v>0</v>
      </c>
      <c r="BM64" s="321"/>
      <c r="BN64" s="321"/>
      <c r="BO64" s="269"/>
      <c r="BP64" s="348">
        <f>J64+S64+AB64+AK64+AT64+BC64+BL64</f>
        <v>0</v>
      </c>
      <c r="BQ64" s="349"/>
      <c r="BR64" s="1"/>
      <c r="BS64" s="92"/>
      <c r="BT64" s="93"/>
      <c r="BU64" s="93"/>
      <c r="BV64" s="93"/>
      <c r="BW64" s="93"/>
      <c r="BX64" s="93"/>
      <c r="BY64" s="93"/>
      <c r="BZ64" s="93"/>
      <c r="CA64" s="94"/>
    </row>
    <row r="65" spans="1:79" x14ac:dyDescent="0.25">
      <c r="A65" s="59" t="s">
        <v>49</v>
      </c>
      <c r="B65" s="7"/>
      <c r="C65" s="7" t="s">
        <v>85</v>
      </c>
      <c r="D65" s="226"/>
      <c r="E65" s="22"/>
      <c r="F65" s="22"/>
      <c r="G65" s="22"/>
      <c r="H65" s="22"/>
      <c r="I65" s="22"/>
      <c r="J65" s="310"/>
      <c r="K65" s="310"/>
      <c r="L65" s="311"/>
      <c r="M65" s="250"/>
      <c r="N65" s="264"/>
      <c r="O65" s="264"/>
      <c r="P65" s="264"/>
      <c r="Q65" s="264"/>
      <c r="R65" s="54"/>
      <c r="S65" s="310"/>
      <c r="T65" s="310"/>
      <c r="U65" s="311"/>
      <c r="V65" s="252"/>
      <c r="W65" s="264"/>
      <c r="X65" s="264"/>
      <c r="Y65" s="264"/>
      <c r="Z65" s="264"/>
      <c r="AA65" s="54"/>
      <c r="AB65" s="310"/>
      <c r="AC65" s="310"/>
      <c r="AD65" s="311"/>
      <c r="AE65" s="252"/>
      <c r="AF65" s="264"/>
      <c r="AG65" s="264"/>
      <c r="AH65" s="264"/>
      <c r="AI65" s="264"/>
      <c r="AJ65" s="54"/>
      <c r="AK65" s="310"/>
      <c r="AL65" s="310"/>
      <c r="AM65" s="311"/>
      <c r="AN65" s="252"/>
      <c r="AO65" s="264"/>
      <c r="AP65" s="264"/>
      <c r="AQ65" s="264"/>
      <c r="AR65" s="264"/>
      <c r="AS65" s="54"/>
      <c r="AT65" s="310"/>
      <c r="AU65" s="310"/>
      <c r="AV65" s="311"/>
      <c r="AW65" s="252"/>
      <c r="AX65" s="264"/>
      <c r="AY65" s="264"/>
      <c r="AZ65" s="264"/>
      <c r="BA65" s="264"/>
      <c r="BB65" s="54"/>
      <c r="BC65" s="310"/>
      <c r="BD65" s="310"/>
      <c r="BE65" s="311"/>
      <c r="BF65" s="252"/>
      <c r="BG65" s="264"/>
      <c r="BH65" s="264"/>
      <c r="BI65" s="264"/>
      <c r="BJ65" s="264"/>
      <c r="BK65" s="54"/>
      <c r="BL65" s="310"/>
      <c r="BM65" s="310"/>
      <c r="BN65" s="311"/>
      <c r="BO65" s="269"/>
      <c r="BP65" s="203"/>
      <c r="BQ65" s="204"/>
      <c r="BR65" s="1"/>
      <c r="BS65" s="76"/>
      <c r="BT65" s="95"/>
      <c r="BU65" s="95"/>
      <c r="BV65" s="95"/>
      <c r="BW65" s="95"/>
      <c r="BX65" s="95"/>
      <c r="BY65" s="95"/>
      <c r="BZ65" s="95"/>
      <c r="CA65" s="78"/>
    </row>
    <row r="66" spans="1:79" x14ac:dyDescent="0.25">
      <c r="A66" s="15">
        <v>1</v>
      </c>
      <c r="B66" s="49" t="s">
        <v>81</v>
      </c>
      <c r="C66" s="58"/>
      <c r="D66" s="226"/>
      <c r="E66" s="22"/>
      <c r="F66" s="22"/>
      <c r="G66" s="22"/>
      <c r="H66" s="22"/>
      <c r="I66" s="22"/>
      <c r="J66" s="300"/>
      <c r="K66" s="300"/>
      <c r="L66" s="301"/>
      <c r="M66" s="250"/>
      <c r="N66" s="264"/>
      <c r="O66" s="264"/>
      <c r="P66" s="264"/>
      <c r="Q66" s="264"/>
      <c r="R66" s="54"/>
      <c r="S66" s="300"/>
      <c r="T66" s="300"/>
      <c r="U66" s="301"/>
      <c r="V66" s="252"/>
      <c r="W66" s="264"/>
      <c r="X66" s="264"/>
      <c r="Y66" s="264"/>
      <c r="Z66" s="264"/>
      <c r="AA66" s="54"/>
      <c r="AB66" s="300"/>
      <c r="AC66" s="300"/>
      <c r="AD66" s="301"/>
      <c r="AE66" s="252"/>
      <c r="AF66" s="264"/>
      <c r="AG66" s="264"/>
      <c r="AH66" s="264"/>
      <c r="AI66" s="264"/>
      <c r="AJ66" s="54"/>
      <c r="AK66" s="300"/>
      <c r="AL66" s="300"/>
      <c r="AM66" s="301"/>
      <c r="AN66" s="252"/>
      <c r="AO66" s="264"/>
      <c r="AP66" s="264"/>
      <c r="AQ66" s="264"/>
      <c r="AR66" s="264"/>
      <c r="AS66" s="54"/>
      <c r="AT66" s="300"/>
      <c r="AU66" s="300"/>
      <c r="AV66" s="301"/>
      <c r="AW66" s="252"/>
      <c r="AX66" s="264"/>
      <c r="AY66" s="264"/>
      <c r="AZ66" s="264"/>
      <c r="BA66" s="264"/>
      <c r="BB66" s="54"/>
      <c r="BC66" s="300"/>
      <c r="BD66" s="300"/>
      <c r="BE66" s="301"/>
      <c r="BF66" s="252"/>
      <c r="BG66" s="264"/>
      <c r="BH66" s="264"/>
      <c r="BI66" s="264"/>
      <c r="BJ66" s="264"/>
      <c r="BK66" s="54"/>
      <c r="BL66" s="300"/>
      <c r="BM66" s="300"/>
      <c r="BN66" s="301"/>
      <c r="BO66" s="269"/>
      <c r="BP66" s="322">
        <f t="shared" ref="BP66:BP85" si="47">J66+S66+AB66+AK66+AT66+BC66+BL66</f>
        <v>0</v>
      </c>
      <c r="BQ66" s="323"/>
      <c r="BR66" s="1"/>
      <c r="BS66" s="2">
        <f t="shared" ref="BS66:BS85" si="48">C66</f>
        <v>0</v>
      </c>
      <c r="BT66" s="188">
        <f t="shared" ref="BT66:BT85" si="49">J66</f>
        <v>0</v>
      </c>
      <c r="BU66" s="188">
        <f t="shared" ref="BU66:BU85" si="50">S66</f>
        <v>0</v>
      </c>
      <c r="BV66" s="188">
        <f t="shared" ref="BV66:BV85" si="51">AB66</f>
        <v>0</v>
      </c>
      <c r="BW66" s="188">
        <f t="shared" ref="BW66:BW85" si="52">AK66</f>
        <v>0</v>
      </c>
      <c r="BX66" s="188">
        <f t="shared" ref="BX66:BX85" si="53">AT66</f>
        <v>0</v>
      </c>
      <c r="BY66" s="188">
        <f t="shared" ref="BY66:BY85" si="54">BC66</f>
        <v>0</v>
      </c>
      <c r="BZ66" s="188">
        <f>BL66</f>
        <v>0</v>
      </c>
      <c r="CA66" s="188">
        <f>SUM(BT66:BZ66)</f>
        <v>0</v>
      </c>
    </row>
    <row r="67" spans="1:79" x14ac:dyDescent="0.25">
      <c r="A67" s="15">
        <v>2</v>
      </c>
      <c r="B67" s="49" t="s">
        <v>50</v>
      </c>
      <c r="C67" s="58"/>
      <c r="D67" s="226"/>
      <c r="E67" s="22"/>
      <c r="F67" s="22"/>
      <c r="G67" s="22"/>
      <c r="H67" s="22"/>
      <c r="I67" s="22"/>
      <c r="J67" s="300"/>
      <c r="K67" s="300"/>
      <c r="L67" s="301"/>
      <c r="M67" s="250"/>
      <c r="N67" s="264"/>
      <c r="O67" s="264"/>
      <c r="P67" s="264"/>
      <c r="Q67" s="264"/>
      <c r="R67" s="54"/>
      <c r="S67" s="300"/>
      <c r="T67" s="300"/>
      <c r="U67" s="301"/>
      <c r="V67" s="252"/>
      <c r="W67" s="264"/>
      <c r="X67" s="264"/>
      <c r="Y67" s="264"/>
      <c r="Z67" s="264"/>
      <c r="AA67" s="54"/>
      <c r="AB67" s="300"/>
      <c r="AC67" s="300"/>
      <c r="AD67" s="301"/>
      <c r="AE67" s="252"/>
      <c r="AF67" s="264"/>
      <c r="AG67" s="264"/>
      <c r="AH67" s="264"/>
      <c r="AI67" s="264"/>
      <c r="AJ67" s="54"/>
      <c r="AK67" s="300"/>
      <c r="AL67" s="300"/>
      <c r="AM67" s="301"/>
      <c r="AN67" s="252"/>
      <c r="AO67" s="264"/>
      <c r="AP67" s="264"/>
      <c r="AQ67" s="264"/>
      <c r="AR67" s="264"/>
      <c r="AS67" s="54"/>
      <c r="AT67" s="300"/>
      <c r="AU67" s="300"/>
      <c r="AV67" s="301"/>
      <c r="AW67" s="252"/>
      <c r="AX67" s="264"/>
      <c r="AY67" s="264"/>
      <c r="AZ67" s="264"/>
      <c r="BA67" s="264"/>
      <c r="BB67" s="54"/>
      <c r="BC67" s="300"/>
      <c r="BD67" s="300"/>
      <c r="BE67" s="301"/>
      <c r="BF67" s="252"/>
      <c r="BG67" s="264"/>
      <c r="BH67" s="264"/>
      <c r="BI67" s="264"/>
      <c r="BJ67" s="264"/>
      <c r="BK67" s="54"/>
      <c r="BL67" s="300"/>
      <c r="BM67" s="300"/>
      <c r="BN67" s="301"/>
      <c r="BO67" s="269"/>
      <c r="BP67" s="322">
        <f t="shared" si="47"/>
        <v>0</v>
      </c>
      <c r="BQ67" s="323"/>
      <c r="BR67" s="1"/>
      <c r="BS67" s="2">
        <f t="shared" si="48"/>
        <v>0</v>
      </c>
      <c r="BT67" s="188">
        <f t="shared" si="49"/>
        <v>0</v>
      </c>
      <c r="BU67" s="188">
        <f t="shared" si="50"/>
        <v>0</v>
      </c>
      <c r="BV67" s="188">
        <f t="shared" si="51"/>
        <v>0</v>
      </c>
      <c r="BW67" s="188">
        <f t="shared" si="52"/>
        <v>0</v>
      </c>
      <c r="BX67" s="188">
        <f t="shared" si="53"/>
        <v>0</v>
      </c>
      <c r="BY67" s="188">
        <f t="shared" si="54"/>
        <v>0</v>
      </c>
      <c r="BZ67" s="188">
        <f t="shared" ref="BZ67:BZ85" si="55">BL67</f>
        <v>0</v>
      </c>
      <c r="CA67" s="188">
        <f t="shared" ref="CA67:CA85" si="56">SUM(BT67:BZ67)</f>
        <v>0</v>
      </c>
    </row>
    <row r="68" spans="1:79" x14ac:dyDescent="0.25">
      <c r="A68" s="15">
        <v>3</v>
      </c>
      <c r="B68" s="49" t="s">
        <v>51</v>
      </c>
      <c r="C68" s="58"/>
      <c r="D68" s="226"/>
      <c r="E68" s="22"/>
      <c r="F68" s="22"/>
      <c r="G68" s="22"/>
      <c r="H68" s="22"/>
      <c r="I68" s="22"/>
      <c r="J68" s="300"/>
      <c r="K68" s="300"/>
      <c r="L68" s="301"/>
      <c r="M68" s="250"/>
      <c r="N68" s="264"/>
      <c r="O68" s="264"/>
      <c r="P68" s="264"/>
      <c r="Q68" s="264"/>
      <c r="R68" s="54"/>
      <c r="S68" s="300"/>
      <c r="T68" s="300"/>
      <c r="U68" s="301"/>
      <c r="V68" s="252"/>
      <c r="W68" s="264"/>
      <c r="X68" s="264"/>
      <c r="Y68" s="264"/>
      <c r="Z68" s="264"/>
      <c r="AA68" s="54"/>
      <c r="AB68" s="300"/>
      <c r="AC68" s="300"/>
      <c r="AD68" s="301"/>
      <c r="AE68" s="252"/>
      <c r="AF68" s="264"/>
      <c r="AG68" s="264"/>
      <c r="AH68" s="264"/>
      <c r="AI68" s="264"/>
      <c r="AJ68" s="54"/>
      <c r="AK68" s="300"/>
      <c r="AL68" s="300"/>
      <c r="AM68" s="301"/>
      <c r="AN68" s="252"/>
      <c r="AO68" s="264"/>
      <c r="AP68" s="264"/>
      <c r="AQ68" s="264"/>
      <c r="AR68" s="264"/>
      <c r="AS68" s="54"/>
      <c r="AT68" s="300"/>
      <c r="AU68" s="300"/>
      <c r="AV68" s="301"/>
      <c r="AW68" s="252"/>
      <c r="AX68" s="264"/>
      <c r="AY68" s="264"/>
      <c r="AZ68" s="264"/>
      <c r="BA68" s="264"/>
      <c r="BB68" s="54"/>
      <c r="BC68" s="300"/>
      <c r="BD68" s="300"/>
      <c r="BE68" s="301"/>
      <c r="BF68" s="252"/>
      <c r="BG68" s="264"/>
      <c r="BH68" s="264"/>
      <c r="BI68" s="264"/>
      <c r="BJ68" s="264"/>
      <c r="BK68" s="54"/>
      <c r="BL68" s="300"/>
      <c r="BM68" s="300"/>
      <c r="BN68" s="301"/>
      <c r="BO68" s="269"/>
      <c r="BP68" s="322">
        <f t="shared" si="47"/>
        <v>0</v>
      </c>
      <c r="BQ68" s="323"/>
      <c r="BR68" s="1"/>
      <c r="BS68" s="2">
        <f t="shared" si="48"/>
        <v>0</v>
      </c>
      <c r="BT68" s="188">
        <f t="shared" si="49"/>
        <v>0</v>
      </c>
      <c r="BU68" s="188">
        <f t="shared" si="50"/>
        <v>0</v>
      </c>
      <c r="BV68" s="188">
        <f t="shared" si="51"/>
        <v>0</v>
      </c>
      <c r="BW68" s="188">
        <f t="shared" si="52"/>
        <v>0</v>
      </c>
      <c r="BX68" s="188">
        <f t="shared" si="53"/>
        <v>0</v>
      </c>
      <c r="BY68" s="188">
        <f t="shared" si="54"/>
        <v>0</v>
      </c>
      <c r="BZ68" s="188">
        <f t="shared" si="55"/>
        <v>0</v>
      </c>
      <c r="CA68" s="188">
        <f t="shared" si="56"/>
        <v>0</v>
      </c>
    </row>
    <row r="69" spans="1:79" x14ac:dyDescent="0.25">
      <c r="A69" s="15">
        <v>4</v>
      </c>
      <c r="B69" s="49" t="s">
        <v>52</v>
      </c>
      <c r="C69" s="58"/>
      <c r="D69" s="226"/>
      <c r="E69" s="22"/>
      <c r="F69" s="22"/>
      <c r="G69" s="22"/>
      <c r="H69" s="22"/>
      <c r="I69" s="22"/>
      <c r="J69" s="300"/>
      <c r="K69" s="300"/>
      <c r="L69" s="301"/>
      <c r="M69" s="250"/>
      <c r="N69" s="264"/>
      <c r="O69" s="264"/>
      <c r="P69" s="264"/>
      <c r="Q69" s="264"/>
      <c r="R69" s="54"/>
      <c r="S69" s="300"/>
      <c r="T69" s="300"/>
      <c r="U69" s="301"/>
      <c r="V69" s="252"/>
      <c r="W69" s="264"/>
      <c r="X69" s="264"/>
      <c r="Y69" s="264"/>
      <c r="Z69" s="264"/>
      <c r="AA69" s="54"/>
      <c r="AB69" s="300"/>
      <c r="AC69" s="300"/>
      <c r="AD69" s="301"/>
      <c r="AE69" s="252"/>
      <c r="AF69" s="264"/>
      <c r="AG69" s="264"/>
      <c r="AH69" s="264"/>
      <c r="AI69" s="264"/>
      <c r="AJ69" s="54"/>
      <c r="AK69" s="300"/>
      <c r="AL69" s="300"/>
      <c r="AM69" s="301"/>
      <c r="AN69" s="252"/>
      <c r="AO69" s="264"/>
      <c r="AP69" s="264"/>
      <c r="AQ69" s="264"/>
      <c r="AR69" s="264"/>
      <c r="AS69" s="54"/>
      <c r="AT69" s="300"/>
      <c r="AU69" s="300"/>
      <c r="AV69" s="301"/>
      <c r="AW69" s="252"/>
      <c r="AX69" s="264"/>
      <c r="AY69" s="264"/>
      <c r="AZ69" s="264"/>
      <c r="BA69" s="264"/>
      <c r="BB69" s="54"/>
      <c r="BC69" s="300"/>
      <c r="BD69" s="300"/>
      <c r="BE69" s="301"/>
      <c r="BF69" s="252"/>
      <c r="BG69" s="264"/>
      <c r="BH69" s="264"/>
      <c r="BI69" s="264"/>
      <c r="BJ69" s="264"/>
      <c r="BK69" s="54"/>
      <c r="BL69" s="300"/>
      <c r="BM69" s="300"/>
      <c r="BN69" s="301"/>
      <c r="BO69" s="269"/>
      <c r="BP69" s="322">
        <f t="shared" si="47"/>
        <v>0</v>
      </c>
      <c r="BQ69" s="323"/>
      <c r="BR69" s="1"/>
      <c r="BS69" s="2">
        <f t="shared" si="48"/>
        <v>0</v>
      </c>
      <c r="BT69" s="188">
        <f t="shared" si="49"/>
        <v>0</v>
      </c>
      <c r="BU69" s="188">
        <f t="shared" si="50"/>
        <v>0</v>
      </c>
      <c r="BV69" s="188">
        <f t="shared" si="51"/>
        <v>0</v>
      </c>
      <c r="BW69" s="188">
        <f t="shared" si="52"/>
        <v>0</v>
      </c>
      <c r="BX69" s="188">
        <f t="shared" si="53"/>
        <v>0</v>
      </c>
      <c r="BY69" s="188">
        <f t="shared" si="54"/>
        <v>0</v>
      </c>
      <c r="BZ69" s="188">
        <f t="shared" si="55"/>
        <v>0</v>
      </c>
      <c r="CA69" s="188">
        <f t="shared" si="56"/>
        <v>0</v>
      </c>
    </row>
    <row r="70" spans="1:79" x14ac:dyDescent="0.25">
      <c r="A70" s="15">
        <v>5</v>
      </c>
      <c r="B70" s="60" t="s">
        <v>165</v>
      </c>
      <c r="C70" s="66">
        <v>7021</v>
      </c>
      <c r="D70" s="226"/>
      <c r="E70" s="8" t="s">
        <v>53</v>
      </c>
      <c r="F70" s="205" t="str">
        <f>'Subaward Information'!C2</f>
        <v>[Enter here]</v>
      </c>
      <c r="G70" s="206"/>
      <c r="H70" s="206"/>
      <c r="I70" s="207"/>
      <c r="J70" s="300"/>
      <c r="K70" s="300"/>
      <c r="L70" s="301"/>
      <c r="M70" s="250"/>
      <c r="N70" s="264"/>
      <c r="O70" s="264"/>
      <c r="P70" s="264"/>
      <c r="Q70" s="264"/>
      <c r="R70" s="54"/>
      <c r="S70" s="300"/>
      <c r="T70" s="300"/>
      <c r="U70" s="301"/>
      <c r="V70" s="252"/>
      <c r="W70" s="264"/>
      <c r="X70" s="264"/>
      <c r="Y70" s="264"/>
      <c r="Z70" s="264"/>
      <c r="AA70" s="54"/>
      <c r="AB70" s="300"/>
      <c r="AC70" s="300"/>
      <c r="AD70" s="301"/>
      <c r="AE70" s="252"/>
      <c r="AF70" s="264"/>
      <c r="AG70" s="264"/>
      <c r="AH70" s="264"/>
      <c r="AI70" s="264"/>
      <c r="AJ70" s="54"/>
      <c r="AK70" s="300"/>
      <c r="AL70" s="300"/>
      <c r="AM70" s="301"/>
      <c r="AN70" s="252"/>
      <c r="AO70" s="264"/>
      <c r="AP70" s="264"/>
      <c r="AQ70" s="264"/>
      <c r="AR70" s="264"/>
      <c r="AS70" s="54"/>
      <c r="AT70" s="300"/>
      <c r="AU70" s="300"/>
      <c r="AV70" s="301"/>
      <c r="AW70" s="252"/>
      <c r="AX70" s="264"/>
      <c r="AY70" s="264"/>
      <c r="AZ70" s="264"/>
      <c r="BA70" s="264"/>
      <c r="BB70" s="54"/>
      <c r="BC70" s="300"/>
      <c r="BD70" s="300"/>
      <c r="BE70" s="301"/>
      <c r="BF70" s="252"/>
      <c r="BG70" s="264"/>
      <c r="BH70" s="264"/>
      <c r="BI70" s="264"/>
      <c r="BJ70" s="264"/>
      <c r="BK70" s="54"/>
      <c r="BL70" s="300"/>
      <c r="BM70" s="300"/>
      <c r="BN70" s="301"/>
      <c r="BO70" s="269"/>
      <c r="BP70" s="322">
        <f t="shared" si="47"/>
        <v>0</v>
      </c>
      <c r="BQ70" s="323"/>
      <c r="BR70" s="1"/>
      <c r="BS70" s="2">
        <f t="shared" si="48"/>
        <v>7021</v>
      </c>
      <c r="BT70" s="188">
        <f t="shared" si="49"/>
        <v>0</v>
      </c>
      <c r="BU70" s="188">
        <f t="shared" si="50"/>
        <v>0</v>
      </c>
      <c r="BV70" s="188">
        <f t="shared" si="51"/>
        <v>0</v>
      </c>
      <c r="BW70" s="188">
        <f t="shared" si="52"/>
        <v>0</v>
      </c>
      <c r="BX70" s="188">
        <f t="shared" si="53"/>
        <v>0</v>
      </c>
      <c r="BY70" s="188">
        <f t="shared" si="54"/>
        <v>0</v>
      </c>
      <c r="BZ70" s="188">
        <f t="shared" si="55"/>
        <v>0</v>
      </c>
      <c r="CA70" s="188">
        <f t="shared" si="56"/>
        <v>0</v>
      </c>
    </row>
    <row r="71" spans="1:79" x14ac:dyDescent="0.25">
      <c r="A71" s="15">
        <v>6</v>
      </c>
      <c r="B71" s="60" t="s">
        <v>166</v>
      </c>
      <c r="C71" s="66">
        <v>7022</v>
      </c>
      <c r="D71" s="226"/>
      <c r="E71" s="8" t="s">
        <v>53</v>
      </c>
      <c r="F71" s="205" t="str">
        <f>'Subaward Information'!C11</f>
        <v>[Enter here]</v>
      </c>
      <c r="G71" s="206"/>
      <c r="H71" s="206"/>
      <c r="I71" s="207"/>
      <c r="J71" s="300"/>
      <c r="K71" s="300"/>
      <c r="L71" s="301"/>
      <c r="M71" s="250"/>
      <c r="N71" s="264"/>
      <c r="O71" s="264"/>
      <c r="P71" s="264"/>
      <c r="Q71" s="264"/>
      <c r="R71" s="54"/>
      <c r="S71" s="300"/>
      <c r="T71" s="300"/>
      <c r="U71" s="301"/>
      <c r="V71" s="252"/>
      <c r="W71" s="264"/>
      <c r="X71" s="264"/>
      <c r="Y71" s="264"/>
      <c r="Z71" s="264"/>
      <c r="AA71" s="54"/>
      <c r="AB71" s="300"/>
      <c r="AC71" s="300"/>
      <c r="AD71" s="301"/>
      <c r="AE71" s="252"/>
      <c r="AF71" s="264"/>
      <c r="AG71" s="264"/>
      <c r="AH71" s="264"/>
      <c r="AI71" s="264"/>
      <c r="AJ71" s="54"/>
      <c r="AK71" s="300"/>
      <c r="AL71" s="300"/>
      <c r="AM71" s="301"/>
      <c r="AN71" s="252"/>
      <c r="AO71" s="264"/>
      <c r="AP71" s="264"/>
      <c r="AQ71" s="264"/>
      <c r="AR71" s="264"/>
      <c r="AS71" s="54"/>
      <c r="AT71" s="300"/>
      <c r="AU71" s="300"/>
      <c r="AV71" s="301"/>
      <c r="AW71" s="252"/>
      <c r="AX71" s="264"/>
      <c r="AY71" s="264"/>
      <c r="AZ71" s="264"/>
      <c r="BA71" s="264"/>
      <c r="BB71" s="54"/>
      <c r="BC71" s="300"/>
      <c r="BD71" s="300"/>
      <c r="BE71" s="301"/>
      <c r="BF71" s="252"/>
      <c r="BG71" s="264"/>
      <c r="BH71" s="264"/>
      <c r="BI71" s="264"/>
      <c r="BJ71" s="264"/>
      <c r="BK71" s="54"/>
      <c r="BL71" s="300"/>
      <c r="BM71" s="300"/>
      <c r="BN71" s="301"/>
      <c r="BO71" s="269"/>
      <c r="BP71" s="322">
        <f t="shared" si="47"/>
        <v>0</v>
      </c>
      <c r="BQ71" s="323"/>
      <c r="BR71" s="1"/>
      <c r="BS71" s="2">
        <f t="shared" si="48"/>
        <v>7022</v>
      </c>
      <c r="BT71" s="188">
        <f t="shared" si="49"/>
        <v>0</v>
      </c>
      <c r="BU71" s="188">
        <f t="shared" si="50"/>
        <v>0</v>
      </c>
      <c r="BV71" s="188">
        <f t="shared" si="51"/>
        <v>0</v>
      </c>
      <c r="BW71" s="188">
        <f t="shared" si="52"/>
        <v>0</v>
      </c>
      <c r="BX71" s="188">
        <f t="shared" si="53"/>
        <v>0</v>
      </c>
      <c r="BY71" s="188">
        <f t="shared" si="54"/>
        <v>0</v>
      </c>
      <c r="BZ71" s="188">
        <f t="shared" si="55"/>
        <v>0</v>
      </c>
      <c r="CA71" s="188">
        <f t="shared" si="56"/>
        <v>0</v>
      </c>
    </row>
    <row r="72" spans="1:79" x14ac:dyDescent="0.25">
      <c r="A72" s="15">
        <v>7</v>
      </c>
      <c r="B72" s="60" t="s">
        <v>167</v>
      </c>
      <c r="C72" s="66">
        <v>7023</v>
      </c>
      <c r="D72" s="226"/>
      <c r="E72" s="8" t="s">
        <v>53</v>
      </c>
      <c r="F72" s="205" t="str">
        <f>'Subaward Information'!C20</f>
        <v>[Enter here]</v>
      </c>
      <c r="G72" s="206"/>
      <c r="H72" s="206"/>
      <c r="I72" s="207"/>
      <c r="J72" s="300"/>
      <c r="K72" s="300"/>
      <c r="L72" s="301"/>
      <c r="M72" s="250"/>
      <c r="N72" s="264"/>
      <c r="O72" s="264"/>
      <c r="P72" s="264"/>
      <c r="Q72" s="264"/>
      <c r="R72" s="54"/>
      <c r="S72" s="300"/>
      <c r="T72" s="300"/>
      <c r="U72" s="301"/>
      <c r="V72" s="252"/>
      <c r="W72" s="264"/>
      <c r="X72" s="264"/>
      <c r="Y72" s="264"/>
      <c r="Z72" s="264"/>
      <c r="AA72" s="54"/>
      <c r="AB72" s="300"/>
      <c r="AC72" s="300"/>
      <c r="AD72" s="301"/>
      <c r="AE72" s="252"/>
      <c r="AF72" s="264"/>
      <c r="AG72" s="264"/>
      <c r="AH72" s="264"/>
      <c r="AI72" s="264"/>
      <c r="AJ72" s="54"/>
      <c r="AK72" s="300"/>
      <c r="AL72" s="300"/>
      <c r="AM72" s="301"/>
      <c r="AN72" s="252"/>
      <c r="AO72" s="264"/>
      <c r="AP72" s="264"/>
      <c r="AQ72" s="264"/>
      <c r="AR72" s="264"/>
      <c r="AS72" s="54"/>
      <c r="AT72" s="300"/>
      <c r="AU72" s="300"/>
      <c r="AV72" s="301"/>
      <c r="AW72" s="252"/>
      <c r="AX72" s="264"/>
      <c r="AY72" s="264"/>
      <c r="AZ72" s="264"/>
      <c r="BA72" s="264"/>
      <c r="BB72" s="54"/>
      <c r="BC72" s="300"/>
      <c r="BD72" s="300"/>
      <c r="BE72" s="301"/>
      <c r="BF72" s="252"/>
      <c r="BG72" s="264"/>
      <c r="BH72" s="264"/>
      <c r="BI72" s="264"/>
      <c r="BJ72" s="264"/>
      <c r="BK72" s="54"/>
      <c r="BL72" s="300"/>
      <c r="BM72" s="300"/>
      <c r="BN72" s="301"/>
      <c r="BO72" s="269"/>
      <c r="BP72" s="322">
        <f t="shared" si="47"/>
        <v>0</v>
      </c>
      <c r="BQ72" s="323"/>
      <c r="BR72" s="1"/>
      <c r="BS72" s="2">
        <f t="shared" si="48"/>
        <v>7023</v>
      </c>
      <c r="BT72" s="188">
        <f t="shared" si="49"/>
        <v>0</v>
      </c>
      <c r="BU72" s="188">
        <f t="shared" si="50"/>
        <v>0</v>
      </c>
      <c r="BV72" s="188">
        <f t="shared" si="51"/>
        <v>0</v>
      </c>
      <c r="BW72" s="188">
        <f t="shared" si="52"/>
        <v>0</v>
      </c>
      <c r="BX72" s="188">
        <f t="shared" si="53"/>
        <v>0</v>
      </c>
      <c r="BY72" s="188">
        <f t="shared" si="54"/>
        <v>0</v>
      </c>
      <c r="BZ72" s="188">
        <f t="shared" si="55"/>
        <v>0</v>
      </c>
      <c r="CA72" s="188">
        <f t="shared" si="56"/>
        <v>0</v>
      </c>
    </row>
    <row r="73" spans="1:79" x14ac:dyDescent="0.25">
      <c r="A73" s="15">
        <v>8</v>
      </c>
      <c r="B73" s="60" t="s">
        <v>168</v>
      </c>
      <c r="C73" s="66">
        <v>7024</v>
      </c>
      <c r="D73" s="226"/>
      <c r="E73" s="8" t="s">
        <v>54</v>
      </c>
      <c r="F73" s="205" t="str">
        <f>'Subaward Information'!C29</f>
        <v>[Enter here]</v>
      </c>
      <c r="G73" s="206"/>
      <c r="H73" s="206"/>
      <c r="I73" s="207"/>
      <c r="J73" s="300"/>
      <c r="K73" s="300"/>
      <c r="L73" s="301"/>
      <c r="M73" s="250"/>
      <c r="N73" s="264"/>
      <c r="O73" s="264"/>
      <c r="P73" s="264"/>
      <c r="Q73" s="264"/>
      <c r="R73" s="54"/>
      <c r="S73" s="300"/>
      <c r="T73" s="300"/>
      <c r="U73" s="301"/>
      <c r="V73" s="252"/>
      <c r="W73" s="264"/>
      <c r="X73" s="264"/>
      <c r="Y73" s="264"/>
      <c r="Z73" s="264"/>
      <c r="AA73" s="54"/>
      <c r="AB73" s="300"/>
      <c r="AC73" s="300"/>
      <c r="AD73" s="301"/>
      <c r="AE73" s="252"/>
      <c r="AF73" s="264"/>
      <c r="AG73" s="264"/>
      <c r="AH73" s="264"/>
      <c r="AI73" s="264"/>
      <c r="AJ73" s="54"/>
      <c r="AK73" s="300"/>
      <c r="AL73" s="300"/>
      <c r="AM73" s="301"/>
      <c r="AN73" s="252"/>
      <c r="AO73" s="264"/>
      <c r="AP73" s="264"/>
      <c r="AQ73" s="264"/>
      <c r="AR73" s="264"/>
      <c r="AS73" s="54"/>
      <c r="AT73" s="300"/>
      <c r="AU73" s="300"/>
      <c r="AV73" s="301"/>
      <c r="AW73" s="252"/>
      <c r="AX73" s="264"/>
      <c r="AY73" s="264"/>
      <c r="AZ73" s="264"/>
      <c r="BA73" s="264"/>
      <c r="BB73" s="54"/>
      <c r="BC73" s="300"/>
      <c r="BD73" s="300"/>
      <c r="BE73" s="301"/>
      <c r="BF73" s="252"/>
      <c r="BG73" s="264"/>
      <c r="BH73" s="264"/>
      <c r="BI73" s="264"/>
      <c r="BJ73" s="264"/>
      <c r="BK73" s="54"/>
      <c r="BL73" s="300"/>
      <c r="BM73" s="300"/>
      <c r="BN73" s="301"/>
      <c r="BO73" s="269"/>
      <c r="BP73" s="322">
        <f t="shared" si="47"/>
        <v>0</v>
      </c>
      <c r="BQ73" s="323"/>
      <c r="BR73" s="1"/>
      <c r="BS73" s="2">
        <f t="shared" si="48"/>
        <v>7024</v>
      </c>
      <c r="BT73" s="188">
        <f t="shared" si="49"/>
        <v>0</v>
      </c>
      <c r="BU73" s="188">
        <f t="shared" si="50"/>
        <v>0</v>
      </c>
      <c r="BV73" s="188">
        <f t="shared" si="51"/>
        <v>0</v>
      </c>
      <c r="BW73" s="188">
        <f t="shared" si="52"/>
        <v>0</v>
      </c>
      <c r="BX73" s="188">
        <f t="shared" si="53"/>
        <v>0</v>
      </c>
      <c r="BY73" s="188">
        <f t="shared" si="54"/>
        <v>0</v>
      </c>
      <c r="BZ73" s="188">
        <f t="shared" si="55"/>
        <v>0</v>
      </c>
      <c r="CA73" s="188">
        <f t="shared" si="56"/>
        <v>0</v>
      </c>
    </row>
    <row r="74" spans="1:79" x14ac:dyDescent="0.25">
      <c r="A74" s="15">
        <v>9</v>
      </c>
      <c r="B74" s="60" t="s">
        <v>169</v>
      </c>
      <c r="C74" s="66">
        <v>7025</v>
      </c>
      <c r="D74" s="226"/>
      <c r="E74" s="8" t="s">
        <v>54</v>
      </c>
      <c r="F74" s="205" t="str">
        <f>'Subaward Information'!C38</f>
        <v>[Enter here]</v>
      </c>
      <c r="G74" s="206"/>
      <c r="H74" s="206"/>
      <c r="I74" s="207"/>
      <c r="J74" s="300"/>
      <c r="K74" s="300"/>
      <c r="L74" s="301"/>
      <c r="M74" s="250"/>
      <c r="N74" s="264"/>
      <c r="O74" s="264"/>
      <c r="P74" s="264"/>
      <c r="Q74" s="264"/>
      <c r="R74" s="54"/>
      <c r="S74" s="300"/>
      <c r="T74" s="300"/>
      <c r="U74" s="301"/>
      <c r="V74" s="252"/>
      <c r="W74" s="264"/>
      <c r="X74" s="264"/>
      <c r="Y74" s="264"/>
      <c r="Z74" s="264"/>
      <c r="AA74" s="54"/>
      <c r="AB74" s="300"/>
      <c r="AC74" s="300"/>
      <c r="AD74" s="301"/>
      <c r="AE74" s="252"/>
      <c r="AF74" s="264"/>
      <c r="AG74" s="264"/>
      <c r="AH74" s="264"/>
      <c r="AI74" s="264"/>
      <c r="AJ74" s="54"/>
      <c r="AK74" s="300"/>
      <c r="AL74" s="300"/>
      <c r="AM74" s="301"/>
      <c r="AN74" s="252"/>
      <c r="AO74" s="264"/>
      <c r="AP74" s="264"/>
      <c r="AQ74" s="264"/>
      <c r="AR74" s="264"/>
      <c r="AS74" s="54"/>
      <c r="AT74" s="300"/>
      <c r="AU74" s="300"/>
      <c r="AV74" s="301"/>
      <c r="AW74" s="252"/>
      <c r="AX74" s="264"/>
      <c r="AY74" s="264"/>
      <c r="AZ74" s="264"/>
      <c r="BA74" s="264"/>
      <c r="BB74" s="54"/>
      <c r="BC74" s="300"/>
      <c r="BD74" s="300"/>
      <c r="BE74" s="301"/>
      <c r="BF74" s="252"/>
      <c r="BG74" s="264"/>
      <c r="BH74" s="264"/>
      <c r="BI74" s="264"/>
      <c r="BJ74" s="264"/>
      <c r="BK74" s="54"/>
      <c r="BL74" s="300"/>
      <c r="BM74" s="300"/>
      <c r="BN74" s="301"/>
      <c r="BO74" s="269"/>
      <c r="BP74" s="322">
        <f t="shared" si="47"/>
        <v>0</v>
      </c>
      <c r="BQ74" s="323"/>
      <c r="BR74" s="1"/>
      <c r="BS74" s="2">
        <f t="shared" si="48"/>
        <v>7025</v>
      </c>
      <c r="BT74" s="188">
        <f t="shared" si="49"/>
        <v>0</v>
      </c>
      <c r="BU74" s="188">
        <f t="shared" si="50"/>
        <v>0</v>
      </c>
      <c r="BV74" s="188">
        <f t="shared" si="51"/>
        <v>0</v>
      </c>
      <c r="BW74" s="188">
        <f t="shared" si="52"/>
        <v>0</v>
      </c>
      <c r="BX74" s="188">
        <f t="shared" si="53"/>
        <v>0</v>
      </c>
      <c r="BY74" s="188">
        <f t="shared" si="54"/>
        <v>0</v>
      </c>
      <c r="BZ74" s="188">
        <f t="shared" si="55"/>
        <v>0</v>
      </c>
      <c r="CA74" s="188">
        <f t="shared" si="56"/>
        <v>0</v>
      </c>
    </row>
    <row r="75" spans="1:79" x14ac:dyDescent="0.25">
      <c r="A75" s="15">
        <v>10</v>
      </c>
      <c r="B75" s="61" t="s">
        <v>55</v>
      </c>
      <c r="C75" s="67"/>
      <c r="D75" s="226"/>
      <c r="E75" s="22"/>
      <c r="F75" s="22"/>
      <c r="G75" s="22"/>
      <c r="H75" s="22"/>
      <c r="I75" s="22"/>
      <c r="J75" s="300"/>
      <c r="K75" s="300"/>
      <c r="L75" s="301"/>
      <c r="M75" s="250"/>
      <c r="N75" s="264"/>
      <c r="O75" s="264"/>
      <c r="P75" s="264"/>
      <c r="Q75" s="264"/>
      <c r="R75" s="54"/>
      <c r="S75" s="300"/>
      <c r="T75" s="300"/>
      <c r="U75" s="301"/>
      <c r="V75" s="252"/>
      <c r="W75" s="264"/>
      <c r="X75" s="264"/>
      <c r="Y75" s="264"/>
      <c r="Z75" s="264"/>
      <c r="AA75" s="54"/>
      <c r="AB75" s="300"/>
      <c r="AC75" s="300"/>
      <c r="AD75" s="301"/>
      <c r="AE75" s="252"/>
      <c r="AF75" s="264"/>
      <c r="AG75" s="264"/>
      <c r="AH75" s="264"/>
      <c r="AI75" s="264"/>
      <c r="AJ75" s="54"/>
      <c r="AK75" s="300"/>
      <c r="AL75" s="300"/>
      <c r="AM75" s="301"/>
      <c r="AN75" s="252"/>
      <c r="AO75" s="264"/>
      <c r="AP75" s="264"/>
      <c r="AQ75" s="264"/>
      <c r="AR75" s="264"/>
      <c r="AS75" s="54"/>
      <c r="AT75" s="300"/>
      <c r="AU75" s="300"/>
      <c r="AV75" s="301"/>
      <c r="AW75" s="252"/>
      <c r="AX75" s="264"/>
      <c r="AY75" s="264"/>
      <c r="AZ75" s="264"/>
      <c r="BA75" s="264"/>
      <c r="BB75" s="54"/>
      <c r="BC75" s="300"/>
      <c r="BD75" s="300"/>
      <c r="BE75" s="301"/>
      <c r="BF75" s="252"/>
      <c r="BG75" s="264"/>
      <c r="BH75" s="264"/>
      <c r="BI75" s="264"/>
      <c r="BJ75" s="264"/>
      <c r="BK75" s="54"/>
      <c r="BL75" s="300"/>
      <c r="BM75" s="300"/>
      <c r="BN75" s="301"/>
      <c r="BO75" s="269"/>
      <c r="BP75" s="322">
        <f t="shared" si="47"/>
        <v>0</v>
      </c>
      <c r="BQ75" s="323"/>
      <c r="BR75" s="1"/>
      <c r="BS75" s="2">
        <f t="shared" si="48"/>
        <v>0</v>
      </c>
      <c r="BT75" s="188">
        <f t="shared" si="49"/>
        <v>0</v>
      </c>
      <c r="BU75" s="188">
        <f t="shared" si="50"/>
        <v>0</v>
      </c>
      <c r="BV75" s="188">
        <f t="shared" si="51"/>
        <v>0</v>
      </c>
      <c r="BW75" s="188">
        <f t="shared" si="52"/>
        <v>0</v>
      </c>
      <c r="BX75" s="188">
        <f t="shared" si="53"/>
        <v>0</v>
      </c>
      <c r="BY75" s="188">
        <f t="shared" si="54"/>
        <v>0</v>
      </c>
      <c r="BZ75" s="188">
        <f t="shared" si="55"/>
        <v>0</v>
      </c>
      <c r="CA75" s="188">
        <f t="shared" si="56"/>
        <v>0</v>
      </c>
    </row>
    <row r="76" spans="1:79" x14ac:dyDescent="0.25">
      <c r="A76" s="15">
        <v>11</v>
      </c>
      <c r="B76" s="62" t="s">
        <v>56</v>
      </c>
      <c r="C76" s="68"/>
      <c r="D76" s="226"/>
      <c r="E76" s="22"/>
      <c r="F76" s="22"/>
      <c r="G76" s="22"/>
      <c r="H76" s="22"/>
      <c r="I76" s="22"/>
      <c r="J76" s="301"/>
      <c r="K76" s="312"/>
      <c r="L76" s="312"/>
      <c r="M76" s="250"/>
      <c r="N76" s="264"/>
      <c r="O76" s="264"/>
      <c r="P76" s="264"/>
      <c r="Q76" s="264"/>
      <c r="R76" s="54"/>
      <c r="S76" s="301"/>
      <c r="T76" s="312"/>
      <c r="U76" s="312"/>
      <c r="V76" s="252"/>
      <c r="W76" s="264"/>
      <c r="X76" s="264"/>
      <c r="Y76" s="264"/>
      <c r="Z76" s="264"/>
      <c r="AA76" s="54"/>
      <c r="AB76" s="301"/>
      <c r="AC76" s="312"/>
      <c r="AD76" s="312"/>
      <c r="AE76" s="252"/>
      <c r="AF76" s="264"/>
      <c r="AG76" s="264"/>
      <c r="AH76" s="264"/>
      <c r="AI76" s="264"/>
      <c r="AJ76" s="54"/>
      <c r="AK76" s="301"/>
      <c r="AL76" s="312"/>
      <c r="AM76" s="312"/>
      <c r="AN76" s="252"/>
      <c r="AO76" s="264"/>
      <c r="AP76" s="264"/>
      <c r="AQ76" s="264"/>
      <c r="AR76" s="264"/>
      <c r="AS76" s="54"/>
      <c r="AT76" s="301"/>
      <c r="AU76" s="312"/>
      <c r="AV76" s="312"/>
      <c r="AW76" s="252"/>
      <c r="AX76" s="264"/>
      <c r="AY76" s="264"/>
      <c r="AZ76" s="264"/>
      <c r="BA76" s="264"/>
      <c r="BB76" s="54"/>
      <c r="BC76" s="301"/>
      <c r="BD76" s="312"/>
      <c r="BE76" s="312"/>
      <c r="BF76" s="252"/>
      <c r="BG76" s="264"/>
      <c r="BH76" s="264"/>
      <c r="BI76" s="264"/>
      <c r="BJ76" s="264"/>
      <c r="BK76" s="54"/>
      <c r="BL76" s="301"/>
      <c r="BM76" s="312"/>
      <c r="BN76" s="312"/>
      <c r="BO76" s="269"/>
      <c r="BP76" s="322">
        <f t="shared" si="47"/>
        <v>0</v>
      </c>
      <c r="BQ76" s="323"/>
      <c r="BR76" s="1"/>
      <c r="BS76" s="2">
        <f t="shared" si="48"/>
        <v>0</v>
      </c>
      <c r="BT76" s="188">
        <f t="shared" si="49"/>
        <v>0</v>
      </c>
      <c r="BU76" s="188">
        <f t="shared" si="50"/>
        <v>0</v>
      </c>
      <c r="BV76" s="188">
        <f t="shared" si="51"/>
        <v>0</v>
      </c>
      <c r="BW76" s="188">
        <f t="shared" si="52"/>
        <v>0</v>
      </c>
      <c r="BX76" s="188">
        <f t="shared" si="53"/>
        <v>0</v>
      </c>
      <c r="BY76" s="188">
        <f t="shared" si="54"/>
        <v>0</v>
      </c>
      <c r="BZ76" s="188">
        <f t="shared" si="55"/>
        <v>0</v>
      </c>
      <c r="CA76" s="188">
        <f t="shared" si="56"/>
        <v>0</v>
      </c>
    </row>
    <row r="77" spans="1:79" x14ac:dyDescent="0.25">
      <c r="A77" s="15">
        <v>12</v>
      </c>
      <c r="B77" s="49" t="s">
        <v>80</v>
      </c>
      <c r="C77" s="58"/>
      <c r="D77" s="226"/>
      <c r="E77" s="22"/>
      <c r="F77" s="22"/>
      <c r="G77" s="22"/>
      <c r="H77" s="22"/>
      <c r="I77" s="22"/>
      <c r="J77" s="301"/>
      <c r="K77" s="312"/>
      <c r="L77" s="313"/>
      <c r="M77" s="250"/>
      <c r="N77" s="264"/>
      <c r="O77" s="264"/>
      <c r="P77" s="264"/>
      <c r="Q77" s="264"/>
      <c r="R77" s="54"/>
      <c r="S77" s="301"/>
      <c r="T77" s="312"/>
      <c r="U77" s="313"/>
      <c r="V77" s="252"/>
      <c r="W77" s="264"/>
      <c r="X77" s="264"/>
      <c r="Y77" s="264"/>
      <c r="Z77" s="264"/>
      <c r="AA77" s="54"/>
      <c r="AB77" s="301"/>
      <c r="AC77" s="312"/>
      <c r="AD77" s="313"/>
      <c r="AE77" s="252"/>
      <c r="AF77" s="264"/>
      <c r="AG77" s="264"/>
      <c r="AH77" s="264"/>
      <c r="AI77" s="264"/>
      <c r="AJ77" s="54"/>
      <c r="AK77" s="301"/>
      <c r="AL77" s="312"/>
      <c r="AM77" s="313"/>
      <c r="AN77" s="252"/>
      <c r="AO77" s="264"/>
      <c r="AP77" s="264"/>
      <c r="AQ77" s="264"/>
      <c r="AR77" s="264"/>
      <c r="AS77" s="54"/>
      <c r="AT77" s="301"/>
      <c r="AU77" s="312"/>
      <c r="AV77" s="313"/>
      <c r="AW77" s="252"/>
      <c r="AX77" s="264"/>
      <c r="AY77" s="264"/>
      <c r="AZ77" s="264"/>
      <c r="BA77" s="264"/>
      <c r="BB77" s="54"/>
      <c r="BC77" s="301"/>
      <c r="BD77" s="312"/>
      <c r="BE77" s="313"/>
      <c r="BF77" s="252"/>
      <c r="BG77" s="264"/>
      <c r="BH77" s="264"/>
      <c r="BI77" s="264"/>
      <c r="BJ77" s="264"/>
      <c r="BK77" s="54"/>
      <c r="BL77" s="301"/>
      <c r="BM77" s="312"/>
      <c r="BN77" s="313"/>
      <c r="BO77" s="269"/>
      <c r="BP77" s="322">
        <f t="shared" si="47"/>
        <v>0</v>
      </c>
      <c r="BQ77" s="323"/>
      <c r="BR77" s="1"/>
      <c r="BS77" s="2">
        <f t="shared" si="48"/>
        <v>0</v>
      </c>
      <c r="BT77" s="188">
        <f t="shared" si="49"/>
        <v>0</v>
      </c>
      <c r="BU77" s="188">
        <f t="shared" si="50"/>
        <v>0</v>
      </c>
      <c r="BV77" s="188">
        <f t="shared" si="51"/>
        <v>0</v>
      </c>
      <c r="BW77" s="188">
        <f t="shared" si="52"/>
        <v>0</v>
      </c>
      <c r="BX77" s="188">
        <f t="shared" si="53"/>
        <v>0</v>
      </c>
      <c r="BY77" s="188">
        <f t="shared" si="54"/>
        <v>0</v>
      </c>
      <c r="BZ77" s="188">
        <f t="shared" si="55"/>
        <v>0</v>
      </c>
      <c r="CA77" s="188">
        <f t="shared" si="56"/>
        <v>0</v>
      </c>
    </row>
    <row r="78" spans="1:79" x14ac:dyDescent="0.25">
      <c r="A78" s="15">
        <v>13</v>
      </c>
      <c r="B78" s="49" t="s">
        <v>80</v>
      </c>
      <c r="C78" s="58"/>
      <c r="D78" s="226"/>
      <c r="E78" s="22"/>
      <c r="F78" s="22"/>
      <c r="G78" s="22"/>
      <c r="H78" s="22"/>
      <c r="I78" s="22"/>
      <c r="J78" s="298"/>
      <c r="K78" s="298"/>
      <c r="L78" s="299"/>
      <c r="M78" s="250"/>
      <c r="N78" s="264"/>
      <c r="O78" s="264"/>
      <c r="P78" s="264"/>
      <c r="Q78" s="264"/>
      <c r="R78" s="54"/>
      <c r="S78" s="298"/>
      <c r="T78" s="298"/>
      <c r="U78" s="299"/>
      <c r="V78" s="252"/>
      <c r="W78" s="264"/>
      <c r="X78" s="264"/>
      <c r="Y78" s="264"/>
      <c r="Z78" s="264"/>
      <c r="AA78" s="54"/>
      <c r="AB78" s="298"/>
      <c r="AC78" s="298"/>
      <c r="AD78" s="299"/>
      <c r="AE78" s="252"/>
      <c r="AF78" s="264"/>
      <c r="AG78" s="264"/>
      <c r="AH78" s="264"/>
      <c r="AI78" s="264"/>
      <c r="AJ78" s="54"/>
      <c r="AK78" s="298"/>
      <c r="AL78" s="298"/>
      <c r="AM78" s="299"/>
      <c r="AN78" s="252"/>
      <c r="AO78" s="264"/>
      <c r="AP78" s="264"/>
      <c r="AQ78" s="264"/>
      <c r="AR78" s="264"/>
      <c r="AS78" s="54"/>
      <c r="AT78" s="298"/>
      <c r="AU78" s="298"/>
      <c r="AV78" s="299"/>
      <c r="AW78" s="252"/>
      <c r="AX78" s="264"/>
      <c r="AY78" s="264"/>
      <c r="AZ78" s="264"/>
      <c r="BA78" s="264"/>
      <c r="BB78" s="54"/>
      <c r="BC78" s="298"/>
      <c r="BD78" s="298"/>
      <c r="BE78" s="299"/>
      <c r="BF78" s="252"/>
      <c r="BG78" s="264"/>
      <c r="BH78" s="264"/>
      <c r="BI78" s="264"/>
      <c r="BJ78" s="264"/>
      <c r="BK78" s="54"/>
      <c r="BL78" s="298"/>
      <c r="BM78" s="298"/>
      <c r="BN78" s="299"/>
      <c r="BO78" s="269"/>
      <c r="BP78" s="322">
        <f t="shared" si="47"/>
        <v>0</v>
      </c>
      <c r="BQ78" s="323"/>
      <c r="BR78" s="1"/>
      <c r="BS78" s="2">
        <f t="shared" si="48"/>
        <v>0</v>
      </c>
      <c r="BT78" s="188">
        <f t="shared" si="49"/>
        <v>0</v>
      </c>
      <c r="BU78" s="188">
        <f t="shared" si="50"/>
        <v>0</v>
      </c>
      <c r="BV78" s="188">
        <f t="shared" si="51"/>
        <v>0</v>
      </c>
      <c r="BW78" s="188">
        <f t="shared" si="52"/>
        <v>0</v>
      </c>
      <c r="BX78" s="188">
        <f t="shared" si="53"/>
        <v>0</v>
      </c>
      <c r="BY78" s="188">
        <f t="shared" si="54"/>
        <v>0</v>
      </c>
      <c r="BZ78" s="188">
        <f t="shared" si="55"/>
        <v>0</v>
      </c>
      <c r="CA78" s="188">
        <f t="shared" si="56"/>
        <v>0</v>
      </c>
    </row>
    <row r="79" spans="1:79" x14ac:dyDescent="0.25">
      <c r="A79" s="15">
        <v>14</v>
      </c>
      <c r="B79" s="49" t="s">
        <v>80</v>
      </c>
      <c r="C79" s="58"/>
      <c r="D79" s="226"/>
      <c r="E79" s="22"/>
      <c r="F79" s="22"/>
      <c r="G79" s="22"/>
      <c r="H79" s="22"/>
      <c r="I79" s="22"/>
      <c r="J79" s="301"/>
      <c r="K79" s="312"/>
      <c r="L79" s="313"/>
      <c r="M79" s="250"/>
      <c r="N79" s="264"/>
      <c r="O79" s="264"/>
      <c r="P79" s="264"/>
      <c r="Q79" s="264"/>
      <c r="R79" s="54"/>
      <c r="S79" s="301"/>
      <c r="T79" s="312"/>
      <c r="U79" s="313"/>
      <c r="V79" s="252"/>
      <c r="W79" s="264"/>
      <c r="X79" s="264"/>
      <c r="Y79" s="264"/>
      <c r="Z79" s="264"/>
      <c r="AA79" s="54"/>
      <c r="AB79" s="301"/>
      <c r="AC79" s="312"/>
      <c r="AD79" s="313"/>
      <c r="AE79" s="252"/>
      <c r="AF79" s="264"/>
      <c r="AG79" s="264"/>
      <c r="AH79" s="264"/>
      <c r="AI79" s="264"/>
      <c r="AJ79" s="54"/>
      <c r="AK79" s="301"/>
      <c r="AL79" s="312"/>
      <c r="AM79" s="313"/>
      <c r="AN79" s="252"/>
      <c r="AO79" s="264"/>
      <c r="AP79" s="264"/>
      <c r="AQ79" s="264"/>
      <c r="AR79" s="264"/>
      <c r="AS79" s="54"/>
      <c r="AT79" s="301"/>
      <c r="AU79" s="312"/>
      <c r="AV79" s="313"/>
      <c r="AW79" s="252"/>
      <c r="AX79" s="264"/>
      <c r="AY79" s="264"/>
      <c r="AZ79" s="264"/>
      <c r="BA79" s="264"/>
      <c r="BB79" s="54"/>
      <c r="BC79" s="301"/>
      <c r="BD79" s="312"/>
      <c r="BE79" s="313"/>
      <c r="BF79" s="252"/>
      <c r="BG79" s="264"/>
      <c r="BH79" s="264"/>
      <c r="BI79" s="264"/>
      <c r="BJ79" s="264"/>
      <c r="BK79" s="54"/>
      <c r="BL79" s="301"/>
      <c r="BM79" s="312"/>
      <c r="BN79" s="313"/>
      <c r="BO79" s="269"/>
      <c r="BP79" s="322">
        <f t="shared" si="47"/>
        <v>0</v>
      </c>
      <c r="BQ79" s="323"/>
      <c r="BR79" s="1"/>
      <c r="BS79" s="2">
        <f t="shared" si="48"/>
        <v>0</v>
      </c>
      <c r="BT79" s="188">
        <f t="shared" si="49"/>
        <v>0</v>
      </c>
      <c r="BU79" s="188">
        <f t="shared" si="50"/>
        <v>0</v>
      </c>
      <c r="BV79" s="188">
        <f t="shared" si="51"/>
        <v>0</v>
      </c>
      <c r="BW79" s="188">
        <f t="shared" si="52"/>
        <v>0</v>
      </c>
      <c r="BX79" s="188">
        <f t="shared" si="53"/>
        <v>0</v>
      </c>
      <c r="BY79" s="188">
        <f t="shared" si="54"/>
        <v>0</v>
      </c>
      <c r="BZ79" s="188">
        <f t="shared" si="55"/>
        <v>0</v>
      </c>
      <c r="CA79" s="188">
        <f t="shared" si="56"/>
        <v>0</v>
      </c>
    </row>
    <row r="80" spans="1:79" x14ac:dyDescent="0.25">
      <c r="A80" s="15">
        <v>15</v>
      </c>
      <c r="B80" s="49" t="s">
        <v>80</v>
      </c>
      <c r="C80" s="58"/>
      <c r="D80" s="226"/>
      <c r="E80" s="22"/>
      <c r="F80" s="22"/>
      <c r="G80" s="22"/>
      <c r="H80" s="22"/>
      <c r="I80" s="22"/>
      <c r="J80" s="298"/>
      <c r="K80" s="298"/>
      <c r="L80" s="299"/>
      <c r="M80" s="250"/>
      <c r="N80" s="264"/>
      <c r="O80" s="264"/>
      <c r="P80" s="264"/>
      <c r="Q80" s="264"/>
      <c r="R80" s="54"/>
      <c r="S80" s="298"/>
      <c r="T80" s="298"/>
      <c r="U80" s="299"/>
      <c r="V80" s="252"/>
      <c r="W80" s="264"/>
      <c r="X80" s="264"/>
      <c r="Y80" s="264"/>
      <c r="Z80" s="264"/>
      <c r="AA80" s="54"/>
      <c r="AB80" s="298"/>
      <c r="AC80" s="298"/>
      <c r="AD80" s="299"/>
      <c r="AE80" s="252"/>
      <c r="AF80" s="264"/>
      <c r="AG80" s="264"/>
      <c r="AH80" s="264"/>
      <c r="AI80" s="264"/>
      <c r="AJ80" s="54"/>
      <c r="AK80" s="298"/>
      <c r="AL80" s="298"/>
      <c r="AM80" s="299"/>
      <c r="AN80" s="252"/>
      <c r="AO80" s="264"/>
      <c r="AP80" s="264"/>
      <c r="AQ80" s="264"/>
      <c r="AR80" s="264"/>
      <c r="AS80" s="54"/>
      <c r="AT80" s="298"/>
      <c r="AU80" s="298"/>
      <c r="AV80" s="299"/>
      <c r="AW80" s="252"/>
      <c r="AX80" s="264"/>
      <c r="AY80" s="264"/>
      <c r="AZ80" s="264"/>
      <c r="BA80" s="264"/>
      <c r="BB80" s="54"/>
      <c r="BC80" s="298"/>
      <c r="BD80" s="298"/>
      <c r="BE80" s="299"/>
      <c r="BF80" s="252"/>
      <c r="BG80" s="264"/>
      <c r="BH80" s="264"/>
      <c r="BI80" s="264"/>
      <c r="BJ80" s="264"/>
      <c r="BK80" s="54"/>
      <c r="BL80" s="298"/>
      <c r="BM80" s="298"/>
      <c r="BN80" s="299"/>
      <c r="BO80" s="269"/>
      <c r="BP80" s="322">
        <f t="shared" si="47"/>
        <v>0</v>
      </c>
      <c r="BQ80" s="323"/>
      <c r="BR80" s="1"/>
      <c r="BS80" s="2">
        <f t="shared" si="48"/>
        <v>0</v>
      </c>
      <c r="BT80" s="188">
        <f t="shared" si="49"/>
        <v>0</v>
      </c>
      <c r="BU80" s="188">
        <f t="shared" si="50"/>
        <v>0</v>
      </c>
      <c r="BV80" s="188">
        <f t="shared" si="51"/>
        <v>0</v>
      </c>
      <c r="BW80" s="188">
        <f t="shared" si="52"/>
        <v>0</v>
      </c>
      <c r="BX80" s="188">
        <f t="shared" si="53"/>
        <v>0</v>
      </c>
      <c r="BY80" s="188">
        <f t="shared" si="54"/>
        <v>0</v>
      </c>
      <c r="BZ80" s="188">
        <f t="shared" si="55"/>
        <v>0</v>
      </c>
      <c r="CA80" s="188">
        <f t="shared" si="56"/>
        <v>0</v>
      </c>
    </row>
    <row r="81" spans="1:79" x14ac:dyDescent="0.25">
      <c r="A81" s="15">
        <v>16</v>
      </c>
      <c r="B81" s="49" t="s">
        <v>80</v>
      </c>
      <c r="C81" s="58"/>
      <c r="D81" s="226"/>
      <c r="E81" s="22"/>
      <c r="F81" s="22"/>
      <c r="G81" s="22"/>
      <c r="H81" s="22"/>
      <c r="I81" s="22"/>
      <c r="J81" s="301"/>
      <c r="K81" s="312"/>
      <c r="L81" s="313"/>
      <c r="M81" s="250"/>
      <c r="N81" s="264"/>
      <c r="O81" s="264"/>
      <c r="P81" s="264"/>
      <c r="Q81" s="264"/>
      <c r="R81" s="54"/>
      <c r="S81" s="301"/>
      <c r="T81" s="312"/>
      <c r="U81" s="313"/>
      <c r="V81" s="252"/>
      <c r="W81" s="264"/>
      <c r="X81" s="264"/>
      <c r="Y81" s="264"/>
      <c r="Z81" s="264"/>
      <c r="AA81" s="54"/>
      <c r="AB81" s="301"/>
      <c r="AC81" s="312"/>
      <c r="AD81" s="313"/>
      <c r="AE81" s="252"/>
      <c r="AF81" s="264"/>
      <c r="AG81" s="264"/>
      <c r="AH81" s="264"/>
      <c r="AI81" s="264"/>
      <c r="AJ81" s="54"/>
      <c r="AK81" s="301"/>
      <c r="AL81" s="312"/>
      <c r="AM81" s="313"/>
      <c r="AN81" s="252"/>
      <c r="AO81" s="264"/>
      <c r="AP81" s="264"/>
      <c r="AQ81" s="264"/>
      <c r="AR81" s="264"/>
      <c r="AS81" s="54"/>
      <c r="AT81" s="301"/>
      <c r="AU81" s="312"/>
      <c r="AV81" s="313"/>
      <c r="AW81" s="252"/>
      <c r="AX81" s="264"/>
      <c r="AY81" s="264"/>
      <c r="AZ81" s="264"/>
      <c r="BA81" s="264"/>
      <c r="BB81" s="54"/>
      <c r="BC81" s="301"/>
      <c r="BD81" s="312"/>
      <c r="BE81" s="313"/>
      <c r="BF81" s="252"/>
      <c r="BG81" s="264"/>
      <c r="BH81" s="264"/>
      <c r="BI81" s="264"/>
      <c r="BJ81" s="264"/>
      <c r="BK81" s="54"/>
      <c r="BL81" s="301"/>
      <c r="BM81" s="312"/>
      <c r="BN81" s="313"/>
      <c r="BO81" s="269"/>
      <c r="BP81" s="322">
        <f t="shared" si="47"/>
        <v>0</v>
      </c>
      <c r="BQ81" s="323"/>
      <c r="BR81" s="1"/>
      <c r="BS81" s="2">
        <f t="shared" si="48"/>
        <v>0</v>
      </c>
      <c r="BT81" s="188">
        <f t="shared" si="49"/>
        <v>0</v>
      </c>
      <c r="BU81" s="188">
        <f t="shared" si="50"/>
        <v>0</v>
      </c>
      <c r="BV81" s="188">
        <f t="shared" si="51"/>
        <v>0</v>
      </c>
      <c r="BW81" s="188">
        <f t="shared" si="52"/>
        <v>0</v>
      </c>
      <c r="BX81" s="188">
        <f t="shared" si="53"/>
        <v>0</v>
      </c>
      <c r="BY81" s="188">
        <f t="shared" si="54"/>
        <v>0</v>
      </c>
      <c r="BZ81" s="188">
        <f t="shared" si="55"/>
        <v>0</v>
      </c>
      <c r="CA81" s="188">
        <f t="shared" si="56"/>
        <v>0</v>
      </c>
    </row>
    <row r="82" spans="1:79" x14ac:dyDescent="0.25">
      <c r="A82" s="15">
        <v>17</v>
      </c>
      <c r="B82" s="49" t="s">
        <v>80</v>
      </c>
      <c r="C82" s="58"/>
      <c r="D82" s="226"/>
      <c r="E82" s="22"/>
      <c r="F82" s="22"/>
      <c r="G82" s="22"/>
      <c r="H82" s="22"/>
      <c r="I82" s="22"/>
      <c r="J82" s="298"/>
      <c r="K82" s="298"/>
      <c r="L82" s="299"/>
      <c r="M82" s="250"/>
      <c r="N82" s="264"/>
      <c r="O82" s="264"/>
      <c r="P82" s="264"/>
      <c r="Q82" s="264"/>
      <c r="R82" s="54"/>
      <c r="S82" s="298"/>
      <c r="T82" s="298"/>
      <c r="U82" s="299"/>
      <c r="V82" s="252"/>
      <c r="W82" s="264"/>
      <c r="X82" s="264"/>
      <c r="Y82" s="264"/>
      <c r="Z82" s="264"/>
      <c r="AA82" s="54"/>
      <c r="AB82" s="298"/>
      <c r="AC82" s="298"/>
      <c r="AD82" s="299"/>
      <c r="AE82" s="252"/>
      <c r="AF82" s="264"/>
      <c r="AG82" s="264"/>
      <c r="AH82" s="264"/>
      <c r="AI82" s="264"/>
      <c r="AJ82" s="54"/>
      <c r="AK82" s="298"/>
      <c r="AL82" s="298"/>
      <c r="AM82" s="299"/>
      <c r="AN82" s="252"/>
      <c r="AO82" s="264"/>
      <c r="AP82" s="264"/>
      <c r="AQ82" s="264"/>
      <c r="AR82" s="264"/>
      <c r="AS82" s="54"/>
      <c r="AT82" s="298"/>
      <c r="AU82" s="298"/>
      <c r="AV82" s="299"/>
      <c r="AW82" s="252"/>
      <c r="AX82" s="264"/>
      <c r="AY82" s="264"/>
      <c r="AZ82" s="264"/>
      <c r="BA82" s="264"/>
      <c r="BB82" s="54"/>
      <c r="BC82" s="298"/>
      <c r="BD82" s="298"/>
      <c r="BE82" s="299"/>
      <c r="BF82" s="252"/>
      <c r="BG82" s="264"/>
      <c r="BH82" s="264"/>
      <c r="BI82" s="264"/>
      <c r="BJ82" s="264"/>
      <c r="BK82" s="54"/>
      <c r="BL82" s="298"/>
      <c r="BM82" s="298"/>
      <c r="BN82" s="299"/>
      <c r="BO82" s="269"/>
      <c r="BP82" s="322">
        <f t="shared" si="47"/>
        <v>0</v>
      </c>
      <c r="BQ82" s="323"/>
      <c r="BR82" s="1"/>
      <c r="BS82" s="2">
        <f t="shared" si="48"/>
        <v>0</v>
      </c>
      <c r="BT82" s="188">
        <f t="shared" si="49"/>
        <v>0</v>
      </c>
      <c r="BU82" s="188">
        <f t="shared" si="50"/>
        <v>0</v>
      </c>
      <c r="BV82" s="188">
        <f t="shared" si="51"/>
        <v>0</v>
      </c>
      <c r="BW82" s="188">
        <f t="shared" si="52"/>
        <v>0</v>
      </c>
      <c r="BX82" s="188">
        <f t="shared" si="53"/>
        <v>0</v>
      </c>
      <c r="BY82" s="188">
        <f t="shared" si="54"/>
        <v>0</v>
      </c>
      <c r="BZ82" s="188">
        <f t="shared" si="55"/>
        <v>0</v>
      </c>
      <c r="CA82" s="188">
        <f t="shared" si="56"/>
        <v>0</v>
      </c>
    </row>
    <row r="83" spans="1:79" x14ac:dyDescent="0.25">
      <c r="A83" s="15">
        <v>18</v>
      </c>
      <c r="B83" s="49" t="s">
        <v>80</v>
      </c>
      <c r="C83" s="58"/>
      <c r="D83" s="226"/>
      <c r="E83" s="22"/>
      <c r="F83" s="22"/>
      <c r="G83" s="22"/>
      <c r="H83" s="22"/>
      <c r="I83" s="22"/>
      <c r="J83" s="298"/>
      <c r="K83" s="298"/>
      <c r="L83" s="299"/>
      <c r="M83" s="250"/>
      <c r="N83" s="264"/>
      <c r="O83" s="264"/>
      <c r="P83" s="264"/>
      <c r="Q83" s="264"/>
      <c r="R83" s="54"/>
      <c r="S83" s="298"/>
      <c r="T83" s="298"/>
      <c r="U83" s="299"/>
      <c r="V83" s="252"/>
      <c r="W83" s="264"/>
      <c r="X83" s="264"/>
      <c r="Y83" s="264"/>
      <c r="Z83" s="264"/>
      <c r="AA83" s="54"/>
      <c r="AB83" s="298"/>
      <c r="AC83" s="298"/>
      <c r="AD83" s="299"/>
      <c r="AE83" s="252"/>
      <c r="AF83" s="264"/>
      <c r="AG83" s="264"/>
      <c r="AH83" s="264"/>
      <c r="AI83" s="264"/>
      <c r="AJ83" s="54"/>
      <c r="AK83" s="298"/>
      <c r="AL83" s="298"/>
      <c r="AM83" s="299"/>
      <c r="AN83" s="252"/>
      <c r="AO83" s="264"/>
      <c r="AP83" s="264"/>
      <c r="AQ83" s="264"/>
      <c r="AR83" s="264"/>
      <c r="AS83" s="54"/>
      <c r="AT83" s="298"/>
      <c r="AU83" s="298"/>
      <c r="AV83" s="299"/>
      <c r="AW83" s="252"/>
      <c r="AX83" s="264"/>
      <c r="AY83" s="264"/>
      <c r="AZ83" s="264"/>
      <c r="BA83" s="264"/>
      <c r="BB83" s="54"/>
      <c r="BC83" s="298"/>
      <c r="BD83" s="298"/>
      <c r="BE83" s="299"/>
      <c r="BF83" s="252"/>
      <c r="BG83" s="264"/>
      <c r="BH83" s="264"/>
      <c r="BI83" s="264"/>
      <c r="BJ83" s="264"/>
      <c r="BK83" s="54"/>
      <c r="BL83" s="298"/>
      <c r="BM83" s="298"/>
      <c r="BN83" s="299"/>
      <c r="BO83" s="269"/>
      <c r="BP83" s="322">
        <f t="shared" si="47"/>
        <v>0</v>
      </c>
      <c r="BQ83" s="323"/>
      <c r="BR83" s="1"/>
      <c r="BS83" s="2">
        <f t="shared" si="48"/>
        <v>0</v>
      </c>
      <c r="BT83" s="188">
        <f t="shared" si="49"/>
        <v>0</v>
      </c>
      <c r="BU83" s="188">
        <f t="shared" si="50"/>
        <v>0</v>
      </c>
      <c r="BV83" s="188">
        <f t="shared" si="51"/>
        <v>0</v>
      </c>
      <c r="BW83" s="188">
        <f t="shared" si="52"/>
        <v>0</v>
      </c>
      <c r="BX83" s="188">
        <f t="shared" si="53"/>
        <v>0</v>
      </c>
      <c r="BY83" s="188">
        <f t="shared" si="54"/>
        <v>0</v>
      </c>
      <c r="BZ83" s="188">
        <f t="shared" si="55"/>
        <v>0</v>
      </c>
      <c r="CA83" s="188">
        <f t="shared" si="56"/>
        <v>0</v>
      </c>
    </row>
    <row r="84" spans="1:79" x14ac:dyDescent="0.25">
      <c r="A84" s="15">
        <v>19</v>
      </c>
      <c r="B84" s="49" t="s">
        <v>80</v>
      </c>
      <c r="C84" s="58"/>
      <c r="D84" s="226"/>
      <c r="E84" s="22"/>
      <c r="F84" s="22"/>
      <c r="G84" s="22"/>
      <c r="H84" s="22"/>
      <c r="I84" s="22"/>
      <c r="J84" s="301"/>
      <c r="K84" s="312"/>
      <c r="L84" s="313"/>
      <c r="M84" s="250"/>
      <c r="N84" s="264"/>
      <c r="O84" s="264"/>
      <c r="P84" s="264"/>
      <c r="Q84" s="264"/>
      <c r="R84" s="54"/>
      <c r="S84" s="301"/>
      <c r="T84" s="312"/>
      <c r="U84" s="313"/>
      <c r="V84" s="252"/>
      <c r="W84" s="264"/>
      <c r="X84" s="264"/>
      <c r="Y84" s="264"/>
      <c r="Z84" s="264"/>
      <c r="AA84" s="54"/>
      <c r="AB84" s="301"/>
      <c r="AC84" s="312"/>
      <c r="AD84" s="313"/>
      <c r="AE84" s="252"/>
      <c r="AF84" s="264"/>
      <c r="AG84" s="264"/>
      <c r="AH84" s="264"/>
      <c r="AI84" s="264"/>
      <c r="AJ84" s="54"/>
      <c r="AK84" s="301"/>
      <c r="AL84" s="312"/>
      <c r="AM84" s="313"/>
      <c r="AN84" s="252"/>
      <c r="AO84" s="264"/>
      <c r="AP84" s="264"/>
      <c r="AQ84" s="264"/>
      <c r="AR84" s="264"/>
      <c r="AS84" s="54"/>
      <c r="AT84" s="301"/>
      <c r="AU84" s="312"/>
      <c r="AV84" s="313"/>
      <c r="AW84" s="252"/>
      <c r="AX84" s="264"/>
      <c r="AY84" s="264"/>
      <c r="AZ84" s="264"/>
      <c r="BA84" s="264"/>
      <c r="BB84" s="54"/>
      <c r="BC84" s="301"/>
      <c r="BD84" s="312"/>
      <c r="BE84" s="313"/>
      <c r="BF84" s="252"/>
      <c r="BG84" s="264"/>
      <c r="BH84" s="264"/>
      <c r="BI84" s="264"/>
      <c r="BJ84" s="264"/>
      <c r="BK84" s="54"/>
      <c r="BL84" s="301"/>
      <c r="BM84" s="312"/>
      <c r="BN84" s="313"/>
      <c r="BO84" s="269"/>
      <c r="BP84" s="322">
        <f t="shared" si="47"/>
        <v>0</v>
      </c>
      <c r="BQ84" s="323"/>
      <c r="BR84" s="1"/>
      <c r="BS84" s="2">
        <f t="shared" si="48"/>
        <v>0</v>
      </c>
      <c r="BT84" s="188">
        <f t="shared" si="49"/>
        <v>0</v>
      </c>
      <c r="BU84" s="188">
        <f t="shared" si="50"/>
        <v>0</v>
      </c>
      <c r="BV84" s="188">
        <f t="shared" si="51"/>
        <v>0</v>
      </c>
      <c r="BW84" s="188">
        <f t="shared" si="52"/>
        <v>0</v>
      </c>
      <c r="BX84" s="188">
        <f t="shared" si="53"/>
        <v>0</v>
      </c>
      <c r="BY84" s="188">
        <f t="shared" si="54"/>
        <v>0</v>
      </c>
      <c r="BZ84" s="188">
        <f t="shared" si="55"/>
        <v>0</v>
      </c>
      <c r="CA84" s="188">
        <f t="shared" si="56"/>
        <v>0</v>
      </c>
    </row>
    <row r="85" spans="1:79" ht="15.75" thickBot="1" x14ac:dyDescent="0.3">
      <c r="A85" s="15">
        <v>20</v>
      </c>
      <c r="B85" s="49" t="s">
        <v>80</v>
      </c>
      <c r="C85" s="58"/>
      <c r="D85" s="226"/>
      <c r="E85" s="22"/>
      <c r="F85" s="22"/>
      <c r="G85" s="22"/>
      <c r="H85" s="22"/>
      <c r="I85" s="22"/>
      <c r="J85" s="298"/>
      <c r="K85" s="298"/>
      <c r="L85" s="299"/>
      <c r="M85" s="250"/>
      <c r="N85" s="264"/>
      <c r="O85" s="264"/>
      <c r="P85" s="264"/>
      <c r="Q85" s="264"/>
      <c r="R85" s="54"/>
      <c r="S85" s="298"/>
      <c r="T85" s="298"/>
      <c r="U85" s="299"/>
      <c r="V85" s="252"/>
      <c r="W85" s="264"/>
      <c r="X85" s="264"/>
      <c r="Y85" s="264"/>
      <c r="Z85" s="264"/>
      <c r="AA85" s="54"/>
      <c r="AB85" s="298"/>
      <c r="AC85" s="298"/>
      <c r="AD85" s="299"/>
      <c r="AE85" s="252"/>
      <c r="AF85" s="264"/>
      <c r="AG85" s="264"/>
      <c r="AH85" s="264"/>
      <c r="AI85" s="264"/>
      <c r="AJ85" s="54"/>
      <c r="AK85" s="298"/>
      <c r="AL85" s="298"/>
      <c r="AM85" s="299"/>
      <c r="AN85" s="252"/>
      <c r="AO85" s="264"/>
      <c r="AP85" s="264"/>
      <c r="AQ85" s="264"/>
      <c r="AR85" s="264"/>
      <c r="AS85" s="54"/>
      <c r="AT85" s="298"/>
      <c r="AU85" s="298"/>
      <c r="AV85" s="299"/>
      <c r="AW85" s="252"/>
      <c r="AX85" s="264"/>
      <c r="AY85" s="264"/>
      <c r="AZ85" s="264"/>
      <c r="BA85" s="264"/>
      <c r="BB85" s="54"/>
      <c r="BC85" s="298"/>
      <c r="BD85" s="298"/>
      <c r="BE85" s="299"/>
      <c r="BF85" s="252"/>
      <c r="BG85" s="264"/>
      <c r="BH85" s="264"/>
      <c r="BI85" s="264"/>
      <c r="BJ85" s="264"/>
      <c r="BK85" s="54"/>
      <c r="BL85" s="298"/>
      <c r="BM85" s="298"/>
      <c r="BN85" s="299"/>
      <c r="BO85" s="269"/>
      <c r="BP85" s="322">
        <f t="shared" si="47"/>
        <v>0</v>
      </c>
      <c r="BQ85" s="323"/>
      <c r="BR85" s="1"/>
      <c r="BS85" s="2">
        <f t="shared" si="48"/>
        <v>0</v>
      </c>
      <c r="BT85" s="188">
        <f t="shared" si="49"/>
        <v>0</v>
      </c>
      <c r="BU85" s="188">
        <f t="shared" si="50"/>
        <v>0</v>
      </c>
      <c r="BV85" s="188">
        <f t="shared" si="51"/>
        <v>0</v>
      </c>
      <c r="BW85" s="188">
        <f t="shared" si="52"/>
        <v>0</v>
      </c>
      <c r="BX85" s="188">
        <f t="shared" si="53"/>
        <v>0</v>
      </c>
      <c r="BY85" s="188">
        <f t="shared" si="54"/>
        <v>0</v>
      </c>
      <c r="BZ85" s="188">
        <f t="shared" si="55"/>
        <v>0</v>
      </c>
      <c r="CA85" s="188">
        <f t="shared" si="56"/>
        <v>0</v>
      </c>
    </row>
    <row r="86" spans="1:79" ht="16.5" thickTop="1" thickBot="1" x14ac:dyDescent="0.3">
      <c r="A86" s="233" t="s">
        <v>57</v>
      </c>
      <c r="B86" s="234"/>
      <c r="C86" s="234"/>
      <c r="D86" s="226"/>
      <c r="E86" s="22"/>
      <c r="F86" s="22"/>
      <c r="G86" s="22"/>
      <c r="H86" s="22"/>
      <c r="I86" s="22"/>
      <c r="J86" s="373">
        <f>SUM(J66:L85)</f>
        <v>0</v>
      </c>
      <c r="K86" s="374"/>
      <c r="L86" s="374"/>
      <c r="M86" s="250"/>
      <c r="N86" s="264"/>
      <c r="O86" s="264"/>
      <c r="P86" s="264"/>
      <c r="Q86" s="264"/>
      <c r="R86" s="54"/>
      <c r="S86" s="373">
        <f>SUM(S66:U85)</f>
        <v>0</v>
      </c>
      <c r="T86" s="374"/>
      <c r="U86" s="374"/>
      <c r="V86" s="252"/>
      <c r="W86" s="264"/>
      <c r="X86" s="264"/>
      <c r="Y86" s="264"/>
      <c r="Z86" s="264"/>
      <c r="AA86" s="54"/>
      <c r="AB86" s="380">
        <f>SUM(AB66:AD85)</f>
        <v>0</v>
      </c>
      <c r="AC86" s="381"/>
      <c r="AD86" s="382"/>
      <c r="AE86" s="252"/>
      <c r="AF86" s="264"/>
      <c r="AG86" s="264"/>
      <c r="AH86" s="264"/>
      <c r="AI86" s="264"/>
      <c r="AJ86" s="54"/>
      <c r="AK86" s="380">
        <f>SUM(AK66:AM85)</f>
        <v>0</v>
      </c>
      <c r="AL86" s="381"/>
      <c r="AM86" s="382"/>
      <c r="AN86" s="252"/>
      <c r="AO86" s="264"/>
      <c r="AP86" s="264"/>
      <c r="AQ86" s="264"/>
      <c r="AR86" s="264"/>
      <c r="AS86" s="54"/>
      <c r="AT86" s="380">
        <f>SUM(AT66:AV85)</f>
        <v>0</v>
      </c>
      <c r="AU86" s="381"/>
      <c r="AV86" s="382"/>
      <c r="AW86" s="252"/>
      <c r="AX86" s="264"/>
      <c r="AY86" s="264"/>
      <c r="AZ86" s="264"/>
      <c r="BA86" s="264"/>
      <c r="BB86" s="54"/>
      <c r="BC86" s="380">
        <f>SUM(BC66:BE85)</f>
        <v>0</v>
      </c>
      <c r="BD86" s="381"/>
      <c r="BE86" s="382"/>
      <c r="BF86" s="252"/>
      <c r="BG86" s="264"/>
      <c r="BH86" s="264"/>
      <c r="BI86" s="264"/>
      <c r="BJ86" s="264"/>
      <c r="BK86" s="54"/>
      <c r="BL86" s="380">
        <f>SUM(BL66:BN85)</f>
        <v>0</v>
      </c>
      <c r="BM86" s="381"/>
      <c r="BN86" s="382"/>
      <c r="BO86" s="270"/>
      <c r="BP86" s="348">
        <f>J86+S86+AB86+AK86+AT86+BC86+BL86</f>
        <v>0</v>
      </c>
      <c r="BQ86" s="349"/>
      <c r="BR86" s="1"/>
      <c r="BS86" s="92"/>
      <c r="BT86" s="93"/>
      <c r="BU86" s="93"/>
      <c r="BV86" s="93"/>
      <c r="BW86" s="93"/>
      <c r="BX86" s="93"/>
      <c r="BY86" s="93"/>
      <c r="BZ86" s="93"/>
      <c r="CA86" s="94"/>
    </row>
    <row r="87" spans="1:79" ht="2.25" customHeight="1" thickTop="1" thickBot="1" x14ac:dyDescent="0.3">
      <c r="A87" s="366"/>
      <c r="B87" s="367"/>
      <c r="C87" s="367"/>
      <c r="D87" s="226"/>
      <c r="E87" s="366"/>
      <c r="F87" s="367"/>
      <c r="G87" s="367"/>
      <c r="H87" s="367"/>
      <c r="I87" s="276"/>
      <c r="J87" s="276"/>
      <c r="K87" s="276"/>
      <c r="L87" s="276"/>
      <c r="M87" s="250"/>
      <c r="N87" s="366"/>
      <c r="O87" s="367"/>
      <c r="P87" s="367"/>
      <c r="Q87" s="367"/>
      <c r="R87" s="367"/>
      <c r="S87" s="367"/>
      <c r="T87" s="367"/>
      <c r="U87" s="302"/>
      <c r="V87" s="252"/>
      <c r="W87" s="366"/>
      <c r="X87" s="367"/>
      <c r="Y87" s="367"/>
      <c r="Z87" s="367"/>
      <c r="AA87" s="367"/>
      <c r="AB87" s="367"/>
      <c r="AC87" s="367"/>
      <c r="AD87" s="302"/>
      <c r="AE87" s="252"/>
      <c r="AF87" s="366"/>
      <c r="AG87" s="367"/>
      <c r="AH87" s="367"/>
      <c r="AI87" s="367"/>
      <c r="AJ87" s="367"/>
      <c r="AK87" s="367"/>
      <c r="AL87" s="367"/>
      <c r="AM87" s="302"/>
      <c r="AN87" s="252"/>
      <c r="AO87" s="366"/>
      <c r="AP87" s="367"/>
      <c r="AQ87" s="367"/>
      <c r="AR87" s="367"/>
      <c r="AS87" s="367"/>
      <c r="AT87" s="367"/>
      <c r="AU87" s="367"/>
      <c r="AV87" s="302"/>
      <c r="AW87" s="252"/>
      <c r="AX87" s="366"/>
      <c r="AY87" s="367"/>
      <c r="AZ87" s="367"/>
      <c r="BA87" s="367"/>
      <c r="BB87" s="367"/>
      <c r="BC87" s="367"/>
      <c r="BD87" s="367"/>
      <c r="BE87" s="302"/>
      <c r="BF87" s="252"/>
      <c r="BG87" s="366"/>
      <c r="BH87" s="367"/>
      <c r="BI87" s="367"/>
      <c r="BJ87" s="367"/>
      <c r="BK87" s="367"/>
      <c r="BL87" s="367"/>
      <c r="BM87" s="367"/>
      <c r="BN87" s="302"/>
      <c r="BO87" s="418"/>
      <c r="BP87" s="276"/>
      <c r="BQ87" s="252"/>
      <c r="BR87" s="1"/>
      <c r="BS87" s="129"/>
      <c r="BT87" s="129"/>
      <c r="BU87" s="129"/>
      <c r="BV87" s="129"/>
      <c r="BW87" s="129"/>
      <c r="BX87" s="129"/>
      <c r="BY87" s="129"/>
      <c r="BZ87" s="129"/>
      <c r="CA87" s="129"/>
    </row>
    <row r="88" spans="1:79" ht="16.5" thickTop="1" thickBot="1" x14ac:dyDescent="0.3">
      <c r="A88" s="280" t="s">
        <v>58</v>
      </c>
      <c r="B88" s="281"/>
      <c r="C88" s="281"/>
      <c r="D88" s="226"/>
      <c r="E88" s="288"/>
      <c r="F88" s="289"/>
      <c r="G88" s="289"/>
      <c r="H88" s="289"/>
      <c r="I88" s="420"/>
      <c r="J88" s="303">
        <f>L44+J52+J56+J64+J86</f>
        <v>0</v>
      </c>
      <c r="K88" s="304"/>
      <c r="L88" s="304"/>
      <c r="M88" s="250"/>
      <c r="N88" s="283"/>
      <c r="O88" s="263"/>
      <c r="P88" s="263"/>
      <c r="Q88" s="263"/>
      <c r="R88" s="368"/>
      <c r="S88" s="303">
        <f>U44+S52+S56+S64+S86</f>
        <v>0</v>
      </c>
      <c r="T88" s="304"/>
      <c r="U88" s="304"/>
      <c r="V88" s="252"/>
      <c r="W88" s="283"/>
      <c r="X88" s="263"/>
      <c r="Y88" s="263"/>
      <c r="Z88" s="263"/>
      <c r="AA88" s="368"/>
      <c r="AB88" s="303">
        <f>AD44+AB52+AB56+AB64+AB86</f>
        <v>0</v>
      </c>
      <c r="AC88" s="304"/>
      <c r="AD88" s="317"/>
      <c r="AE88" s="252"/>
      <c r="AF88" s="283"/>
      <c r="AG88" s="263"/>
      <c r="AH88" s="263"/>
      <c r="AI88" s="263"/>
      <c r="AJ88" s="368"/>
      <c r="AK88" s="303">
        <f>AM44+AK52+AK56+AK64+AK86</f>
        <v>0</v>
      </c>
      <c r="AL88" s="304"/>
      <c r="AM88" s="317"/>
      <c r="AN88" s="252"/>
      <c r="AO88" s="283"/>
      <c r="AP88" s="263"/>
      <c r="AQ88" s="263"/>
      <c r="AR88" s="263"/>
      <c r="AS88" s="368"/>
      <c r="AT88" s="303">
        <f>AV44+AT52+AT56+AT64+AT86</f>
        <v>0</v>
      </c>
      <c r="AU88" s="304"/>
      <c r="AV88" s="317"/>
      <c r="AW88" s="252"/>
      <c r="AX88" s="283"/>
      <c r="AY88" s="263"/>
      <c r="AZ88" s="263"/>
      <c r="BA88" s="263"/>
      <c r="BB88" s="368"/>
      <c r="BC88" s="303">
        <f>BE44+BC52+BC56+BC64+BC86</f>
        <v>0</v>
      </c>
      <c r="BD88" s="304"/>
      <c r="BE88" s="317"/>
      <c r="BF88" s="252"/>
      <c r="BG88" s="283"/>
      <c r="BH88" s="263"/>
      <c r="BI88" s="263"/>
      <c r="BJ88" s="263"/>
      <c r="BK88" s="368"/>
      <c r="BL88" s="303">
        <f>BN44+BL52+BL56+BL64+BL86</f>
        <v>0</v>
      </c>
      <c r="BM88" s="304"/>
      <c r="BN88" s="317"/>
      <c r="BO88" s="350"/>
      <c r="BP88" s="348">
        <f>J88+S88+AB88+AK88+AT88+BC88+BL88</f>
        <v>0</v>
      </c>
      <c r="BQ88" s="349"/>
      <c r="BR88" s="1"/>
      <c r="BS88" s="2" t="s">
        <v>142</v>
      </c>
      <c r="BT88" s="50">
        <f>SUM(BT46:BT85)</f>
        <v>0</v>
      </c>
      <c r="BU88" s="50">
        <f t="shared" ref="BU88:BX88" si="57">SUM(BU46:BU85)</f>
        <v>0</v>
      </c>
      <c r="BV88" s="50">
        <f t="shared" si="57"/>
        <v>0</v>
      </c>
      <c r="BW88" s="50">
        <f t="shared" si="57"/>
        <v>0</v>
      </c>
      <c r="BX88" s="50">
        <f t="shared" si="57"/>
        <v>0</v>
      </c>
      <c r="BY88" s="50">
        <f>SUM(BY46:BY85)</f>
        <v>0</v>
      </c>
      <c r="BZ88" s="50">
        <f>SUM(BZ46:BZ85)</f>
        <v>0</v>
      </c>
      <c r="CA88" s="188">
        <f>SUM(BT88:BZ88)</f>
        <v>0</v>
      </c>
    </row>
    <row r="89" spans="1:79" ht="15" hidden="1" customHeight="1" thickTop="1" x14ac:dyDescent="0.25">
      <c r="A89" s="203" t="s">
        <v>59</v>
      </c>
      <c r="B89" s="327"/>
      <c r="C89" s="204"/>
      <c r="D89" s="226"/>
      <c r="E89" s="37"/>
      <c r="F89" s="37"/>
      <c r="G89" s="37"/>
      <c r="H89" s="37"/>
      <c r="I89" s="37"/>
      <c r="J89" s="359">
        <f>IF(J70&gt;25000,(25000),(J70))</f>
        <v>0</v>
      </c>
      <c r="K89" s="360"/>
      <c r="L89" s="361"/>
      <c r="M89" s="250"/>
      <c r="N89" s="22"/>
      <c r="O89" s="22"/>
      <c r="P89" s="22"/>
      <c r="Q89" s="22"/>
      <c r="R89" s="22"/>
      <c r="S89" s="359">
        <f>IF(J89&gt;25000,0,IF((J70+S70)&lt;25000,S70,(25000-J89)))</f>
        <v>0</v>
      </c>
      <c r="T89" s="360"/>
      <c r="U89" s="361"/>
      <c r="V89" s="252"/>
      <c r="W89" s="22"/>
      <c r="X89" s="22"/>
      <c r="Y89" s="22"/>
      <c r="Z89" s="22"/>
      <c r="AA89" s="22"/>
      <c r="AB89" s="362">
        <f>IF(J89+S89&gt;=25000,0,IF((J70+S70+AB70)&lt;25000,AB70,(25000-J70-S70)))</f>
        <v>0</v>
      </c>
      <c r="AC89" s="360"/>
      <c r="AD89" s="363"/>
      <c r="AE89" s="252"/>
      <c r="AF89" s="22"/>
      <c r="AG89" s="22"/>
      <c r="AH89" s="22"/>
      <c r="AI89" s="22"/>
      <c r="AJ89" s="22"/>
      <c r="AK89" s="359">
        <f>IF(J89+S89+AB89&gt;=25000,0,IF((J70+S70+AB70+AK70)&lt;25000,AK70,(25000-J89-S89-AB89)))</f>
        <v>0</v>
      </c>
      <c r="AL89" s="360"/>
      <c r="AM89" s="361"/>
      <c r="AN89" s="252"/>
      <c r="AO89" s="22"/>
      <c r="AP89" s="22"/>
      <c r="AQ89" s="22"/>
      <c r="AR89" s="22"/>
      <c r="AS89" s="22"/>
      <c r="AT89" s="359">
        <f>IF(J89+S89+AB89+AK89&gt;=25000,0,IF((J70+S70+AB70+AK70+AT70)&lt;25000,AT70,(25000-J89-S89-AB89-AK89)))</f>
        <v>0</v>
      </c>
      <c r="AU89" s="360"/>
      <c r="AV89" s="361"/>
      <c r="AW89" s="252"/>
      <c r="AX89" s="22"/>
      <c r="AY89" s="22"/>
      <c r="AZ89" s="22"/>
      <c r="BA89" s="22"/>
      <c r="BB89" s="22"/>
      <c r="BC89" s="359">
        <f>IF(S89+AB89+AK89+AT89&gt;=25000,0,IF((S70+AB70+AK70+AT70+BC70)&lt;25000,BC70,(25000-S89-AB89-AK89-AT89)))</f>
        <v>0</v>
      </c>
      <c r="BD89" s="360"/>
      <c r="BE89" s="361"/>
      <c r="BF89" s="252"/>
      <c r="BG89" s="22"/>
      <c r="BH89" s="22"/>
      <c r="BI89" s="22"/>
      <c r="BJ89" s="22"/>
      <c r="BK89" s="22"/>
      <c r="BL89" s="359">
        <f>IF(AB89+AK89+AT89+BC89&gt;=25000,0,IF((AB70+AK70+AT70+BC70+BL70)&lt;25000,BL70,(25000-AB89-AK89-AT89-BC89)))</f>
        <v>0</v>
      </c>
      <c r="BM89" s="360"/>
      <c r="BN89" s="361"/>
      <c r="BO89" s="284"/>
      <c r="BP89" s="322">
        <f t="shared" ref="BP89:BP94" si="58">J89+S89+AB89+AK89+AT89</f>
        <v>0</v>
      </c>
      <c r="BQ89" s="341"/>
      <c r="BR89" s="83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15" hidden="1" customHeight="1" thickBot="1" x14ac:dyDescent="0.3">
      <c r="A90" s="203" t="s">
        <v>60</v>
      </c>
      <c r="B90" s="327"/>
      <c r="C90" s="204"/>
      <c r="D90" s="226"/>
      <c r="E90" s="37"/>
      <c r="F90" s="37"/>
      <c r="G90" s="37"/>
      <c r="H90" s="37"/>
      <c r="I90" s="37"/>
      <c r="J90" s="322">
        <f>IF(J71&gt;25000,(25000),(J71))</f>
        <v>0</v>
      </c>
      <c r="K90" s="340"/>
      <c r="L90" s="341"/>
      <c r="M90" s="250"/>
      <c r="N90" s="22"/>
      <c r="O90" s="22"/>
      <c r="P90" s="22"/>
      <c r="Q90" s="22"/>
      <c r="R90" s="22"/>
      <c r="S90" s="322">
        <f>IF(J90&gt;25000,0,IF((J71+S71)&lt;25000,S71,(25000-J90)))</f>
        <v>0</v>
      </c>
      <c r="T90" s="340"/>
      <c r="U90" s="341"/>
      <c r="V90" s="252"/>
      <c r="W90" s="22"/>
      <c r="X90" s="22"/>
      <c r="Y90" s="22"/>
      <c r="Z90" s="22"/>
      <c r="AA90" s="22"/>
      <c r="AB90" s="364">
        <f>IF(J90+S90&gt;=25000,0,IF((J71+S71+AB71)&lt;25000,AB71,(25000-J71-S71)))</f>
        <v>0</v>
      </c>
      <c r="AC90" s="340"/>
      <c r="AD90" s="365"/>
      <c r="AE90" s="252"/>
      <c r="AF90" s="22"/>
      <c r="AG90" s="22"/>
      <c r="AH90" s="22"/>
      <c r="AI90" s="22"/>
      <c r="AJ90" s="22"/>
      <c r="AK90" s="322">
        <f>IF(J90+S90+AB90&gt;=25000,0,IF((J71+S71+AB71+AK71)&lt;25000,AK71,(25000-J90-S90-AB90)))</f>
        <v>0</v>
      </c>
      <c r="AL90" s="340"/>
      <c r="AM90" s="341"/>
      <c r="AN90" s="252"/>
      <c r="AO90" s="22"/>
      <c r="AP90" s="22"/>
      <c r="AQ90" s="22"/>
      <c r="AR90" s="22"/>
      <c r="AS90" s="22"/>
      <c r="AT90" s="322">
        <f>IF(J90+S90+AB90+AK90&gt;=25000,0,IF((J71+S71+AB71+AK71+AT71)&lt;25000,AT71,(25000-J90-S90-AB90-AK90)))</f>
        <v>0</v>
      </c>
      <c r="AU90" s="340"/>
      <c r="AV90" s="341"/>
      <c r="AW90" s="252"/>
      <c r="AX90" s="22"/>
      <c r="AY90" s="22"/>
      <c r="AZ90" s="22"/>
      <c r="BA90" s="22"/>
      <c r="BB90" s="22"/>
      <c r="BC90" s="322">
        <f>IF(S90+AB90+AK90+AT90&gt;=25000,0,IF((S71+AB71+AK71+AT71+BC71)&lt;25000,BC71,(25000-S90-AB90-AK90-AT90)))</f>
        <v>0</v>
      </c>
      <c r="BD90" s="340"/>
      <c r="BE90" s="341"/>
      <c r="BF90" s="252"/>
      <c r="BG90" s="22"/>
      <c r="BH90" s="22"/>
      <c r="BI90" s="22"/>
      <c r="BJ90" s="22"/>
      <c r="BK90" s="22"/>
      <c r="BL90" s="322">
        <f>IF(AB90+AK90+AT90+BC90&gt;=25000,0,IF((AB71+AK71+AT71+BC71+BL71)&lt;25000,BL71,(25000-AB90-AK90-AT90-BC90)))</f>
        <v>0</v>
      </c>
      <c r="BM90" s="340"/>
      <c r="BN90" s="341"/>
      <c r="BO90" s="284"/>
      <c r="BP90" s="322">
        <f t="shared" si="58"/>
        <v>0</v>
      </c>
      <c r="BQ90" s="341"/>
      <c r="BR90" s="83"/>
      <c r="BS90" s="2"/>
      <c r="BT90" s="2"/>
      <c r="BU90" s="2"/>
      <c r="BV90" s="2"/>
      <c r="BW90" s="2"/>
      <c r="BX90" s="2"/>
      <c r="BY90" s="2"/>
      <c r="BZ90" s="2"/>
      <c r="CA90" s="2"/>
    </row>
    <row r="91" spans="1:79" ht="15" hidden="1" customHeight="1" thickBot="1" x14ac:dyDescent="0.3">
      <c r="A91" s="203" t="s">
        <v>61</v>
      </c>
      <c r="B91" s="327"/>
      <c r="C91" s="204"/>
      <c r="D91" s="226"/>
      <c r="E91" s="37"/>
      <c r="F91" s="37"/>
      <c r="G91" s="37"/>
      <c r="H91" s="37"/>
      <c r="I91" s="37"/>
      <c r="J91" s="322">
        <f>IF(J72&gt;25000,(25000),(J72))</f>
        <v>0</v>
      </c>
      <c r="K91" s="340"/>
      <c r="L91" s="341"/>
      <c r="M91" s="250"/>
      <c r="N91" s="22"/>
      <c r="O91" s="22"/>
      <c r="P91" s="22"/>
      <c r="Q91" s="22"/>
      <c r="R91" s="22"/>
      <c r="S91" s="322">
        <f>IF(J91&gt;25000,0,IF((J72+S72)&lt;25000,S72,(25000-J91)))</f>
        <v>0</v>
      </c>
      <c r="T91" s="340"/>
      <c r="U91" s="341"/>
      <c r="V91" s="252"/>
      <c r="W91" s="22"/>
      <c r="X91" s="22"/>
      <c r="Y91" s="22"/>
      <c r="Z91" s="22"/>
      <c r="AA91" s="22"/>
      <c r="AB91" s="364">
        <f>IF(J91+S91&gt;=25000,0,IF((J72+S72+AB72)&lt;25000,AB72,(25000-J72-S72)))</f>
        <v>0</v>
      </c>
      <c r="AC91" s="340"/>
      <c r="AD91" s="365"/>
      <c r="AE91" s="252"/>
      <c r="AF91" s="22"/>
      <c r="AG91" s="22"/>
      <c r="AH91" s="22"/>
      <c r="AI91" s="22"/>
      <c r="AJ91" s="22"/>
      <c r="AK91" s="322">
        <f>IF(J91+S91+AB91&gt;=25000,0,IF((J72+S72+AB72+AK72)&lt;25000,AK72,(25000-J91-S91-AB91)))</f>
        <v>0</v>
      </c>
      <c r="AL91" s="340"/>
      <c r="AM91" s="341"/>
      <c r="AN91" s="252"/>
      <c r="AO91" s="22"/>
      <c r="AP91" s="22"/>
      <c r="AQ91" s="22"/>
      <c r="AR91" s="22"/>
      <c r="AS91" s="22"/>
      <c r="AT91" s="322">
        <f>IF(J91+S91+AB91+AK91&gt;=25000,0,IF((J72+S72+AB72+AK72+AT72)&lt;25000,AT72,(25000-J91-S91-AB91-AK91)))</f>
        <v>0</v>
      </c>
      <c r="AU91" s="340"/>
      <c r="AV91" s="341"/>
      <c r="AW91" s="252"/>
      <c r="AX91" s="22"/>
      <c r="AY91" s="22"/>
      <c r="AZ91" s="22"/>
      <c r="BA91" s="22"/>
      <c r="BB91" s="22"/>
      <c r="BC91" s="322">
        <f>IF(S91+AB91+AK91+AT91&gt;=25000,0,IF((S72+AB72+AK72+AT72+BC72)&lt;25000,BC72,(25000-S91-AB91-AK91-AT91)))</f>
        <v>0</v>
      </c>
      <c r="BD91" s="340"/>
      <c r="BE91" s="341"/>
      <c r="BF91" s="252"/>
      <c r="BG91" s="22"/>
      <c r="BH91" s="22"/>
      <c r="BI91" s="22"/>
      <c r="BJ91" s="22"/>
      <c r="BK91" s="22"/>
      <c r="BL91" s="322">
        <f>IF(AB91+AK91+AT91+BC91&gt;=25000,0,IF((AB72+AK72+AT72+BC72+BL72)&lt;25000,BL72,(25000-AB91-AK91-AT91-BC91)))</f>
        <v>0</v>
      </c>
      <c r="BM91" s="340"/>
      <c r="BN91" s="341"/>
      <c r="BO91" s="284"/>
      <c r="BP91" s="322">
        <f t="shared" si="58"/>
        <v>0</v>
      </c>
      <c r="BQ91" s="341"/>
      <c r="BR91" s="83"/>
      <c r="BS91" s="2"/>
      <c r="BT91" s="2"/>
      <c r="BU91" s="2"/>
      <c r="BV91" s="2"/>
      <c r="BW91" s="2"/>
      <c r="BX91" s="2"/>
      <c r="BY91" s="2"/>
      <c r="BZ91" s="2"/>
      <c r="CA91" s="2"/>
    </row>
    <row r="92" spans="1:79" ht="15" hidden="1" customHeight="1" thickBot="1" x14ac:dyDescent="0.3">
      <c r="A92" s="203" t="s">
        <v>62</v>
      </c>
      <c r="B92" s="327"/>
      <c r="C92" s="204"/>
      <c r="D92" s="226"/>
      <c r="E92" s="37"/>
      <c r="F92" s="37"/>
      <c r="G92" s="37"/>
      <c r="H92" s="37"/>
      <c r="I92" s="37"/>
      <c r="J92" s="322">
        <f>IF(J73&gt;25000,(25000),(J73))</f>
        <v>0</v>
      </c>
      <c r="K92" s="340"/>
      <c r="L92" s="341"/>
      <c r="M92" s="250"/>
      <c r="N92" s="22"/>
      <c r="O92" s="22"/>
      <c r="P92" s="22"/>
      <c r="Q92" s="22"/>
      <c r="R92" s="22"/>
      <c r="S92" s="322">
        <f>IF(J92&gt;25000,0,IF((J73+S73)&lt;25000,S73,(25000-J92)))</f>
        <v>0</v>
      </c>
      <c r="T92" s="340"/>
      <c r="U92" s="341"/>
      <c r="V92" s="252"/>
      <c r="W92" s="22"/>
      <c r="X92" s="22"/>
      <c r="Y92" s="22"/>
      <c r="Z92" s="22"/>
      <c r="AA92" s="22"/>
      <c r="AB92" s="364">
        <f>IF(J92+S92&gt;=25000,0,IF((J73+S73+AB73)&lt;25000,AB73,(25000-J73-S73)))</f>
        <v>0</v>
      </c>
      <c r="AC92" s="340"/>
      <c r="AD92" s="365"/>
      <c r="AE92" s="252"/>
      <c r="AF92" s="22"/>
      <c r="AG92" s="22"/>
      <c r="AH92" s="22"/>
      <c r="AI92" s="22"/>
      <c r="AJ92" s="22"/>
      <c r="AK92" s="322">
        <f>IF(J92+S92+AB92&gt;=25000,0,IF((J73+S73+AB73+AK73)&lt;25000,AK73,(25000-J92-S92-AB92)))</f>
        <v>0</v>
      </c>
      <c r="AL92" s="340"/>
      <c r="AM92" s="341"/>
      <c r="AN92" s="252"/>
      <c r="AO92" s="22"/>
      <c r="AP92" s="22"/>
      <c r="AQ92" s="22"/>
      <c r="AR92" s="22"/>
      <c r="AS92" s="22"/>
      <c r="AT92" s="322">
        <f>IF(J92+S92+AB92+AK92&gt;=25000,0,IF((J73+S73+AB73+AK73+AT73)&lt;25000,AT73,(25000-J92-S92-AB92-AK92)))</f>
        <v>0</v>
      </c>
      <c r="AU92" s="340"/>
      <c r="AV92" s="341"/>
      <c r="AW92" s="252"/>
      <c r="AX92" s="22"/>
      <c r="AY92" s="22"/>
      <c r="AZ92" s="22"/>
      <c r="BA92" s="22"/>
      <c r="BB92" s="22"/>
      <c r="BC92" s="322">
        <f>IF(S92+AB92+AK92+AT92&gt;=25000,0,IF((S73+AB73+AK73+AT73+BC73)&lt;25000,BC73,(25000-S92-AB92-AK92-AT92)))</f>
        <v>0</v>
      </c>
      <c r="BD92" s="340"/>
      <c r="BE92" s="341"/>
      <c r="BF92" s="252"/>
      <c r="BG92" s="22"/>
      <c r="BH92" s="22"/>
      <c r="BI92" s="22"/>
      <c r="BJ92" s="22"/>
      <c r="BK92" s="22"/>
      <c r="BL92" s="322">
        <f>IF(AB92+AK92+AT92+BC92&gt;=25000,0,IF((AB73+AK73+AT73+BC73+BL73)&lt;25000,BL73,(25000-AB92-AK92-AT92-BC92)))</f>
        <v>0</v>
      </c>
      <c r="BM92" s="340"/>
      <c r="BN92" s="341"/>
      <c r="BO92" s="284"/>
      <c r="BP92" s="322">
        <f t="shared" si="58"/>
        <v>0</v>
      </c>
      <c r="BQ92" s="341"/>
      <c r="BR92" s="83"/>
      <c r="BS92" s="2"/>
      <c r="BT92" s="2"/>
      <c r="BU92" s="2"/>
      <c r="BV92" s="2"/>
      <c r="BW92" s="2"/>
      <c r="BX92" s="2"/>
      <c r="BY92" s="2"/>
      <c r="BZ92" s="2"/>
      <c r="CA92" s="2"/>
    </row>
    <row r="93" spans="1:79" ht="15" hidden="1" customHeight="1" thickBot="1" x14ac:dyDescent="0.3">
      <c r="A93" s="203" t="s">
        <v>63</v>
      </c>
      <c r="B93" s="327"/>
      <c r="C93" s="204"/>
      <c r="D93" s="226"/>
      <c r="E93" s="37"/>
      <c r="F93" s="37"/>
      <c r="G93" s="37"/>
      <c r="H93" s="37"/>
      <c r="I93" s="37"/>
      <c r="J93" s="322">
        <f>IF(J74&gt;25000,(25000),(J74))</f>
        <v>0</v>
      </c>
      <c r="K93" s="340"/>
      <c r="L93" s="341"/>
      <c r="M93" s="250"/>
      <c r="N93" s="22"/>
      <c r="O93" s="22"/>
      <c r="P93" s="22"/>
      <c r="Q93" s="22"/>
      <c r="R93" s="22"/>
      <c r="S93" s="322">
        <f>IF(J93&gt;25000,0,IF((J74+S74)&lt;25000,S74,(25000-J93)))</f>
        <v>0</v>
      </c>
      <c r="T93" s="340"/>
      <c r="U93" s="341"/>
      <c r="V93" s="252"/>
      <c r="W93" s="22"/>
      <c r="X93" s="22"/>
      <c r="Y93" s="22"/>
      <c r="Z93" s="22"/>
      <c r="AA93" s="22"/>
      <c r="AB93" s="364">
        <f>IF(J93+S93&gt;=25000,0,IF((J74+S74+AB74)&lt;25000,AB74,(25000-J74-S74)))</f>
        <v>0</v>
      </c>
      <c r="AC93" s="340"/>
      <c r="AD93" s="365"/>
      <c r="AE93" s="252"/>
      <c r="AF93" s="22"/>
      <c r="AG93" s="22"/>
      <c r="AH93" s="22"/>
      <c r="AI93" s="22"/>
      <c r="AJ93" s="22"/>
      <c r="AK93" s="322">
        <f>IF(J93+S93+AB93&gt;=25000,0,IF((J74+S74+AB74+AK74)&lt;25000,AK74,(25000-J93-S93-AB93)))</f>
        <v>0</v>
      </c>
      <c r="AL93" s="340"/>
      <c r="AM93" s="341"/>
      <c r="AN93" s="252"/>
      <c r="AO93" s="22"/>
      <c r="AP93" s="22"/>
      <c r="AQ93" s="22"/>
      <c r="AR93" s="22"/>
      <c r="AS93" s="22"/>
      <c r="AT93" s="322">
        <f>IF(J93+S93+AB93+AK93&gt;=25000,0,IF((J74+S74+AB74+AK74+AT74)&lt;25000,AT74,(25000-J93-S93-AB93-AK93)))</f>
        <v>0</v>
      </c>
      <c r="AU93" s="340"/>
      <c r="AV93" s="341"/>
      <c r="AW93" s="252"/>
      <c r="AX93" s="22"/>
      <c r="AY93" s="22"/>
      <c r="AZ93" s="22"/>
      <c r="BA93" s="22"/>
      <c r="BB93" s="22"/>
      <c r="BC93" s="322">
        <f>IF(S93+AB93+AK93+AT93&gt;=25000,0,IF((S74+AB74+AK74+AT74+BC74)&lt;25000,BC74,(25000-S93-AB93-AK93-AT93)))</f>
        <v>0</v>
      </c>
      <c r="BD93" s="340"/>
      <c r="BE93" s="341"/>
      <c r="BF93" s="252"/>
      <c r="BG93" s="22"/>
      <c r="BH93" s="22"/>
      <c r="BI93" s="22"/>
      <c r="BJ93" s="22"/>
      <c r="BK93" s="22"/>
      <c r="BL93" s="322">
        <f>IF(AB93+AK93+AT93+BC93&gt;=25000,0,IF((AB74+AK74+AT74+BC74+BL74)&lt;25000,BL74,(25000-AB93-AK93-AT93-BC93)))</f>
        <v>0</v>
      </c>
      <c r="BM93" s="340"/>
      <c r="BN93" s="341"/>
      <c r="BO93" s="284"/>
      <c r="BP93" s="322">
        <f t="shared" si="58"/>
        <v>0</v>
      </c>
      <c r="BQ93" s="341"/>
      <c r="BR93" s="83"/>
      <c r="BS93" s="2"/>
      <c r="BT93" s="2"/>
      <c r="BU93" s="2"/>
      <c r="BV93" s="2"/>
      <c r="BW93" s="2"/>
      <c r="BX93" s="2"/>
      <c r="BY93" s="2"/>
      <c r="BZ93" s="2"/>
      <c r="CA93" s="2"/>
    </row>
    <row r="94" spans="1:79" ht="15" hidden="1" customHeight="1" thickBot="1" x14ac:dyDescent="0.3">
      <c r="A94" s="203" t="s">
        <v>64</v>
      </c>
      <c r="B94" s="327"/>
      <c r="C94" s="204"/>
      <c r="D94" s="226"/>
      <c r="E94" s="37"/>
      <c r="F94" s="37"/>
      <c r="G94" s="37"/>
      <c r="H94" s="37"/>
      <c r="I94" s="37"/>
      <c r="J94" s="342">
        <f>SUM(J89:L93)</f>
        <v>0</v>
      </c>
      <c r="K94" s="343"/>
      <c r="L94" s="344"/>
      <c r="M94" s="250"/>
      <c r="N94" s="22"/>
      <c r="O94" s="22"/>
      <c r="P94" s="22"/>
      <c r="Q94" s="22"/>
      <c r="R94" s="22"/>
      <c r="S94" s="342">
        <f>SUM(S89:U93)</f>
        <v>0</v>
      </c>
      <c r="T94" s="343"/>
      <c r="U94" s="344"/>
      <c r="V94" s="252"/>
      <c r="W94" s="22"/>
      <c r="X94" s="22"/>
      <c r="Y94" s="22"/>
      <c r="Z94" s="22"/>
      <c r="AA94" s="22"/>
      <c r="AB94" s="369">
        <f>SUM(AB89:AD93)</f>
        <v>0</v>
      </c>
      <c r="AC94" s="343"/>
      <c r="AD94" s="370"/>
      <c r="AE94" s="252"/>
      <c r="AF94" s="22"/>
      <c r="AG94" s="22"/>
      <c r="AH94" s="22"/>
      <c r="AI94" s="22"/>
      <c r="AJ94" s="22"/>
      <c r="AK94" s="342">
        <f>SUM(AK89:AM93)</f>
        <v>0</v>
      </c>
      <c r="AL94" s="343"/>
      <c r="AM94" s="344"/>
      <c r="AN94" s="252"/>
      <c r="AO94" s="22"/>
      <c r="AP94" s="22"/>
      <c r="AQ94" s="22"/>
      <c r="AR94" s="22"/>
      <c r="AS94" s="22"/>
      <c r="AT94" s="342">
        <f>SUM(AT89:AV93)</f>
        <v>0</v>
      </c>
      <c r="AU94" s="343"/>
      <c r="AV94" s="344"/>
      <c r="AW94" s="252"/>
      <c r="AX94" s="22"/>
      <c r="AY94" s="22"/>
      <c r="AZ94" s="22"/>
      <c r="BA94" s="22"/>
      <c r="BB94" s="22"/>
      <c r="BC94" s="342">
        <f>SUM(BC89:BE93)</f>
        <v>0</v>
      </c>
      <c r="BD94" s="343"/>
      <c r="BE94" s="344"/>
      <c r="BF94" s="252"/>
      <c r="BG94" s="22"/>
      <c r="BH94" s="22"/>
      <c r="BI94" s="22"/>
      <c r="BJ94" s="22"/>
      <c r="BK94" s="22"/>
      <c r="BL94" s="342">
        <f>SUM(BL89:BN93)</f>
        <v>0</v>
      </c>
      <c r="BM94" s="343"/>
      <c r="BN94" s="344"/>
      <c r="BO94" s="284"/>
      <c r="BP94" s="340">
        <f t="shared" si="58"/>
        <v>0</v>
      </c>
      <c r="BQ94" s="341"/>
      <c r="BR94" s="83"/>
      <c r="BS94" s="2"/>
      <c r="BT94" s="2"/>
      <c r="BU94" s="2"/>
      <c r="BV94" s="2"/>
      <c r="BW94" s="2"/>
      <c r="BX94" s="2"/>
      <c r="BY94" s="2"/>
      <c r="BZ94" s="2"/>
      <c r="CA94" s="2"/>
    </row>
    <row r="95" spans="1:79" ht="15.75" thickBot="1" x14ac:dyDescent="0.3">
      <c r="A95" s="280" t="s">
        <v>65</v>
      </c>
      <c r="B95" s="281"/>
      <c r="C95" s="282"/>
      <c r="D95" s="226"/>
      <c r="E95" s="414" cm="1">
        <f t="array" ref="E95">IF(AND(F$10&lt;'1.Salaries Rates Dates'!$B$41,K$10&lt;'1.Salaries Rates Dates'!$B$41),'1.Salaries Rates Dates'!$A$40,
IF(AND(F$10&lt;'1.Salaries Rates Dates'!$B$41,K$10&gt;='1.Salaries Rates Dates'!$B$41),
     ('1.Salaries Rates Dates'!$A$40*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+
     '1.Salaries Rates Dates'!$A$41*(IF(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=1,0,(DATEDIF(_xlfn.IFS(F$10&lt;=DATE(YEAR(F$10),7,1),("7/1/"&amp;YEAR(F$10)),(F$10&gt;DATE(YEAR(F$10),7,1)),("7/1/"&amp;YEAR(F$10)+1))-DAY(_xlfn.IFS(F$10&lt;=DATE(YEAR(F$10),7,1),("7/1/"&amp;YEAR(F$10)),(F$10&gt;DATE(YEAR(F$10),7,1)),("7/1/"&amp;YEAR(F$10)+1)))+1,K$10,"m")-1+(1+EOMONTH(_xlfn.IFS(F$10&lt;=DATE(YEAR(F$10),7,1),("7/1/"&amp;YEAR(F$10)),(F$10&gt;DATE(YEAR(F$10),7,1)),("7/1/"&amp;YEAR(F$10)+1)),0)-_xlfn.IFS(F$10&lt;=DATE(YEAR(F$10),7,1),("7/1/"&amp;YEAR(F$10)),(F$10&gt;DATE(YEAR(F$10),7,1)),("7/1/"&amp;YEAR(F$10)+1)))/DAY(DATE(YEAR(_xlfn.IFS(F$10&lt;=DATE(YEAR(F$10),7,1),("7/1/"&amp;YEAR(F$10)),(F$10&gt;DATE(YEAR(F$10),7,1)),("7/1/"&amp;YEAR(F$10)+1))),MONTH(_xlfn.IFS(F$10&lt;=DATE(YEAR(F$10),7,1),("7/1/"&amp;YEAR(F$10)),(F$10&gt;DATE(YEAR(F$10),7,1)),("7/1/"&amp;YEAR(F$10)+1)))+1,))+(K$10-EOMONTH(K$10,-1))/DAY(DATE(YEAR(K$10),MONTH(K$10)+1,)))/(DATEDIF(F$10-DAY(F$10)+1,K$10,"m")-1+(1+EOMONTH(F$10,0)-F$10)/DAY(DATE(YEAR(F$10),MONTH(F$10)+1,))+(K$10-EOMONTH(K$10,-1))/DAY(DATE(YEAR(K$10),MONTH(K$10)+1,)))))),
IF(F$10&gt;='1.Salaries Rates Dates'!$B$41,'1.Salaries Rates Dates'!$A$41)))</f>
        <v>0.52</v>
      </c>
      <c r="F95" s="415"/>
      <c r="G95" s="415"/>
      <c r="H95" s="415"/>
      <c r="I95" s="416"/>
      <c r="J95" s="305"/>
      <c r="K95" s="306"/>
      <c r="L95" s="307"/>
      <c r="M95" s="250"/>
      <c r="N95" s="414" cm="1">
        <f t="array" ref="N95">IF(AND(O$10&lt;'1.Salaries Rates Dates'!$B$41,T$10&lt;'1.Salaries Rates Dates'!$B$41),'1.Salaries Rates Dates'!$A$40,
IF(AND(O$10&lt;'1.Salaries Rates Dates'!$B$41,T$10&gt;='1.Salaries Rates Dates'!$B$41),
     ('1.Salaries Rates Dates'!$A$40*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+
     '1.Salaries Rates Dates'!$A$41*(IF(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=1,0,(DATEDIF(_xlfn.IFS(O$10&lt;=DATE(YEAR(O$10),7,1),("7/1/"&amp;YEAR(O$10)),(O$10&gt;DATE(YEAR(O$10),7,1)),("7/1/"&amp;YEAR(O$10)+1))-DAY(_xlfn.IFS(O$10&lt;=DATE(YEAR(O$10),7,1),("7/1/"&amp;YEAR(O$10)),(O$10&gt;DATE(YEAR(O$10),7,1)),("7/1/"&amp;YEAR(O$10)+1)))+1,T$10,"m")-1+(1+EOMONTH(_xlfn.IFS(O$10&lt;=DATE(YEAR(O$10),7,1),("7/1/"&amp;YEAR(O$10)),(O$10&gt;DATE(YEAR(O$10),7,1)),("7/1/"&amp;YEAR(O$10)+1)),0)-_xlfn.IFS(O$10&lt;=DATE(YEAR(O$10),7,1),("7/1/"&amp;YEAR(O$10)),(O$10&gt;DATE(YEAR(O$10),7,1)),("7/1/"&amp;YEAR(O$10)+1)))/DAY(DATE(YEAR(_xlfn.IFS(O$10&lt;=DATE(YEAR(O$10),7,1),("7/1/"&amp;YEAR(O$10)),(O$10&gt;DATE(YEAR(O$10),7,1)),("7/1/"&amp;YEAR(O$10)+1))),MONTH(_xlfn.IFS(O$10&lt;=DATE(YEAR(O$10),7,1),("7/1/"&amp;YEAR(O$10)),(O$10&gt;DATE(YEAR(O$10),7,1)),("7/1/"&amp;YEAR(O$10)+1)))+1,))+(T$10-EOMONTH(T$10,-1))/DAY(DATE(YEAR(T$10),MONTH(T$10)+1,)))/(DATEDIF(O$10-DAY(O$10)+1,T$10,"m")-1+(1+EOMONTH(O$10,0)-O$10)/DAY(DATE(YEAR(O$10),MONTH(O$10)+1,))+(T$10-EOMONTH(T$10,-1))/DAY(DATE(YEAR(T$10),MONTH(T$10)+1,)))))),
IF(O$10&gt;='1.Salaries Rates Dates'!$B$41,'1.Salaries Rates Dates'!$A$41)))</f>
        <v>0.52500000000000002</v>
      </c>
      <c r="O95" s="415"/>
      <c r="P95" s="415"/>
      <c r="Q95" s="415"/>
      <c r="R95" s="416"/>
      <c r="S95" s="305"/>
      <c r="T95" s="306"/>
      <c r="U95" s="307"/>
      <c r="V95" s="252"/>
      <c r="W95" s="414" cm="1">
        <f t="array" ref="W95">IF(AND(X$10&lt;'1.Salaries Rates Dates'!$B$41,AC$10&lt;'1.Salaries Rates Dates'!$B$41),'1.Salaries Rates Dates'!$A$40,
IF(AND(X$10&lt;'1.Salaries Rates Dates'!$B$41,AC$10&gt;='1.Salaries Rates Dates'!$B$41),
     ('1.Salaries Rates Dates'!$A$40*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+
     '1.Salaries Rates Dates'!$A$41*(IF(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=1,0,(DATEDIF(_xlfn.IFS(X$10&lt;=DATE(YEAR(X$10),7,1),("7/1/"&amp;YEAR(X$10)),(X$10&gt;DATE(YEAR(X$10),7,1)),("7/1/"&amp;YEAR(X$10)+1))-DAY(_xlfn.IFS(X$10&lt;=DATE(YEAR(X$10),7,1),("7/1/"&amp;YEAR(X$10)),(X$10&gt;DATE(YEAR(X$10),7,1)),("7/1/"&amp;YEAR(X$10)+1)))+1,AC$10,"m")-1+(1+EOMONTH(_xlfn.IFS(X$10&lt;=DATE(YEAR(X$10),7,1),("7/1/"&amp;YEAR(X$10)),(X$10&gt;DATE(YEAR(X$10),7,1)),("7/1/"&amp;YEAR(X$10)+1)),0)-_xlfn.IFS(X$10&lt;=DATE(YEAR(X$10),7,1),("7/1/"&amp;YEAR(X$10)),(X$10&gt;DATE(YEAR(X$10),7,1)),("7/1/"&amp;YEAR(X$10)+1)))/DAY(DATE(YEAR(_xlfn.IFS(X$10&lt;=DATE(YEAR(X$10),7,1),("7/1/"&amp;YEAR(X$10)),(X$10&gt;DATE(YEAR(X$10),7,1)),("7/1/"&amp;YEAR(X$10)+1))),MONTH(_xlfn.IFS(X$10&lt;=DATE(YEAR(X$10),7,1),("7/1/"&amp;YEAR(X$10)),(X$10&gt;DATE(YEAR(X$10),7,1)),("7/1/"&amp;YEAR(X$10)+1)))+1,))+(AC$10-EOMONTH(AC$10,-1))/DAY(DATE(YEAR(AC$10),MONTH(AC$10)+1,)))/(DATEDIF(X$10-DAY(X$10)+1,AC$10,"m")-1+(1+EOMONTH(X$10,0)-X$10)/DAY(DATE(YEAR(X$10),MONTH(X$10)+1,))+(AC$10-EOMONTH(AC$10,-1))/DAY(DATE(YEAR(AC$10),MONTH(AC$10)+1,)))))),
IF(X$10&gt;='1.Salaries Rates Dates'!$B$41,'1.Salaries Rates Dates'!$A$41)))</f>
        <v>0.52500000000000002</v>
      </c>
      <c r="X95" s="415"/>
      <c r="Y95" s="415"/>
      <c r="Z95" s="415"/>
      <c r="AA95" s="416"/>
      <c r="AB95" s="305"/>
      <c r="AC95" s="306"/>
      <c r="AD95" s="307"/>
      <c r="AE95" s="252"/>
      <c r="AF95" s="414" cm="1">
        <f t="array" ref="AF95">IF(AND(AG$10&lt;'1.Salaries Rates Dates'!$B$41,AL$10&lt;'1.Salaries Rates Dates'!$B$41),'1.Salaries Rates Dates'!$A$40,
IF(AND(AG$10&lt;'1.Salaries Rates Dates'!$B$41,AL$10&gt;='1.Salaries Rates Dates'!$B$41),
     ('1.Salaries Rates Dates'!$A$40*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+
     '1.Salaries Rates Dates'!$A$41*(IF(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=1,0,(DATEDIF(_xlfn.IFS(AG$10&lt;=DATE(YEAR(AG$10),7,1),("7/1/"&amp;YEAR(AG$10)),(AG$10&gt;DATE(YEAR(AG$10),7,1)),("7/1/"&amp;YEAR(AG$10)+1))-DAY(_xlfn.IFS(AG$10&lt;=DATE(YEAR(AG$10),7,1),("7/1/"&amp;YEAR(AG$10)),(AG$10&gt;DATE(YEAR(AG$10),7,1)),("7/1/"&amp;YEAR(AG$10)+1)))+1,AL$10,"m")-1+(1+EOMONTH(_xlfn.IFS(AG$10&lt;=DATE(YEAR(AG$10),7,1),("7/1/"&amp;YEAR(AG$10)),(AG$10&gt;DATE(YEAR(AG$10),7,1)),("7/1/"&amp;YEAR(AG$10)+1)),0)-_xlfn.IFS(AG$10&lt;=DATE(YEAR(AG$10),7,1),("7/1/"&amp;YEAR(AG$10)),(AG$10&gt;DATE(YEAR(AG$10),7,1)),("7/1/"&amp;YEAR(AG$10)+1)))/DAY(DATE(YEAR(_xlfn.IFS(AG$10&lt;=DATE(YEAR(AG$10),7,1),("7/1/"&amp;YEAR(AG$10)),(AG$10&gt;DATE(YEAR(AG$10),7,1)),("7/1/"&amp;YEAR(AG$10)+1))),MONTH(_xlfn.IFS(AG$10&lt;=DATE(YEAR(AG$10),7,1),("7/1/"&amp;YEAR(AG$10)),(AG$10&gt;DATE(YEAR(AG$10),7,1)),("7/1/"&amp;YEAR(AG$10)+1)))+1,))+(AL$10-EOMONTH(AL$10,-1))/DAY(DATE(YEAR(AL$10),MONTH(AL$10)+1,)))/(DATEDIF(AG$10-DAY(AG$10)+1,AL$10,"m")-1+(1+EOMONTH(AG$10,0)-AG$10)/DAY(DATE(YEAR(AG$10),MONTH(AG$10)+1,))+(AL$10-EOMONTH(AL$10,-1))/DAY(DATE(YEAR(AL$10),MONTH(AL$10)+1,)))))),
IF(AG$10&gt;='1.Salaries Rates Dates'!$B$41,'1.Salaries Rates Dates'!$A$41)))</f>
        <v>0.52500000000000002</v>
      </c>
      <c r="AG95" s="415"/>
      <c r="AH95" s="415"/>
      <c r="AI95" s="415"/>
      <c r="AJ95" s="416"/>
      <c r="AK95" s="305"/>
      <c r="AL95" s="306"/>
      <c r="AM95" s="307"/>
      <c r="AN95" s="252"/>
      <c r="AO95" s="414" cm="1">
        <f t="array" ref="AO95">IF(AND(AP$10&lt;'1.Salaries Rates Dates'!$B$41,AU$10&lt;'1.Salaries Rates Dates'!$B$41),'1.Salaries Rates Dates'!$A$40,
IF(AND(AP$10&lt;'1.Salaries Rates Dates'!$B$41,AU$10&gt;='1.Salaries Rates Dates'!$B$41),
     ('1.Salaries Rates Dates'!$A$40*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+
     '1.Salaries Rates Dates'!$A$41*(IF(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=1,0,(DATEDIF(_xlfn.IFS(AP$10&lt;=DATE(YEAR(AP$10),7,1),("7/1/"&amp;YEAR(AP$10)),(AP$10&gt;DATE(YEAR(AP$10),7,1)),("7/1/"&amp;YEAR(AP$10)+1))-DAY(_xlfn.IFS(AP$10&lt;=DATE(YEAR(AP$10),7,1),("7/1/"&amp;YEAR(AP$10)),(AP$10&gt;DATE(YEAR(AP$10),7,1)),("7/1/"&amp;YEAR(AP$10)+1)))+1,AU$10,"m")-1+(1+EOMONTH(_xlfn.IFS(AP$10&lt;=DATE(YEAR(AP$10),7,1),("7/1/"&amp;YEAR(AP$10)),(AP$10&gt;DATE(YEAR(AP$10),7,1)),("7/1/"&amp;YEAR(AP$10)+1)),0)-_xlfn.IFS(AP$10&lt;=DATE(YEAR(AP$10),7,1),("7/1/"&amp;YEAR(AP$10)),(AP$10&gt;DATE(YEAR(AP$10),7,1)),("7/1/"&amp;YEAR(AP$10)+1)))/DAY(DATE(YEAR(_xlfn.IFS(AP$10&lt;=DATE(YEAR(AP$10),7,1),("7/1/"&amp;YEAR(AP$10)),(AP$10&gt;DATE(YEAR(AP$10),7,1)),("7/1/"&amp;YEAR(AP$10)+1))),MONTH(_xlfn.IFS(AP$10&lt;=DATE(YEAR(AP$10),7,1),("7/1/"&amp;YEAR(AP$10)),(AP$10&gt;DATE(YEAR(AP$10),7,1)),("7/1/"&amp;YEAR(AP$10)+1)))+1,))+(AU$10-EOMONTH(AU$10,-1))/DAY(DATE(YEAR(AU$10),MONTH(AU$10)+1,)))/(DATEDIF(AP$10-DAY(AP$10)+1,AU$10,"m")-1+(1+EOMONTH(AP$10,0)-AP$10)/DAY(DATE(YEAR(AP$10),MONTH(AP$10)+1,))+(AU$10-EOMONTH(AU$10,-1))/DAY(DATE(YEAR(AU$10),MONTH(AU$10)+1,)))))),
IF(AP$10&gt;='1.Salaries Rates Dates'!$B$41,'1.Salaries Rates Dates'!$A$41)))</f>
        <v>0.52500000000000002</v>
      </c>
      <c r="AP95" s="415"/>
      <c r="AQ95" s="415"/>
      <c r="AR95" s="415"/>
      <c r="AS95" s="416"/>
      <c r="AT95" s="305"/>
      <c r="AU95" s="306"/>
      <c r="AV95" s="307"/>
      <c r="AW95" s="252"/>
      <c r="AX95" s="414" cm="1">
        <f t="array" ref="AX95">IF(AND(AY$10&lt;'1.Salaries Rates Dates'!$B$41,BD$10&lt;'1.Salaries Rates Dates'!$B$41),'1.Salaries Rates Dates'!$A$40,
IF(AND(AY$10&lt;'1.Salaries Rates Dates'!$B$41,BD$10&gt;='1.Salaries Rates Dates'!$B$41),
     ('1.Salaries Rates Dates'!$A$40*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+
     '1.Salaries Rates Dates'!$A$41*(IF(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=1,0,(DATEDIF(_xlfn.IFS(AY$10&lt;=DATE(YEAR(AY$10),7,1),("7/1/"&amp;YEAR(AY$10)),(AY$10&gt;DATE(YEAR(AY$10),7,1)),("7/1/"&amp;YEAR(AY$10)+1))-DAY(_xlfn.IFS(AY$10&lt;=DATE(YEAR(AY$10),7,1),("7/1/"&amp;YEAR(AY$10)),(AY$10&gt;DATE(YEAR(AY$10),7,1)),("7/1/"&amp;YEAR(AY$10)+1)))+1,BD$10,"m")-1+(1+EOMONTH(_xlfn.IFS(AY$10&lt;=DATE(YEAR(AY$10),7,1),("7/1/"&amp;YEAR(AY$10)),(AY$10&gt;DATE(YEAR(AY$10),7,1)),("7/1/"&amp;YEAR(AY$10)+1)),0)-_xlfn.IFS(AY$10&lt;=DATE(YEAR(AY$10),7,1),("7/1/"&amp;YEAR(AY$10)),(AY$10&gt;DATE(YEAR(AY$10),7,1)),("7/1/"&amp;YEAR(AY$10)+1)))/DAY(DATE(YEAR(_xlfn.IFS(AY$10&lt;=DATE(YEAR(AY$10),7,1),("7/1/"&amp;YEAR(AY$10)),(AY$10&gt;DATE(YEAR(AY$10),7,1)),("7/1/"&amp;YEAR(AY$10)+1))),MONTH(_xlfn.IFS(AY$10&lt;=DATE(YEAR(AY$10),7,1),("7/1/"&amp;YEAR(AY$10)),(AY$10&gt;DATE(YEAR(AY$10),7,1)),("7/1/"&amp;YEAR(AY$10)+1)))+1,))+(BD$10-EOMONTH(BD$10,-1))/DAY(DATE(YEAR(BD$10),MONTH(BD$10)+1,)))/(DATEDIF(AY$10-DAY(AY$10)+1,BD$10,"m")-1+(1+EOMONTH(AY$10,0)-AY$10)/DAY(DATE(YEAR(AY$10),MONTH(AY$10)+1,))+(BD$10-EOMONTH(BD$10,-1))/DAY(DATE(YEAR(BD$10),MONTH(BD$10)+1,)))))),
IF(AY$10&gt;='1.Salaries Rates Dates'!$B$41,'1.Salaries Rates Dates'!$A$41)))</f>
        <v>0.52500000000000002</v>
      </c>
      <c r="AY95" s="415"/>
      <c r="AZ95" s="415"/>
      <c r="BA95" s="415"/>
      <c r="BB95" s="416"/>
      <c r="BC95" s="305"/>
      <c r="BD95" s="306"/>
      <c r="BE95" s="307"/>
      <c r="BF95" s="252"/>
      <c r="BG95" s="414" cm="1">
        <f t="array" ref="BG95">IF(AND(BH$10&lt;'1.Salaries Rates Dates'!$B$41,BM$10&lt;'1.Salaries Rates Dates'!$B$41),'1.Salaries Rates Dates'!$A$40,
IF(AND(BH$10&lt;'1.Salaries Rates Dates'!$B$41,BM$10&gt;='1.Salaries Rates Dates'!$B$41),
     ('1.Salaries Rates Dates'!$A$40*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+
     '1.Salaries Rates Dates'!$A$41*(IF(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=1,0,(DATEDIF(_xlfn.IFS(BH$10&lt;=DATE(YEAR(BH$10),7,1),("7/1/"&amp;YEAR(BH$10)),(BH$10&gt;DATE(YEAR(BH$10),7,1)),("7/1/"&amp;YEAR(BH$10)+1))-DAY(_xlfn.IFS(BH$10&lt;=DATE(YEAR(BH$10),7,1),("7/1/"&amp;YEAR(BH$10)),(BH$10&gt;DATE(YEAR(BH$10),7,1)),("7/1/"&amp;YEAR(BH$10)+1)))+1,BM$10,"m")-1+(1+EOMONTH(_xlfn.IFS(BH$10&lt;=DATE(YEAR(BH$10),7,1),("7/1/"&amp;YEAR(BH$10)),(BH$10&gt;DATE(YEAR(BH$10),7,1)),("7/1/"&amp;YEAR(BH$10)+1)),0)-_xlfn.IFS(BH$10&lt;=DATE(YEAR(BH$10),7,1),("7/1/"&amp;YEAR(BH$10)),(BH$10&gt;DATE(YEAR(BH$10),7,1)),("7/1/"&amp;YEAR(BH$10)+1)))/DAY(DATE(YEAR(_xlfn.IFS(BH$10&lt;=DATE(YEAR(BH$10),7,1),("7/1/"&amp;YEAR(BH$10)),(BH$10&gt;DATE(YEAR(BH$10),7,1)),("7/1/"&amp;YEAR(BH$10)+1))),MONTH(_xlfn.IFS(BH$10&lt;=DATE(YEAR(BH$10),7,1),("7/1/"&amp;YEAR(BH$10)),(BH$10&gt;DATE(YEAR(BH$10),7,1)),("7/1/"&amp;YEAR(BH$10)+1)))+1,))+(BM$10-EOMONTH(BM$10,-1))/DAY(DATE(YEAR(BM$10),MONTH(BM$10)+1,)))/(DATEDIF(BH$10-DAY(BH$10)+1,BM$10,"m")-1+(1+EOMONTH(BH$10,0)-BH$10)/DAY(DATE(YEAR(BH$10),MONTH(BH$10)+1,))+(BM$10-EOMONTH(BM$10,-1))/DAY(DATE(YEAR(BM$10),MONTH(BM$10)+1,)))))),
IF(BH$10&gt;='1.Salaries Rates Dates'!$B$41,'1.Salaries Rates Dates'!$A$41)))</f>
        <v>0.52500000000000002</v>
      </c>
      <c r="BH95" s="415"/>
      <c r="BI95" s="415"/>
      <c r="BJ95" s="415"/>
      <c r="BK95" s="416"/>
      <c r="BL95" s="305"/>
      <c r="BM95" s="306"/>
      <c r="BN95" s="307"/>
      <c r="BO95" s="284"/>
      <c r="BP95" s="265"/>
      <c r="BQ95" s="353"/>
      <c r="BR95" s="1"/>
      <c r="BS95" s="92"/>
      <c r="BT95" s="93"/>
      <c r="BU95" s="93"/>
      <c r="BV95" s="93"/>
      <c r="BW95" s="93"/>
      <c r="BX95" s="93"/>
      <c r="BY95" s="93"/>
      <c r="BZ95" s="93"/>
      <c r="CA95" s="94"/>
    </row>
    <row r="96" spans="1:79" ht="15.75" customHeight="1" thickTop="1" thickBot="1" x14ac:dyDescent="0.3">
      <c r="A96" s="280" t="s">
        <v>66</v>
      </c>
      <c r="B96" s="281"/>
      <c r="C96" s="281"/>
      <c r="D96" s="226"/>
      <c r="E96" s="290" t="s">
        <v>67</v>
      </c>
      <c r="F96" s="291"/>
      <c r="G96" s="291"/>
      <c r="H96" s="291"/>
      <c r="I96" s="419"/>
      <c r="J96" s="274">
        <f>SUM(L44,J56,J63,J66:L69,J75,J77:L85,J94)</f>
        <v>0</v>
      </c>
      <c r="K96" s="308"/>
      <c r="L96" s="309"/>
      <c r="M96" s="250"/>
      <c r="N96" s="284"/>
      <c r="O96" s="264"/>
      <c r="P96" s="264"/>
      <c r="Q96" s="264"/>
      <c r="R96" s="417"/>
      <c r="S96" s="274">
        <f>SUM(U44,S56,S63,S66:U69,S75,S77:U85,S94)</f>
        <v>0</v>
      </c>
      <c r="T96" s="308"/>
      <c r="U96" s="309"/>
      <c r="V96" s="252"/>
      <c r="W96" s="284"/>
      <c r="X96" s="264"/>
      <c r="Y96" s="264"/>
      <c r="Z96" s="264"/>
      <c r="AA96" s="417"/>
      <c r="AB96" s="274">
        <f>SUM(AD44,AB56,AB63,AB66:AD69,AB75,AB77:AD85,AB94)</f>
        <v>0</v>
      </c>
      <c r="AC96" s="308"/>
      <c r="AD96" s="309"/>
      <c r="AE96" s="252"/>
      <c r="AF96" s="284"/>
      <c r="AG96" s="264"/>
      <c r="AH96" s="264"/>
      <c r="AI96" s="264"/>
      <c r="AJ96" s="417"/>
      <c r="AK96" s="274">
        <f>SUM(AM44,AK56,AK63,AK66:AM69,AK75,AK77:AM85,AK94)</f>
        <v>0</v>
      </c>
      <c r="AL96" s="308"/>
      <c r="AM96" s="309"/>
      <c r="AN96" s="252"/>
      <c r="AO96" s="284"/>
      <c r="AP96" s="264"/>
      <c r="AQ96" s="264"/>
      <c r="AR96" s="264"/>
      <c r="AS96" s="417"/>
      <c r="AT96" s="274">
        <f>SUM(AV44,AT56,AT63,AT66:AV69,AT75,AT77:AV85,AT94)</f>
        <v>0</v>
      </c>
      <c r="AU96" s="308"/>
      <c r="AV96" s="309"/>
      <c r="AW96" s="252"/>
      <c r="AX96" s="284"/>
      <c r="AY96" s="264"/>
      <c r="AZ96" s="264"/>
      <c r="BA96" s="264"/>
      <c r="BB96" s="417"/>
      <c r="BC96" s="274">
        <f>SUM(BE44,BC56,BC63,BC66:BE69,BC75,BC77:BE85,BC94)</f>
        <v>0</v>
      </c>
      <c r="BD96" s="308"/>
      <c r="BE96" s="309"/>
      <c r="BF96" s="252"/>
      <c r="BG96" s="284"/>
      <c r="BH96" s="264"/>
      <c r="BI96" s="264"/>
      <c r="BJ96" s="264"/>
      <c r="BK96" s="417"/>
      <c r="BL96" s="274">
        <f>SUM(BN44,BL56,BL63,BL66:BN69,BL75,BL77:BN85,BL94)</f>
        <v>0</v>
      </c>
      <c r="BM96" s="308"/>
      <c r="BN96" s="309"/>
      <c r="BO96" s="351"/>
      <c r="BP96" s="348">
        <f>J96+S96+AB96+AK96+AT96+BC96+BL96</f>
        <v>0</v>
      </c>
      <c r="BQ96" s="349"/>
      <c r="BR96" s="1"/>
      <c r="BS96" s="92"/>
      <c r="BT96" s="93"/>
      <c r="BU96" s="93"/>
      <c r="BV96" s="93"/>
      <c r="BW96" s="93"/>
      <c r="BX96" s="93"/>
      <c r="BY96" s="93"/>
      <c r="BZ96" s="93"/>
      <c r="CA96" s="94"/>
    </row>
    <row r="97" spans="1:79" ht="16.5" thickTop="1" thickBot="1" x14ac:dyDescent="0.3">
      <c r="A97" s="280" t="s">
        <v>68</v>
      </c>
      <c r="B97" s="281"/>
      <c r="C97" s="281"/>
      <c r="D97" s="226"/>
      <c r="E97" s="290"/>
      <c r="F97" s="291"/>
      <c r="G97" s="291"/>
      <c r="H97" s="291"/>
      <c r="I97" s="419"/>
      <c r="J97" s="274">
        <f>J96*E95</f>
        <v>0</v>
      </c>
      <c r="K97" s="308"/>
      <c r="L97" s="309"/>
      <c r="M97" s="250"/>
      <c r="N97" s="284"/>
      <c r="O97" s="264"/>
      <c r="P97" s="264"/>
      <c r="Q97" s="264"/>
      <c r="R97" s="417"/>
      <c r="S97" s="274">
        <f>S96*N95</f>
        <v>0</v>
      </c>
      <c r="T97" s="308"/>
      <c r="U97" s="309"/>
      <c r="V97" s="252"/>
      <c r="W97" s="284"/>
      <c r="X97" s="264"/>
      <c r="Y97" s="264"/>
      <c r="Z97" s="264"/>
      <c r="AA97" s="417"/>
      <c r="AB97" s="274">
        <f>AB96*W95</f>
        <v>0</v>
      </c>
      <c r="AC97" s="308"/>
      <c r="AD97" s="318"/>
      <c r="AE97" s="252"/>
      <c r="AF97" s="284"/>
      <c r="AG97" s="264"/>
      <c r="AH97" s="264"/>
      <c r="AI97" s="264"/>
      <c r="AJ97" s="417"/>
      <c r="AK97" s="274">
        <f>AK96*AF95</f>
        <v>0</v>
      </c>
      <c r="AL97" s="308"/>
      <c r="AM97" s="318"/>
      <c r="AN97" s="252"/>
      <c r="AO97" s="284"/>
      <c r="AP97" s="264"/>
      <c r="AQ97" s="264"/>
      <c r="AR97" s="264"/>
      <c r="AS97" s="417"/>
      <c r="AT97" s="274">
        <f>AT96*AO95</f>
        <v>0</v>
      </c>
      <c r="AU97" s="308"/>
      <c r="AV97" s="318"/>
      <c r="AW97" s="252"/>
      <c r="AX97" s="284"/>
      <c r="AY97" s="264"/>
      <c r="AZ97" s="264"/>
      <c r="BA97" s="264"/>
      <c r="BB97" s="417"/>
      <c r="BC97" s="274">
        <f>BC96*AX95</f>
        <v>0</v>
      </c>
      <c r="BD97" s="308"/>
      <c r="BE97" s="318"/>
      <c r="BF97" s="252"/>
      <c r="BG97" s="284"/>
      <c r="BH97" s="264"/>
      <c r="BI97" s="264"/>
      <c r="BJ97" s="264"/>
      <c r="BK97" s="417"/>
      <c r="BL97" s="274">
        <f>BL96*BG95</f>
        <v>0</v>
      </c>
      <c r="BM97" s="308"/>
      <c r="BN97" s="318"/>
      <c r="BO97" s="351"/>
      <c r="BP97" s="348">
        <f>J97+S97+AB97+AK97+AT97+BC97+BL97</f>
        <v>0</v>
      </c>
      <c r="BQ97" s="349"/>
      <c r="BR97" s="1"/>
      <c r="BS97" s="113">
        <v>7001</v>
      </c>
      <c r="BT97" s="188">
        <f>J97</f>
        <v>0</v>
      </c>
      <c r="BU97" s="188">
        <f>S97</f>
        <v>0</v>
      </c>
      <c r="BV97" s="188">
        <f>AB97</f>
        <v>0</v>
      </c>
      <c r="BW97" s="188">
        <f>AK97</f>
        <v>0</v>
      </c>
      <c r="BX97" s="188">
        <f>AT97</f>
        <v>0</v>
      </c>
      <c r="BY97" s="188">
        <f>BC97</f>
        <v>0</v>
      </c>
      <c r="BZ97" s="188">
        <f>BL97</f>
        <v>0</v>
      </c>
      <c r="CA97" s="188">
        <f>SUM(BT97:BZ97)</f>
        <v>0</v>
      </c>
    </row>
    <row r="98" spans="1:79" ht="16.5" thickTop="1" thickBot="1" x14ac:dyDescent="0.3">
      <c r="A98" s="371" t="s">
        <v>69</v>
      </c>
      <c r="B98" s="372"/>
      <c r="C98" s="372"/>
      <c r="D98" s="227"/>
      <c r="E98" s="290"/>
      <c r="F98" s="291"/>
      <c r="G98" s="291"/>
      <c r="H98" s="291"/>
      <c r="I98" s="419"/>
      <c r="J98" s="314">
        <f>J88+J97</f>
        <v>0</v>
      </c>
      <c r="K98" s="315"/>
      <c r="L98" s="316"/>
      <c r="M98" s="251"/>
      <c r="N98" s="284"/>
      <c r="O98" s="264"/>
      <c r="P98" s="264"/>
      <c r="Q98" s="264"/>
      <c r="R98" s="417"/>
      <c r="S98" s="314">
        <f>S88+S97</f>
        <v>0</v>
      </c>
      <c r="T98" s="315"/>
      <c r="U98" s="316"/>
      <c r="V98" s="253"/>
      <c r="W98" s="284"/>
      <c r="X98" s="264"/>
      <c r="Y98" s="264"/>
      <c r="Z98" s="264"/>
      <c r="AA98" s="417"/>
      <c r="AB98" s="314">
        <f>AB88+AB97</f>
        <v>0</v>
      </c>
      <c r="AC98" s="315"/>
      <c r="AD98" s="319"/>
      <c r="AE98" s="253"/>
      <c r="AF98" s="284"/>
      <c r="AG98" s="264"/>
      <c r="AH98" s="264"/>
      <c r="AI98" s="264"/>
      <c r="AJ98" s="417"/>
      <c r="AK98" s="314">
        <f>AK88+AK97</f>
        <v>0</v>
      </c>
      <c r="AL98" s="315"/>
      <c r="AM98" s="319"/>
      <c r="AN98" s="253"/>
      <c r="AO98" s="284"/>
      <c r="AP98" s="264"/>
      <c r="AQ98" s="264"/>
      <c r="AR98" s="264"/>
      <c r="AS98" s="417"/>
      <c r="AT98" s="314">
        <f>AT88+AT97</f>
        <v>0</v>
      </c>
      <c r="AU98" s="315"/>
      <c r="AV98" s="319"/>
      <c r="AW98" s="253"/>
      <c r="AX98" s="284"/>
      <c r="AY98" s="264"/>
      <c r="AZ98" s="264"/>
      <c r="BA98" s="264"/>
      <c r="BB98" s="417"/>
      <c r="BC98" s="314">
        <f>BC88+BC97</f>
        <v>0</v>
      </c>
      <c r="BD98" s="315"/>
      <c r="BE98" s="319"/>
      <c r="BF98" s="253"/>
      <c r="BG98" s="284"/>
      <c r="BH98" s="264"/>
      <c r="BI98" s="264"/>
      <c r="BJ98" s="264"/>
      <c r="BK98" s="417"/>
      <c r="BL98" s="314">
        <f>BL88+BL97</f>
        <v>0</v>
      </c>
      <c r="BM98" s="315"/>
      <c r="BN98" s="319"/>
      <c r="BO98" s="352"/>
      <c r="BP98" s="348">
        <f>J98+S98+AB98+AK98+AT98+BC98+BL98</f>
        <v>0</v>
      </c>
      <c r="BQ98" s="349"/>
      <c r="BR98" s="1"/>
      <c r="BS98" s="2" t="s">
        <v>143</v>
      </c>
      <c r="BT98" s="188">
        <f>BT88+BT97</f>
        <v>0</v>
      </c>
      <c r="BU98" s="188">
        <f>BU88+BU97</f>
        <v>0</v>
      </c>
      <c r="BV98" s="188">
        <f>BV88+BV97</f>
        <v>0</v>
      </c>
      <c r="BW98" s="188">
        <f t="shared" ref="BW98:BY98" si="59">BW88+BW97</f>
        <v>0</v>
      </c>
      <c r="BX98" s="188">
        <f t="shared" si="59"/>
        <v>0</v>
      </c>
      <c r="BY98" s="188">
        <f t="shared" si="59"/>
        <v>0</v>
      </c>
      <c r="BZ98" s="188">
        <f>BZ88+BZ97</f>
        <v>0</v>
      </c>
      <c r="CA98" s="188">
        <f>SUM(BT98:BZ98)</f>
        <v>0</v>
      </c>
    </row>
    <row r="99" spans="1:79" ht="15.75" thickTop="1" x14ac:dyDescent="0.25">
      <c r="J99" s="41"/>
      <c r="K99" s="42" t="str">
        <f>IF(L99&lt;0,"Over:",IF(L99&gt;0,"Under:",IF(L99=0,"Over/Under:")))</f>
        <v>Over/Under:</v>
      </c>
      <c r="L99" s="43">
        <f>'Compiled Budget'!$L$27</f>
        <v>0</v>
      </c>
      <c r="S99" s="41"/>
      <c r="T99" s="42" t="str">
        <f>IF(U99&lt;0,"Over:",IF(U99&gt;0,"Under:",IF(U99=0,"Over/Under:")))</f>
        <v>Over/Under:</v>
      </c>
      <c r="U99" s="43">
        <f>'Compiled Budget'!$U$27</f>
        <v>0</v>
      </c>
      <c r="AB99" s="41"/>
      <c r="AC99" s="42" t="str">
        <f>IF(AD99&lt;0,"Over:",IF(AD99&gt;0,"Under:",IF(AD99=0,"Over/Under:")))</f>
        <v>Over/Under:</v>
      </c>
      <c r="AD99" s="43">
        <f>'Compiled Budget'!$AD$27</f>
        <v>0</v>
      </c>
      <c r="AK99" s="41"/>
      <c r="AL99" s="42" t="str">
        <f>IF(AM99&lt;0,"Over:",IF(AM99&gt;0,"Under:",IF(AM99=0,"Over/Under:")))</f>
        <v>Over/Under:</v>
      </c>
      <c r="AM99" s="43">
        <f>'Compiled Budget'!$AM$27</f>
        <v>0</v>
      </c>
      <c r="AT99" s="41"/>
      <c r="AU99" s="42" t="str">
        <f>IF(AV99&lt;0,"Over:",IF(AV99&gt;0,"Under:",IF(AV99=0,"Over/Under:")))</f>
        <v>Over/Under:</v>
      </c>
      <c r="AV99" s="43">
        <f>'Compiled Budget'!$AV$27</f>
        <v>0</v>
      </c>
      <c r="BC99" s="41"/>
      <c r="BD99" s="42" t="str">
        <f>IF(BE99&lt;0,"Over:",IF(BE99&gt;0,"Under:",IF(BE99=0,"Over/Under:")))</f>
        <v>Over/Under:</v>
      </c>
      <c r="BE99" s="43">
        <f>'Compiled Budget'!$BE$27</f>
        <v>0</v>
      </c>
      <c r="BL99" s="41"/>
      <c r="BM99" s="42" t="str">
        <f>IF(BN99&lt;0,"Over:",IF(BN99&gt;0,"Under:",IF(BN99=0,"Over/Under:")))</f>
        <v>Over/Under:</v>
      </c>
      <c r="BN99" s="43">
        <f>'Compiled Budget'!$BN$27</f>
        <v>0</v>
      </c>
    </row>
    <row r="101" spans="1:79" x14ac:dyDescent="0.25">
      <c r="B101" s="40"/>
    </row>
  </sheetData>
  <mergeCells count="607">
    <mergeCell ref="BL98:BN98"/>
    <mergeCell ref="BG96:BK98"/>
    <mergeCell ref="BL96:BN96"/>
    <mergeCell ref="BP96:BQ96"/>
    <mergeCell ref="A97:C97"/>
    <mergeCell ref="J97:L97"/>
    <mergeCell ref="S97:U97"/>
    <mergeCell ref="AB97:AD97"/>
    <mergeCell ref="AK97:AM97"/>
    <mergeCell ref="AT97:AV97"/>
    <mergeCell ref="BC97:BE97"/>
    <mergeCell ref="AF96:AJ98"/>
    <mergeCell ref="AK96:AM96"/>
    <mergeCell ref="AO96:AS98"/>
    <mergeCell ref="BP95:BQ95"/>
    <mergeCell ref="A96:C96"/>
    <mergeCell ref="E96:I98"/>
    <mergeCell ref="J96:L96"/>
    <mergeCell ref="N96:R98"/>
    <mergeCell ref="S96:U96"/>
    <mergeCell ref="W96:AA98"/>
    <mergeCell ref="AB96:AD96"/>
    <mergeCell ref="AF95:AJ95"/>
    <mergeCell ref="AK95:AM95"/>
    <mergeCell ref="AO95:AS95"/>
    <mergeCell ref="AT95:AV95"/>
    <mergeCell ref="AX95:BB95"/>
    <mergeCell ref="BC95:BE95"/>
    <mergeCell ref="BP98:BQ98"/>
    <mergeCell ref="BL97:BN97"/>
    <mergeCell ref="BP97:BQ97"/>
    <mergeCell ref="A98:C98"/>
    <mergeCell ref="J98:L98"/>
    <mergeCell ref="S98:U98"/>
    <mergeCell ref="AB98:AD98"/>
    <mergeCell ref="AK98:AM98"/>
    <mergeCell ref="AT98:AV98"/>
    <mergeCell ref="BC98:BE98"/>
    <mergeCell ref="A95:C95"/>
    <mergeCell ref="E95:I95"/>
    <mergeCell ref="J95:L95"/>
    <mergeCell ref="N95:R95"/>
    <mergeCell ref="S95:U95"/>
    <mergeCell ref="W95:AA95"/>
    <mergeCell ref="AB95:AD95"/>
    <mergeCell ref="A94:C94"/>
    <mergeCell ref="J94:L94"/>
    <mergeCell ref="S94:U94"/>
    <mergeCell ref="AB94:AD94"/>
    <mergeCell ref="A93:C93"/>
    <mergeCell ref="J93:L93"/>
    <mergeCell ref="S93:U93"/>
    <mergeCell ref="AB93:AD93"/>
    <mergeCell ref="AK93:AM93"/>
    <mergeCell ref="AT93:AV93"/>
    <mergeCell ref="BC93:BE93"/>
    <mergeCell ref="BL93:BN93"/>
    <mergeCell ref="BP93:BQ93"/>
    <mergeCell ref="A92:C92"/>
    <mergeCell ref="J92:L92"/>
    <mergeCell ref="S92:U92"/>
    <mergeCell ref="AB92:AD92"/>
    <mergeCell ref="AK92:AM92"/>
    <mergeCell ref="AT92:AV92"/>
    <mergeCell ref="BC92:BE92"/>
    <mergeCell ref="BL92:BN92"/>
    <mergeCell ref="BP92:BQ92"/>
    <mergeCell ref="A91:C91"/>
    <mergeCell ref="J91:L91"/>
    <mergeCell ref="S91:U91"/>
    <mergeCell ref="AB91:AD91"/>
    <mergeCell ref="AK91:AM91"/>
    <mergeCell ref="AT91:AV91"/>
    <mergeCell ref="BC91:BE91"/>
    <mergeCell ref="BL91:BN91"/>
    <mergeCell ref="BP91:BQ91"/>
    <mergeCell ref="A90:C90"/>
    <mergeCell ref="J90:L90"/>
    <mergeCell ref="S90:U90"/>
    <mergeCell ref="AB90:AD90"/>
    <mergeCell ref="AK90:AM90"/>
    <mergeCell ref="AT90:AV90"/>
    <mergeCell ref="BC90:BE90"/>
    <mergeCell ref="BL90:BN90"/>
    <mergeCell ref="BP90:BQ90"/>
    <mergeCell ref="A88:C88"/>
    <mergeCell ref="E88:I88"/>
    <mergeCell ref="J88:L88"/>
    <mergeCell ref="N88:R88"/>
    <mergeCell ref="S88:U88"/>
    <mergeCell ref="W88:AA88"/>
    <mergeCell ref="AT89:AV89"/>
    <mergeCell ref="BC89:BE89"/>
    <mergeCell ref="BL89:BN89"/>
    <mergeCell ref="J89:L89"/>
    <mergeCell ref="S89:U89"/>
    <mergeCell ref="AB89:AD89"/>
    <mergeCell ref="AK89:AM89"/>
    <mergeCell ref="AB88:AD88"/>
    <mergeCell ref="AF88:AJ88"/>
    <mergeCell ref="AK88:AM88"/>
    <mergeCell ref="AO88:AS88"/>
    <mergeCell ref="AT88:AV88"/>
    <mergeCell ref="N87:U87"/>
    <mergeCell ref="W87:AD87"/>
    <mergeCell ref="AF87:AM87"/>
    <mergeCell ref="AO87:AV87"/>
    <mergeCell ref="AX87:BE87"/>
    <mergeCell ref="BG87:BN87"/>
    <mergeCell ref="BO87:BQ87"/>
    <mergeCell ref="BC88:BE88"/>
    <mergeCell ref="BG88:BK88"/>
    <mergeCell ref="BL88:BN88"/>
    <mergeCell ref="BO88:BO98"/>
    <mergeCell ref="BP88:BQ88"/>
    <mergeCell ref="AX88:BB88"/>
    <mergeCell ref="BP89:BQ89"/>
    <mergeCell ref="BC94:BE94"/>
    <mergeCell ref="BL94:BN94"/>
    <mergeCell ref="BP94:BQ94"/>
    <mergeCell ref="AK94:AM94"/>
    <mergeCell ref="AT94:AV94"/>
    <mergeCell ref="AT96:AV96"/>
    <mergeCell ref="AX96:BB98"/>
    <mergeCell ref="BC96:BE96"/>
    <mergeCell ref="BG95:BK95"/>
    <mergeCell ref="BL95:BN95"/>
    <mergeCell ref="BL85:BN85"/>
    <mergeCell ref="BP85:BQ85"/>
    <mergeCell ref="A86:C86"/>
    <mergeCell ref="J86:L86"/>
    <mergeCell ref="S86:U86"/>
    <mergeCell ref="AB86:AD86"/>
    <mergeCell ref="AK86:AM86"/>
    <mergeCell ref="AT86:AV86"/>
    <mergeCell ref="BC86:BE86"/>
    <mergeCell ref="BL86:BN86"/>
    <mergeCell ref="J85:L85"/>
    <mergeCell ref="S85:U85"/>
    <mergeCell ref="AB85:AD85"/>
    <mergeCell ref="AK85:AM85"/>
    <mergeCell ref="AT85:AV85"/>
    <mergeCell ref="BC85:BE85"/>
    <mergeCell ref="BP86:BQ86"/>
    <mergeCell ref="BL83:BN83"/>
    <mergeCell ref="BP83:BQ83"/>
    <mergeCell ref="J84:L84"/>
    <mergeCell ref="S84:U84"/>
    <mergeCell ref="AB84:AD84"/>
    <mergeCell ref="AK84:AM84"/>
    <mergeCell ref="AT84:AV84"/>
    <mergeCell ref="BC84:BE84"/>
    <mergeCell ref="BL84:BN84"/>
    <mergeCell ref="BP84:BQ84"/>
    <mergeCell ref="J83:L83"/>
    <mergeCell ref="S83:U83"/>
    <mergeCell ref="AB83:AD83"/>
    <mergeCell ref="AK83:AM83"/>
    <mergeCell ref="AT83:AV83"/>
    <mergeCell ref="BC83:BE83"/>
    <mergeCell ref="BL81:BN81"/>
    <mergeCell ref="BP81:BQ81"/>
    <mergeCell ref="J82:L82"/>
    <mergeCell ref="S82:U82"/>
    <mergeCell ref="AB82:AD82"/>
    <mergeCell ref="AK82:AM82"/>
    <mergeCell ref="AT82:AV82"/>
    <mergeCell ref="BC82:BE82"/>
    <mergeCell ref="BL82:BN82"/>
    <mergeCell ref="BP82:BQ82"/>
    <mergeCell ref="J81:L81"/>
    <mergeCell ref="S81:U81"/>
    <mergeCell ref="AB81:AD81"/>
    <mergeCell ref="AK81:AM81"/>
    <mergeCell ref="AT81:AV81"/>
    <mergeCell ref="BC81:BE81"/>
    <mergeCell ref="BL79:BN79"/>
    <mergeCell ref="BP79:BQ79"/>
    <mergeCell ref="J80:L80"/>
    <mergeCell ref="S80:U80"/>
    <mergeCell ref="AB80:AD80"/>
    <mergeCell ref="AK80:AM80"/>
    <mergeCell ref="AT80:AV80"/>
    <mergeCell ref="BC80:BE80"/>
    <mergeCell ref="BL80:BN80"/>
    <mergeCell ref="BP80:BQ80"/>
    <mergeCell ref="J79:L79"/>
    <mergeCell ref="S79:U79"/>
    <mergeCell ref="AB79:AD79"/>
    <mergeCell ref="AK79:AM79"/>
    <mergeCell ref="AT79:AV79"/>
    <mergeCell ref="BC79:BE79"/>
    <mergeCell ref="S78:U78"/>
    <mergeCell ref="AB78:AD78"/>
    <mergeCell ref="AK78:AM78"/>
    <mergeCell ref="AT78:AV78"/>
    <mergeCell ref="BC78:BE78"/>
    <mergeCell ref="BL78:BN78"/>
    <mergeCell ref="BP78:BQ78"/>
    <mergeCell ref="J77:L77"/>
    <mergeCell ref="S77:U77"/>
    <mergeCell ref="AB77:AD77"/>
    <mergeCell ref="AK77:AM77"/>
    <mergeCell ref="AT77:AV77"/>
    <mergeCell ref="BC77:BE77"/>
    <mergeCell ref="S76:U76"/>
    <mergeCell ref="AB76:AD76"/>
    <mergeCell ref="AK76:AM76"/>
    <mergeCell ref="AT76:AV76"/>
    <mergeCell ref="BC76:BE76"/>
    <mergeCell ref="BL76:BN76"/>
    <mergeCell ref="BP76:BQ76"/>
    <mergeCell ref="BL77:BN77"/>
    <mergeCell ref="BP77:BQ77"/>
    <mergeCell ref="BP74:BQ74"/>
    <mergeCell ref="J75:L75"/>
    <mergeCell ref="S75:U75"/>
    <mergeCell ref="AB75:AD75"/>
    <mergeCell ref="AK75:AM75"/>
    <mergeCell ref="AT75:AV75"/>
    <mergeCell ref="BC75:BE75"/>
    <mergeCell ref="BL75:BN75"/>
    <mergeCell ref="BP75:BQ75"/>
    <mergeCell ref="BP72:BQ72"/>
    <mergeCell ref="F73:I73"/>
    <mergeCell ref="J73:L73"/>
    <mergeCell ref="S73:U73"/>
    <mergeCell ref="AB73:AD73"/>
    <mergeCell ref="AK73:AM73"/>
    <mergeCell ref="AT73:AV73"/>
    <mergeCell ref="BC73:BE73"/>
    <mergeCell ref="BL73:BN73"/>
    <mergeCell ref="BP73:BQ73"/>
    <mergeCell ref="S72:U72"/>
    <mergeCell ref="AB72:AD72"/>
    <mergeCell ref="AK72:AM72"/>
    <mergeCell ref="AT72:AV72"/>
    <mergeCell ref="BC72:BE72"/>
    <mergeCell ref="BL72:BN72"/>
    <mergeCell ref="F74:I74"/>
    <mergeCell ref="J74:L74"/>
    <mergeCell ref="S74:U74"/>
    <mergeCell ref="AB74:AD74"/>
    <mergeCell ref="AK74:AM74"/>
    <mergeCell ref="AT74:AV74"/>
    <mergeCell ref="BC74:BE74"/>
    <mergeCell ref="BL74:BN74"/>
    <mergeCell ref="BC70:BE70"/>
    <mergeCell ref="BL70:BN70"/>
    <mergeCell ref="BP70:BQ70"/>
    <mergeCell ref="F71:I71"/>
    <mergeCell ref="J71:L71"/>
    <mergeCell ref="S71:U71"/>
    <mergeCell ref="AB71:AD71"/>
    <mergeCell ref="AK71:AM71"/>
    <mergeCell ref="AT71:AV71"/>
    <mergeCell ref="BC71:BE71"/>
    <mergeCell ref="F70:I70"/>
    <mergeCell ref="J70:L70"/>
    <mergeCell ref="S70:U70"/>
    <mergeCell ref="AB70:AD70"/>
    <mergeCell ref="AK70:AM70"/>
    <mergeCell ref="AT70:AV70"/>
    <mergeCell ref="BL71:BN71"/>
    <mergeCell ref="BP71:BQ71"/>
    <mergeCell ref="BL68:BN68"/>
    <mergeCell ref="BP68:BQ68"/>
    <mergeCell ref="J69:L69"/>
    <mergeCell ref="S69:U69"/>
    <mergeCell ref="AB69:AD69"/>
    <mergeCell ref="AK69:AM69"/>
    <mergeCell ref="AT69:AV69"/>
    <mergeCell ref="BC69:BE69"/>
    <mergeCell ref="BL69:BN69"/>
    <mergeCell ref="BP69:BQ69"/>
    <mergeCell ref="J68:L68"/>
    <mergeCell ref="S68:U68"/>
    <mergeCell ref="AB68:AD68"/>
    <mergeCell ref="AK68:AM68"/>
    <mergeCell ref="AT68:AV68"/>
    <mergeCell ref="BC68:BE68"/>
    <mergeCell ref="AK65:AM65"/>
    <mergeCell ref="AT65:AV65"/>
    <mergeCell ref="BC65:BE65"/>
    <mergeCell ref="BL65:BN65"/>
    <mergeCell ref="BP65:BQ65"/>
    <mergeCell ref="BL66:BN66"/>
    <mergeCell ref="BP66:BQ66"/>
    <mergeCell ref="J67:L67"/>
    <mergeCell ref="S67:U67"/>
    <mergeCell ref="AB67:AD67"/>
    <mergeCell ref="AK67:AM67"/>
    <mergeCell ref="AT67:AV67"/>
    <mergeCell ref="BC67:BE67"/>
    <mergeCell ref="BL67:BN67"/>
    <mergeCell ref="BP67:BQ67"/>
    <mergeCell ref="J66:L66"/>
    <mergeCell ref="S66:U66"/>
    <mergeCell ref="AB66:AD66"/>
    <mergeCell ref="AK66:AM66"/>
    <mergeCell ref="AT66:AV66"/>
    <mergeCell ref="BC66:BE66"/>
    <mergeCell ref="BL63:BN63"/>
    <mergeCell ref="BP63:BQ63"/>
    <mergeCell ref="A64:C64"/>
    <mergeCell ref="J64:L64"/>
    <mergeCell ref="S64:U64"/>
    <mergeCell ref="AB64:AD64"/>
    <mergeCell ref="AK64:AM64"/>
    <mergeCell ref="AT64:AV64"/>
    <mergeCell ref="BC64:BE64"/>
    <mergeCell ref="BL64:BN64"/>
    <mergeCell ref="J63:L63"/>
    <mergeCell ref="S63:U63"/>
    <mergeCell ref="AB63:AD63"/>
    <mergeCell ref="AK63:AM63"/>
    <mergeCell ref="AT63:AV63"/>
    <mergeCell ref="BC63:BE63"/>
    <mergeCell ref="BP64:BQ64"/>
    <mergeCell ref="BL61:BN61"/>
    <mergeCell ref="BP61:BQ61"/>
    <mergeCell ref="J62:L62"/>
    <mergeCell ref="S62:U62"/>
    <mergeCell ref="AB62:AD62"/>
    <mergeCell ref="AK62:AM62"/>
    <mergeCell ref="AT62:AV62"/>
    <mergeCell ref="BC62:BE62"/>
    <mergeCell ref="BL62:BN62"/>
    <mergeCell ref="BP62:BQ62"/>
    <mergeCell ref="J61:L61"/>
    <mergeCell ref="S61:U61"/>
    <mergeCell ref="AB61:AD61"/>
    <mergeCell ref="AK61:AM61"/>
    <mergeCell ref="AT61:AV61"/>
    <mergeCell ref="BC61:BE61"/>
    <mergeCell ref="AT58:AV58"/>
    <mergeCell ref="BC58:BE58"/>
    <mergeCell ref="BL58:BN58"/>
    <mergeCell ref="BP58:BQ58"/>
    <mergeCell ref="BL59:BN59"/>
    <mergeCell ref="BP59:BQ59"/>
    <mergeCell ref="J60:L60"/>
    <mergeCell ref="S60:U60"/>
    <mergeCell ref="AB60:AD60"/>
    <mergeCell ref="AK60:AM60"/>
    <mergeCell ref="AT60:AV60"/>
    <mergeCell ref="BC60:BE60"/>
    <mergeCell ref="BL60:BN60"/>
    <mergeCell ref="BP60:BQ60"/>
    <mergeCell ref="J59:L59"/>
    <mergeCell ref="S59:U59"/>
    <mergeCell ref="AB59:AD59"/>
    <mergeCell ref="AK59:AM59"/>
    <mergeCell ref="AT59:AV59"/>
    <mergeCell ref="BC59:BE59"/>
    <mergeCell ref="BP56:BQ56"/>
    <mergeCell ref="J57:L57"/>
    <mergeCell ref="S57:U57"/>
    <mergeCell ref="AB57:AD57"/>
    <mergeCell ref="AK57:AM57"/>
    <mergeCell ref="AT57:AV57"/>
    <mergeCell ref="BC57:BE57"/>
    <mergeCell ref="BL57:BN57"/>
    <mergeCell ref="BP57:BQ57"/>
    <mergeCell ref="BP54:BQ54"/>
    <mergeCell ref="J55:L55"/>
    <mergeCell ref="S55:U55"/>
    <mergeCell ref="AB55:AD55"/>
    <mergeCell ref="AK55:AM55"/>
    <mergeCell ref="AT55:AV55"/>
    <mergeCell ref="BC55:BE55"/>
    <mergeCell ref="BL55:BN55"/>
    <mergeCell ref="BP55:BQ55"/>
    <mergeCell ref="J54:L54"/>
    <mergeCell ref="S54:U54"/>
    <mergeCell ref="AB54:AD54"/>
    <mergeCell ref="AK54:AM54"/>
    <mergeCell ref="AT54:AV54"/>
    <mergeCell ref="BC54:BE54"/>
    <mergeCell ref="BP52:BQ52"/>
    <mergeCell ref="J53:L53"/>
    <mergeCell ref="S53:U53"/>
    <mergeCell ref="AB53:AD53"/>
    <mergeCell ref="AK53:AM53"/>
    <mergeCell ref="AT53:AV53"/>
    <mergeCell ref="BC53:BE53"/>
    <mergeCell ref="BL53:BN53"/>
    <mergeCell ref="BP53:BQ53"/>
    <mergeCell ref="BP50:BQ50"/>
    <mergeCell ref="J51:L51"/>
    <mergeCell ref="S51:U51"/>
    <mergeCell ref="AB51:AD51"/>
    <mergeCell ref="AK51:AM51"/>
    <mergeCell ref="AT51:AV51"/>
    <mergeCell ref="BC51:BE51"/>
    <mergeCell ref="BL51:BN51"/>
    <mergeCell ref="BP51:BQ51"/>
    <mergeCell ref="J50:L50"/>
    <mergeCell ref="S50:U50"/>
    <mergeCell ref="AB50:AD50"/>
    <mergeCell ref="AK50:AM50"/>
    <mergeCell ref="AT50:AV50"/>
    <mergeCell ref="BC50:BE50"/>
    <mergeCell ref="BL46:BN48"/>
    <mergeCell ref="BO46:BO86"/>
    <mergeCell ref="BL50:BN50"/>
    <mergeCell ref="BC52:BE52"/>
    <mergeCell ref="BL52:BN52"/>
    <mergeCell ref="BL54:BN54"/>
    <mergeCell ref="A52:C52"/>
    <mergeCell ref="J52:L52"/>
    <mergeCell ref="S52:U52"/>
    <mergeCell ref="AB52:AD52"/>
    <mergeCell ref="AK52:AM52"/>
    <mergeCell ref="AT52:AV52"/>
    <mergeCell ref="A56:C56"/>
    <mergeCell ref="J56:L56"/>
    <mergeCell ref="S56:U56"/>
    <mergeCell ref="AB56:AD56"/>
    <mergeCell ref="AK56:AM56"/>
    <mergeCell ref="AT56:AV56"/>
    <mergeCell ref="BC56:BE56"/>
    <mergeCell ref="BL56:BN56"/>
    <mergeCell ref="J58:L58"/>
    <mergeCell ref="S58:U58"/>
    <mergeCell ref="AB58:AD58"/>
    <mergeCell ref="AK58:AM58"/>
    <mergeCell ref="BO45:BQ45"/>
    <mergeCell ref="A46:C46"/>
    <mergeCell ref="J46:L48"/>
    <mergeCell ref="N46:Q86"/>
    <mergeCell ref="S46:U48"/>
    <mergeCell ref="W46:Z86"/>
    <mergeCell ref="AB46:AD48"/>
    <mergeCell ref="AF46:AI86"/>
    <mergeCell ref="AK46:AM48"/>
    <mergeCell ref="AO46:AR86"/>
    <mergeCell ref="BP46:BQ48"/>
    <mergeCell ref="A47:C47"/>
    <mergeCell ref="J49:L49"/>
    <mergeCell ref="S49:U49"/>
    <mergeCell ref="AB49:AD49"/>
    <mergeCell ref="AK49:AM49"/>
    <mergeCell ref="AT49:AV49"/>
    <mergeCell ref="BC49:BE49"/>
    <mergeCell ref="BL49:BN49"/>
    <mergeCell ref="BP49:BQ49"/>
    <mergeCell ref="AT46:AV48"/>
    <mergeCell ref="AX46:BA86"/>
    <mergeCell ref="BC46:BE48"/>
    <mergeCell ref="BG46:BJ86"/>
    <mergeCell ref="AX44:BA44"/>
    <mergeCell ref="BG44:BJ44"/>
    <mergeCell ref="A45:C45"/>
    <mergeCell ref="E45:L45"/>
    <mergeCell ref="N45:U45"/>
    <mergeCell ref="W45:AD45"/>
    <mergeCell ref="AF45:AM45"/>
    <mergeCell ref="AO45:AV45"/>
    <mergeCell ref="AX45:BE45"/>
    <mergeCell ref="BG45:BN45"/>
    <mergeCell ref="A44:C44"/>
    <mergeCell ref="E44:H44"/>
    <mergeCell ref="N44:Q44"/>
    <mergeCell ref="W44:Z44"/>
    <mergeCell ref="AF44:AI44"/>
    <mergeCell ref="AO44:AR44"/>
    <mergeCell ref="AU39:AU43"/>
    <mergeCell ref="AZ39:BA43"/>
    <mergeCell ref="BD39:BD43"/>
    <mergeCell ref="BI39:BJ43"/>
    <mergeCell ref="BM39:BM43"/>
    <mergeCell ref="BO37:BQ37"/>
    <mergeCell ref="BO38:BQ38"/>
    <mergeCell ref="G39:H43"/>
    <mergeCell ref="K39:K43"/>
    <mergeCell ref="P39:Q43"/>
    <mergeCell ref="T39:T43"/>
    <mergeCell ref="Y39:Z43"/>
    <mergeCell ref="AC39:AC43"/>
    <mergeCell ref="AH39:AI43"/>
    <mergeCell ref="AL39:AL43"/>
    <mergeCell ref="N37:U37"/>
    <mergeCell ref="W37:AD37"/>
    <mergeCell ref="AF37:AM37"/>
    <mergeCell ref="AO37:AV37"/>
    <mergeCell ref="AX37:BE37"/>
    <mergeCell ref="BG37:BN37"/>
    <mergeCell ref="BO26:BQ26"/>
    <mergeCell ref="BS26:BU26"/>
    <mergeCell ref="BV26:BX26"/>
    <mergeCell ref="G27:H36"/>
    <mergeCell ref="P27:Q36"/>
    <mergeCell ref="Y27:Z36"/>
    <mergeCell ref="AH27:AI36"/>
    <mergeCell ref="AQ27:AR36"/>
    <mergeCell ref="AZ27:BA36"/>
    <mergeCell ref="BI27:BJ36"/>
    <mergeCell ref="BO13:BQ13"/>
    <mergeCell ref="BS13:CA13"/>
    <mergeCell ref="B14:C14"/>
    <mergeCell ref="BO14:BQ14"/>
    <mergeCell ref="A25:C25"/>
    <mergeCell ref="BO25:BQ25"/>
    <mergeCell ref="BH11:BJ11"/>
    <mergeCell ref="BK11:BK12"/>
    <mergeCell ref="BL11:BL12"/>
    <mergeCell ref="BM11:BM12"/>
    <mergeCell ref="BN11:BN12"/>
    <mergeCell ref="A12:B12"/>
    <mergeCell ref="AY11:BA11"/>
    <mergeCell ref="BB11:BB12"/>
    <mergeCell ref="BC11:BC12"/>
    <mergeCell ref="BD11:BD12"/>
    <mergeCell ref="BE11:BE12"/>
    <mergeCell ref="BG11:BG12"/>
    <mergeCell ref="AP11:AR11"/>
    <mergeCell ref="AS11:AS12"/>
    <mergeCell ref="AT11:AT12"/>
    <mergeCell ref="AU11:AU12"/>
    <mergeCell ref="AV11:AV12"/>
    <mergeCell ref="AX11:AX12"/>
    <mergeCell ref="BO10:BO12"/>
    <mergeCell ref="BP10:BP12"/>
    <mergeCell ref="BQ10:BQ12"/>
    <mergeCell ref="AS10:AT10"/>
    <mergeCell ref="AU10:AV10"/>
    <mergeCell ref="AY10:BA10"/>
    <mergeCell ref="BB10:BC10"/>
    <mergeCell ref="AG11:AI11"/>
    <mergeCell ref="AJ11:AJ12"/>
    <mergeCell ref="AK11:AK12"/>
    <mergeCell ref="AL11:AL12"/>
    <mergeCell ref="AM11:AM12"/>
    <mergeCell ref="AO11:AO12"/>
    <mergeCell ref="N11:N12"/>
    <mergeCell ref="AL10:AM10"/>
    <mergeCell ref="AP10:AR10"/>
    <mergeCell ref="AE9:AE98"/>
    <mergeCell ref="AF9:AM9"/>
    <mergeCell ref="AA10:AB10"/>
    <mergeCell ref="AC10:AD10"/>
    <mergeCell ref="AG10:AI10"/>
    <mergeCell ref="AJ10:AK10"/>
    <mergeCell ref="O11:Q11"/>
    <mergeCell ref="R11:R12"/>
    <mergeCell ref="S11:S12"/>
    <mergeCell ref="T11:T12"/>
    <mergeCell ref="U11:U12"/>
    <mergeCell ref="W11:W12"/>
    <mergeCell ref="X11:Z11"/>
    <mergeCell ref="AA11:AA12"/>
    <mergeCell ref="AB11:AB12"/>
    <mergeCell ref="AC11:AC12"/>
    <mergeCell ref="AD11:AD12"/>
    <mergeCell ref="AF11:AF12"/>
    <mergeCell ref="AQ39:AR43"/>
    <mergeCell ref="S65:U65"/>
    <mergeCell ref="AB65:AD65"/>
    <mergeCell ref="BO9:BQ9"/>
    <mergeCell ref="BS9:CA12"/>
    <mergeCell ref="C10:C12"/>
    <mergeCell ref="F10:H10"/>
    <mergeCell ref="I10:J10"/>
    <mergeCell ref="K10:L10"/>
    <mergeCell ref="O10:Q10"/>
    <mergeCell ref="R10:S10"/>
    <mergeCell ref="T10:U10"/>
    <mergeCell ref="X10:Z10"/>
    <mergeCell ref="AN9:AN98"/>
    <mergeCell ref="AO9:AV9"/>
    <mergeCell ref="AW9:AW98"/>
    <mergeCell ref="AX9:BE9"/>
    <mergeCell ref="BF9:BF98"/>
    <mergeCell ref="BG9:BN9"/>
    <mergeCell ref="BD10:BE10"/>
    <mergeCell ref="BH10:BJ10"/>
    <mergeCell ref="BK10:BL10"/>
    <mergeCell ref="BM10:BN10"/>
    <mergeCell ref="M9:M98"/>
    <mergeCell ref="N9:U9"/>
    <mergeCell ref="V9:V98"/>
    <mergeCell ref="W9:AD9"/>
    <mergeCell ref="A2:J2"/>
    <mergeCell ref="A3:J3"/>
    <mergeCell ref="A6:J6"/>
    <mergeCell ref="A9:B10"/>
    <mergeCell ref="D9:D98"/>
    <mergeCell ref="E9:L9"/>
    <mergeCell ref="A13:C13"/>
    <mergeCell ref="B26:C26"/>
    <mergeCell ref="A37:C37"/>
    <mergeCell ref="E37:L37"/>
    <mergeCell ref="E11:E12"/>
    <mergeCell ref="F11:H11"/>
    <mergeCell ref="I11:I12"/>
    <mergeCell ref="J11:J12"/>
    <mergeCell ref="K11:K12"/>
    <mergeCell ref="L11:L12"/>
    <mergeCell ref="J65:L65"/>
    <mergeCell ref="F72:I72"/>
    <mergeCell ref="J72:L72"/>
    <mergeCell ref="J76:L76"/>
    <mergeCell ref="J78:L78"/>
    <mergeCell ref="A87:C87"/>
    <mergeCell ref="E87:L87"/>
    <mergeCell ref="A89:C89"/>
  </mergeCells>
  <conditionalFormatting sqref="L99">
    <cfRule type="cellIs" dxfId="14" priority="2" operator="lessThan">
      <formula>0</formula>
    </cfRule>
  </conditionalFormatting>
  <conditionalFormatting sqref="U99">
    <cfRule type="cellIs" dxfId="13" priority="1" operator="lessThan">
      <formula>0</formula>
    </cfRule>
  </conditionalFormatting>
  <conditionalFormatting sqref="AD99 AM99 AV99">
    <cfRule type="cellIs" dxfId="12" priority="5" operator="lessThan">
      <formula>0</formula>
    </cfRule>
  </conditionalFormatting>
  <conditionalFormatting sqref="BE99">
    <cfRule type="cellIs" dxfId="11" priority="4" operator="lessThan">
      <formula>0</formula>
    </cfRule>
  </conditionalFormatting>
  <conditionalFormatting sqref="BN99">
    <cfRule type="cellIs" dxfId="10" priority="3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2FBA22-CE7D-40E1-9CE2-D58DF5260911}">
          <x14:formula1>
            <xm:f>Sheet1!$A$2:$A$7</xm:f>
          </x14:formula1>
          <xm:sqref>C15:C24 C27:C36</xm:sqref>
        </x14:dataValidation>
        <x14:dataValidation type="list" allowBlank="1" showInputMessage="1" showErrorMessage="1" xr:uid="{54C873BB-03E6-4B8A-9DFD-409053A1D1B7}">
          <x14:formula1>
            <xm:f>Sheet1!$A$18:$A$21</xm:f>
          </x14:formula1>
          <xm:sqref>B39:B43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7CEEA-5640-4FBE-AD16-2C58ADE3478E}">
  <sheetPr>
    <pageSetUpPr fitToPage="1"/>
  </sheetPr>
  <dimension ref="A1:CA101"/>
  <sheetViews>
    <sheetView workbookViewId="0"/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7" width="6.42578125" customWidth="1"/>
    <col min="8" max="8" width="5.28515625" customWidth="1"/>
    <col min="9" max="9" width="11.140625" customWidth="1"/>
    <col min="10" max="10" width="13.7109375" customWidth="1"/>
    <col min="11" max="12" width="8.7109375" customWidth="1"/>
    <col min="13" max="13" width="0.42578125" customWidth="1"/>
    <col min="14" max="14" width="10.28515625" customWidth="1"/>
    <col min="15" max="15" width="6.7109375" customWidth="1"/>
    <col min="16" max="16" width="6.42578125" customWidth="1"/>
    <col min="17" max="17" width="5.28515625" customWidth="1"/>
    <col min="18" max="18" width="10" customWidth="1"/>
    <col min="19" max="19" width="13.7109375" customWidth="1"/>
    <col min="20" max="20" width="8.7109375" customWidth="1"/>
    <col min="21" max="21" width="9.85546875" customWidth="1"/>
    <col min="22" max="22" width="0.28515625" customWidth="1"/>
    <col min="23" max="23" width="10.28515625" customWidth="1"/>
    <col min="24" max="25" width="6.42578125" customWidth="1"/>
    <col min="26" max="26" width="5.28515625" customWidth="1"/>
    <col min="27" max="27" width="9.7109375" customWidth="1"/>
    <col min="28" max="28" width="13.7109375" customWidth="1"/>
    <col min="29" max="29" width="10.7109375" customWidth="1"/>
    <col min="30" max="30" width="9.85546875" customWidth="1"/>
    <col min="31" max="31" width="0.28515625" customWidth="1"/>
    <col min="32" max="32" width="11" customWidth="1"/>
    <col min="33" max="34" width="6.42578125" customWidth="1"/>
    <col min="35" max="35" width="5.28515625" customWidth="1"/>
    <col min="36" max="36" width="9.42578125" customWidth="1"/>
    <col min="37" max="37" width="13.7109375" customWidth="1"/>
    <col min="38" max="38" width="8.7109375" customWidth="1"/>
    <col min="39" max="39" width="9.85546875" customWidth="1"/>
    <col min="40" max="40" width="0.28515625" customWidth="1"/>
    <col min="41" max="41" width="11" customWidth="1"/>
    <col min="42" max="43" width="6.42578125" customWidth="1"/>
    <col min="44" max="44" width="5.28515625" customWidth="1"/>
    <col min="45" max="45" width="9.5703125" customWidth="1"/>
    <col min="46" max="46" width="13.7109375" customWidth="1"/>
    <col min="47" max="47" width="8.7109375" customWidth="1"/>
    <col min="48" max="48" width="9.85546875" customWidth="1"/>
    <col min="49" max="49" width="0.28515625" customWidth="1"/>
    <col min="50" max="50" width="11" customWidth="1"/>
    <col min="51" max="52" width="6.42578125" customWidth="1"/>
    <col min="53" max="53" width="5.28515625" customWidth="1"/>
    <col min="54" max="54" width="9.5703125" customWidth="1"/>
    <col min="55" max="55" width="13.7109375" customWidth="1"/>
    <col min="56" max="56" width="8.7109375" customWidth="1"/>
    <col min="57" max="57" width="9.85546875" customWidth="1"/>
    <col min="58" max="58" width="0.28515625" customWidth="1"/>
    <col min="59" max="59" width="11" customWidth="1"/>
    <col min="60" max="61" width="6.42578125" customWidth="1"/>
    <col min="62" max="62" width="5.28515625" customWidth="1"/>
    <col min="63" max="63" width="9.5703125" customWidth="1"/>
    <col min="64" max="64" width="13.7109375" customWidth="1"/>
    <col min="65" max="65" width="8.7109375" customWidth="1"/>
    <col min="66" max="70" width="9.85546875" customWidth="1"/>
    <col min="71" max="71" width="16.42578125" bestFit="1" customWidth="1"/>
    <col min="72" max="72" width="11.7109375" customWidth="1"/>
    <col min="73" max="78" width="11.5703125" customWidth="1"/>
    <col min="79" max="79" width="11.5703125" bestFit="1" customWidth="1"/>
  </cols>
  <sheetData>
    <row r="1" spans="1:79" s="13" customFormat="1" ht="15.75" customHeight="1" thickBot="1" x14ac:dyDescent="0.25">
      <c r="A1" s="97"/>
      <c r="B1" s="97"/>
      <c r="C1" s="98"/>
      <c r="D1" s="98"/>
      <c r="E1" s="98"/>
      <c r="F1" s="98"/>
      <c r="G1" s="98"/>
      <c r="K1" s="39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79" s="13" customFormat="1" ht="20.25" customHeight="1" thickTop="1" x14ac:dyDescent="0.2">
      <c r="A2" s="211" t="s">
        <v>82</v>
      </c>
      <c r="B2" s="212"/>
      <c r="C2" s="212"/>
      <c r="D2" s="212"/>
      <c r="E2" s="212"/>
      <c r="F2" s="212"/>
      <c r="G2" s="212"/>
      <c r="H2" s="212"/>
      <c r="I2" s="212"/>
      <c r="J2" s="375"/>
      <c r="K2" s="39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79" s="13" customFormat="1" ht="20.25" customHeight="1" x14ac:dyDescent="0.2">
      <c r="A3" s="214" t="s">
        <v>127</v>
      </c>
      <c r="B3" s="196"/>
      <c r="C3" s="196"/>
      <c r="D3" s="196"/>
      <c r="E3" s="196"/>
      <c r="F3" s="196"/>
      <c r="G3" s="196"/>
      <c r="H3" s="196"/>
      <c r="I3" s="196"/>
      <c r="J3" s="402"/>
      <c r="K3" s="39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79" s="13" customFormat="1" ht="20.25" customHeight="1" x14ac:dyDescent="0.2">
      <c r="A4" s="99" t="s">
        <v>128</v>
      </c>
      <c r="B4" s="69"/>
      <c r="C4" s="69"/>
      <c r="D4" s="69"/>
      <c r="E4" s="69"/>
      <c r="F4" s="69"/>
      <c r="G4" s="69"/>
      <c r="H4" s="69"/>
      <c r="I4" s="69"/>
      <c r="J4" s="132"/>
      <c r="K4" s="39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79" s="13" customFormat="1" ht="20.25" customHeight="1" x14ac:dyDescent="0.2">
      <c r="A5" s="100" t="s">
        <v>129</v>
      </c>
      <c r="B5" s="101"/>
      <c r="C5" s="101"/>
      <c r="D5" s="101"/>
      <c r="E5" s="101"/>
      <c r="F5" s="102"/>
      <c r="G5" s="101"/>
      <c r="H5" s="101"/>
      <c r="I5" s="103"/>
      <c r="J5" s="133"/>
      <c r="K5" s="39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79" s="13" customFormat="1" ht="20.25" customHeight="1" x14ac:dyDescent="0.2">
      <c r="A6" s="216" t="s">
        <v>83</v>
      </c>
      <c r="B6" s="217"/>
      <c r="C6" s="217"/>
      <c r="D6" s="217"/>
      <c r="E6" s="217"/>
      <c r="F6" s="217"/>
      <c r="G6" s="217"/>
      <c r="H6" s="217"/>
      <c r="I6" s="217"/>
      <c r="J6" s="217"/>
      <c r="K6" s="134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79" s="13" customFormat="1" ht="20.25" customHeight="1" thickBot="1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31"/>
      <c r="K7" s="39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79" ht="15.75" thickTop="1" x14ac:dyDescent="0.25">
      <c r="J8" s="108"/>
      <c r="K8" s="110"/>
      <c r="S8" s="108"/>
      <c r="T8" s="110"/>
      <c r="AB8" s="108"/>
      <c r="AC8" s="110"/>
      <c r="AK8" s="108"/>
      <c r="AL8" s="110"/>
      <c r="AT8" s="108"/>
      <c r="AU8" s="110"/>
      <c r="BC8" s="108"/>
      <c r="BD8" s="110"/>
      <c r="BL8" s="108"/>
      <c r="BM8" s="110"/>
    </row>
    <row r="9" spans="1:79" ht="14.45" customHeight="1" x14ac:dyDescent="0.25">
      <c r="A9" s="219" t="s">
        <v>14</v>
      </c>
      <c r="B9" s="412"/>
      <c r="C9" s="139"/>
      <c r="D9" s="225"/>
      <c r="E9" s="230" t="s">
        <v>15</v>
      </c>
      <c r="F9" s="387"/>
      <c r="G9" s="387"/>
      <c r="H9" s="387"/>
      <c r="I9" s="387"/>
      <c r="J9" s="387"/>
      <c r="K9" s="387"/>
      <c r="L9" s="228"/>
      <c r="M9" s="250"/>
      <c r="N9" s="228" t="s">
        <v>16</v>
      </c>
      <c r="O9" s="229"/>
      <c r="P9" s="229"/>
      <c r="Q9" s="229"/>
      <c r="R9" s="229"/>
      <c r="S9" s="229"/>
      <c r="T9" s="229"/>
      <c r="U9" s="230"/>
      <c r="V9" s="252"/>
      <c r="W9" s="228" t="s">
        <v>17</v>
      </c>
      <c r="X9" s="229"/>
      <c r="Y9" s="229"/>
      <c r="Z9" s="229"/>
      <c r="AA9" s="229"/>
      <c r="AB9" s="229"/>
      <c r="AC9" s="229"/>
      <c r="AD9" s="230"/>
      <c r="AE9" s="302"/>
      <c r="AF9" s="228" t="s">
        <v>18</v>
      </c>
      <c r="AG9" s="229"/>
      <c r="AH9" s="229"/>
      <c r="AI9" s="229"/>
      <c r="AJ9" s="229"/>
      <c r="AK9" s="229"/>
      <c r="AL9" s="229"/>
      <c r="AM9" s="230"/>
      <c r="AN9" s="252"/>
      <c r="AO9" s="228" t="s">
        <v>19</v>
      </c>
      <c r="AP9" s="229"/>
      <c r="AQ9" s="229"/>
      <c r="AR9" s="229"/>
      <c r="AS9" s="229"/>
      <c r="AT9" s="229"/>
      <c r="AU9" s="229"/>
      <c r="AV9" s="230"/>
      <c r="AW9" s="302" t="s">
        <v>222</v>
      </c>
      <c r="AX9" s="228" t="s">
        <v>216</v>
      </c>
      <c r="AY9" s="229"/>
      <c r="AZ9" s="229"/>
      <c r="BA9" s="229"/>
      <c r="BB9" s="229"/>
      <c r="BC9" s="229"/>
      <c r="BD9" s="229"/>
      <c r="BE9" s="230"/>
      <c r="BF9" s="302"/>
      <c r="BG9" s="228" t="s">
        <v>217</v>
      </c>
      <c r="BH9" s="229"/>
      <c r="BI9" s="229"/>
      <c r="BJ9" s="229"/>
      <c r="BK9" s="229"/>
      <c r="BL9" s="229"/>
      <c r="BM9" s="229"/>
      <c r="BN9" s="230"/>
      <c r="BO9" s="266" t="s">
        <v>20</v>
      </c>
      <c r="BP9" s="266"/>
      <c r="BQ9" s="266"/>
      <c r="BR9" s="79"/>
      <c r="BS9" s="403" t="s">
        <v>122</v>
      </c>
      <c r="BT9" s="404"/>
      <c r="BU9" s="404"/>
      <c r="BV9" s="404"/>
      <c r="BW9" s="404"/>
      <c r="BX9" s="404"/>
      <c r="BY9" s="404"/>
      <c r="BZ9" s="404"/>
      <c r="CA9" s="405"/>
    </row>
    <row r="10" spans="1:79" ht="30" customHeight="1" x14ac:dyDescent="0.25">
      <c r="A10" s="223"/>
      <c r="B10" s="413"/>
      <c r="C10" s="237" t="s">
        <v>21</v>
      </c>
      <c r="D10" s="226"/>
      <c r="E10" s="24" t="s">
        <v>12</v>
      </c>
      <c r="F10" s="391">
        <f>'1.Salaries Rates Dates'!$B$30</f>
        <v>45839</v>
      </c>
      <c r="G10" s="392"/>
      <c r="H10" s="393"/>
      <c r="I10" s="231" t="s">
        <v>13</v>
      </c>
      <c r="J10" s="232"/>
      <c r="K10" s="240">
        <f>'1.Salaries Rates Dates'!$C$30</f>
        <v>46203</v>
      </c>
      <c r="L10" s="254"/>
      <c r="M10" s="250"/>
      <c r="N10" s="24" t="s">
        <v>12</v>
      </c>
      <c r="O10" s="240">
        <f>'1.Salaries Rates Dates'!$B$31</f>
        <v>46204</v>
      </c>
      <c r="P10" s="241"/>
      <c r="Q10" s="241"/>
      <c r="R10" s="231" t="s">
        <v>13</v>
      </c>
      <c r="S10" s="232"/>
      <c r="T10" s="240">
        <f>'1.Salaries Rates Dates'!$C$31</f>
        <v>46568</v>
      </c>
      <c r="U10" s="254"/>
      <c r="V10" s="252"/>
      <c r="W10" s="24" t="s">
        <v>12</v>
      </c>
      <c r="X10" s="240">
        <f>'1.Salaries Rates Dates'!$B$32</f>
        <v>46569</v>
      </c>
      <c r="Y10" s="241"/>
      <c r="Z10" s="241"/>
      <c r="AA10" s="247" t="s">
        <v>13</v>
      </c>
      <c r="AB10" s="379"/>
      <c r="AC10" s="240">
        <f>'1.Salaries Rates Dates'!$C$32</f>
        <v>46934</v>
      </c>
      <c r="AD10" s="254"/>
      <c r="AE10" s="252"/>
      <c r="AF10" s="24" t="s">
        <v>12</v>
      </c>
      <c r="AG10" s="240">
        <f>'1.Salaries Rates Dates'!$B$33</f>
        <v>46935</v>
      </c>
      <c r="AH10" s="241"/>
      <c r="AI10" s="241"/>
      <c r="AJ10" s="247" t="s">
        <v>13</v>
      </c>
      <c r="AK10" s="379"/>
      <c r="AL10" s="240">
        <f>'1.Salaries Rates Dates'!$C$33</f>
        <v>47299</v>
      </c>
      <c r="AM10" s="254"/>
      <c r="AN10" s="252"/>
      <c r="AO10" s="24" t="s">
        <v>12</v>
      </c>
      <c r="AP10" s="240">
        <f>'1.Salaries Rates Dates'!$B$34</f>
        <v>47300</v>
      </c>
      <c r="AQ10" s="241"/>
      <c r="AR10" s="241"/>
      <c r="AS10" s="247" t="s">
        <v>13</v>
      </c>
      <c r="AT10" s="379"/>
      <c r="AU10" s="240">
        <f>'1.Salaries Rates Dates'!$C$34</f>
        <v>47664</v>
      </c>
      <c r="AV10" s="254"/>
      <c r="AW10" s="252"/>
      <c r="AX10" s="24" t="s">
        <v>12</v>
      </c>
      <c r="AY10" s="240">
        <f>'1.Salaries Rates Dates'!$B$35</f>
        <v>47665</v>
      </c>
      <c r="AZ10" s="241"/>
      <c r="BA10" s="241"/>
      <c r="BB10" s="247" t="s">
        <v>13</v>
      </c>
      <c r="BC10" s="379"/>
      <c r="BD10" s="240">
        <f>'1.Salaries Rates Dates'!$C$35</f>
        <v>48029</v>
      </c>
      <c r="BE10" s="254"/>
      <c r="BF10" s="252"/>
      <c r="BG10" s="24" t="s">
        <v>12</v>
      </c>
      <c r="BH10" s="240">
        <f>'1.Salaries Rates Dates'!$B$36</f>
        <v>48030</v>
      </c>
      <c r="BI10" s="241"/>
      <c r="BJ10" s="241"/>
      <c r="BK10" s="247" t="s">
        <v>13</v>
      </c>
      <c r="BL10" s="379"/>
      <c r="BM10" s="240">
        <f>'1.Salaries Rates Dates'!$C$36</f>
        <v>48395</v>
      </c>
      <c r="BN10" s="254"/>
      <c r="BO10" s="256" t="s">
        <v>22</v>
      </c>
      <c r="BP10" s="256" t="s">
        <v>23</v>
      </c>
      <c r="BQ10" s="256" t="s">
        <v>24</v>
      </c>
      <c r="BR10" s="80"/>
      <c r="BS10" s="406"/>
      <c r="BT10" s="407"/>
      <c r="BU10" s="407"/>
      <c r="BV10" s="407"/>
      <c r="BW10" s="407"/>
      <c r="BX10" s="407"/>
      <c r="BY10" s="407"/>
      <c r="BZ10" s="407"/>
      <c r="CA10" s="408"/>
    </row>
    <row r="11" spans="1:79" ht="13.35" customHeight="1" x14ac:dyDescent="0.25">
      <c r="A11" s="137" t="s">
        <v>150</v>
      </c>
      <c r="B11" s="138">
        <f>'1.Salaries Rates Dates'!E4</f>
        <v>0</v>
      </c>
      <c r="C11" s="238"/>
      <c r="D11" s="226"/>
      <c r="E11" s="232" t="s">
        <v>10</v>
      </c>
      <c r="F11" s="260"/>
      <c r="G11" s="260"/>
      <c r="H11" s="260"/>
      <c r="I11" s="256" t="s">
        <v>84</v>
      </c>
      <c r="J11" s="255" t="s">
        <v>22</v>
      </c>
      <c r="K11" s="255" t="s">
        <v>25</v>
      </c>
      <c r="L11" s="257" t="s">
        <v>24</v>
      </c>
      <c r="M11" s="250"/>
      <c r="N11" s="232" t="s">
        <v>10</v>
      </c>
      <c r="O11" s="260" t="s">
        <v>79</v>
      </c>
      <c r="P11" s="260"/>
      <c r="Q11" s="260"/>
      <c r="R11" s="256" t="s">
        <v>84</v>
      </c>
      <c r="S11" s="255" t="s">
        <v>22</v>
      </c>
      <c r="T11" s="255" t="s">
        <v>25</v>
      </c>
      <c r="U11" s="257" t="s">
        <v>3</v>
      </c>
      <c r="V11" s="252"/>
      <c r="W11" s="232" t="s">
        <v>10</v>
      </c>
      <c r="X11" s="260" t="s">
        <v>79</v>
      </c>
      <c r="Y11" s="260"/>
      <c r="Z11" s="260"/>
      <c r="AA11" s="256" t="s">
        <v>84</v>
      </c>
      <c r="AB11" s="255" t="s">
        <v>22</v>
      </c>
      <c r="AC11" s="255" t="s">
        <v>25</v>
      </c>
      <c r="AD11" s="257" t="s">
        <v>24</v>
      </c>
      <c r="AE11" s="252"/>
      <c r="AF11" s="232" t="s">
        <v>10</v>
      </c>
      <c r="AG11" s="260" t="s">
        <v>79</v>
      </c>
      <c r="AH11" s="260"/>
      <c r="AI11" s="260"/>
      <c r="AJ11" s="256" t="s">
        <v>84</v>
      </c>
      <c r="AK11" s="255" t="s">
        <v>22</v>
      </c>
      <c r="AL11" s="255" t="s">
        <v>25</v>
      </c>
      <c r="AM11" s="257" t="s">
        <v>24</v>
      </c>
      <c r="AN11" s="252"/>
      <c r="AO11" s="232" t="s">
        <v>10</v>
      </c>
      <c r="AP11" s="260" t="s">
        <v>79</v>
      </c>
      <c r="AQ11" s="260"/>
      <c r="AR11" s="260"/>
      <c r="AS11" s="256" t="s">
        <v>84</v>
      </c>
      <c r="AT11" s="255" t="s">
        <v>22</v>
      </c>
      <c r="AU11" s="255" t="s">
        <v>25</v>
      </c>
      <c r="AV11" s="257" t="s">
        <v>24</v>
      </c>
      <c r="AW11" s="252"/>
      <c r="AX11" s="232" t="s">
        <v>10</v>
      </c>
      <c r="AY11" s="260" t="s">
        <v>79</v>
      </c>
      <c r="AZ11" s="260"/>
      <c r="BA11" s="260"/>
      <c r="BB11" s="256" t="s">
        <v>84</v>
      </c>
      <c r="BC11" s="255" t="s">
        <v>22</v>
      </c>
      <c r="BD11" s="255" t="s">
        <v>25</v>
      </c>
      <c r="BE11" s="257" t="s">
        <v>24</v>
      </c>
      <c r="BF11" s="252"/>
      <c r="BG11" s="232" t="s">
        <v>10</v>
      </c>
      <c r="BH11" s="260" t="s">
        <v>79</v>
      </c>
      <c r="BI11" s="260"/>
      <c r="BJ11" s="260"/>
      <c r="BK11" s="256" t="s">
        <v>84</v>
      </c>
      <c r="BL11" s="255" t="s">
        <v>22</v>
      </c>
      <c r="BM11" s="255" t="s">
        <v>25</v>
      </c>
      <c r="BN11" s="257" t="s">
        <v>24</v>
      </c>
      <c r="BO11" s="259"/>
      <c r="BP11" s="259"/>
      <c r="BQ11" s="259"/>
      <c r="BR11" s="80"/>
      <c r="BS11" s="406"/>
      <c r="BT11" s="407"/>
      <c r="BU11" s="407"/>
      <c r="BV11" s="407"/>
      <c r="BW11" s="407"/>
      <c r="BX11" s="407"/>
      <c r="BY11" s="407"/>
      <c r="BZ11" s="407"/>
      <c r="CA11" s="408"/>
    </row>
    <row r="12" spans="1:79" x14ac:dyDescent="0.25">
      <c r="A12" s="245" t="s">
        <v>26</v>
      </c>
      <c r="B12" s="246"/>
      <c r="C12" s="239"/>
      <c r="D12" s="226"/>
      <c r="E12" s="232"/>
      <c r="F12" s="12" t="s">
        <v>27</v>
      </c>
      <c r="G12" s="18" t="s">
        <v>28</v>
      </c>
      <c r="H12" s="18" t="s">
        <v>29</v>
      </c>
      <c r="I12" s="378"/>
      <c r="J12" s="255"/>
      <c r="K12" s="255"/>
      <c r="L12" s="257"/>
      <c r="M12" s="250"/>
      <c r="N12" s="232"/>
      <c r="O12" s="11" t="s">
        <v>27</v>
      </c>
      <c r="P12" s="17" t="s">
        <v>28</v>
      </c>
      <c r="Q12" s="18" t="s">
        <v>29</v>
      </c>
      <c r="R12" s="378"/>
      <c r="S12" s="255"/>
      <c r="T12" s="255"/>
      <c r="U12" s="257"/>
      <c r="V12" s="252"/>
      <c r="W12" s="232"/>
      <c r="X12" s="11" t="s">
        <v>27</v>
      </c>
      <c r="Y12" s="17" t="s">
        <v>28</v>
      </c>
      <c r="Z12" s="18" t="s">
        <v>29</v>
      </c>
      <c r="AA12" s="378"/>
      <c r="AB12" s="255"/>
      <c r="AC12" s="255"/>
      <c r="AD12" s="257"/>
      <c r="AE12" s="252"/>
      <c r="AF12" s="232"/>
      <c r="AG12" s="11" t="s">
        <v>27</v>
      </c>
      <c r="AH12" s="17" t="s">
        <v>28</v>
      </c>
      <c r="AI12" s="18" t="s">
        <v>29</v>
      </c>
      <c r="AJ12" s="378"/>
      <c r="AK12" s="255"/>
      <c r="AL12" s="255"/>
      <c r="AM12" s="257"/>
      <c r="AN12" s="252"/>
      <c r="AO12" s="232"/>
      <c r="AP12" s="11" t="s">
        <v>27</v>
      </c>
      <c r="AQ12" s="17" t="s">
        <v>28</v>
      </c>
      <c r="AR12" s="12" t="s">
        <v>29</v>
      </c>
      <c r="AS12" s="378"/>
      <c r="AT12" s="255"/>
      <c r="AU12" s="255"/>
      <c r="AV12" s="257"/>
      <c r="AW12" s="252"/>
      <c r="AX12" s="232"/>
      <c r="AY12" s="11" t="s">
        <v>27</v>
      </c>
      <c r="AZ12" s="17" t="s">
        <v>28</v>
      </c>
      <c r="BA12" s="12" t="s">
        <v>29</v>
      </c>
      <c r="BB12" s="378"/>
      <c r="BC12" s="255"/>
      <c r="BD12" s="255"/>
      <c r="BE12" s="257"/>
      <c r="BF12" s="252"/>
      <c r="BG12" s="232"/>
      <c r="BH12" s="11" t="s">
        <v>27</v>
      </c>
      <c r="BI12" s="17" t="s">
        <v>28</v>
      </c>
      <c r="BJ12" s="12" t="s">
        <v>29</v>
      </c>
      <c r="BK12" s="378"/>
      <c r="BL12" s="255"/>
      <c r="BM12" s="255"/>
      <c r="BN12" s="257"/>
      <c r="BO12" s="378"/>
      <c r="BP12" s="378"/>
      <c r="BQ12" s="378"/>
      <c r="BR12" s="80"/>
      <c r="BS12" s="406"/>
      <c r="BT12" s="407"/>
      <c r="BU12" s="407"/>
      <c r="BV12" s="407"/>
      <c r="BW12" s="407"/>
      <c r="BX12" s="407"/>
      <c r="BY12" s="407"/>
      <c r="BZ12" s="407"/>
      <c r="CA12" s="408"/>
    </row>
    <row r="13" spans="1:79" x14ac:dyDescent="0.25">
      <c r="A13" s="388" t="s">
        <v>30</v>
      </c>
      <c r="B13" s="389"/>
      <c r="C13" s="390"/>
      <c r="D13" s="226"/>
      <c r="E13" s="5"/>
      <c r="F13" s="5"/>
      <c r="G13" s="5"/>
      <c r="H13" s="5"/>
      <c r="I13" s="5"/>
      <c r="J13" s="5"/>
      <c r="K13" s="5"/>
      <c r="L13" s="5"/>
      <c r="M13" s="250"/>
      <c r="N13" s="5"/>
      <c r="O13" s="5"/>
      <c r="P13" s="5"/>
      <c r="Q13" s="5"/>
      <c r="R13" s="5"/>
      <c r="S13" s="5"/>
      <c r="T13" s="5"/>
      <c r="U13" s="5"/>
      <c r="V13" s="252"/>
      <c r="W13" s="5"/>
      <c r="X13" s="5"/>
      <c r="Y13" s="5"/>
      <c r="Z13" s="5"/>
      <c r="AA13" s="5"/>
      <c r="AB13" s="5"/>
      <c r="AC13" s="5"/>
      <c r="AD13" s="5"/>
      <c r="AE13" s="252"/>
      <c r="AF13" s="5"/>
      <c r="AG13" s="5"/>
      <c r="AH13" s="5"/>
      <c r="AI13" s="5"/>
      <c r="AJ13" s="5"/>
      <c r="AK13" s="5"/>
      <c r="AL13" s="5"/>
      <c r="AM13" s="5"/>
      <c r="AN13" s="252"/>
      <c r="AO13" s="5"/>
      <c r="AP13" s="5"/>
      <c r="AQ13" s="5"/>
      <c r="AR13" s="5"/>
      <c r="AS13" s="5"/>
      <c r="AT13" s="5"/>
      <c r="AU13" s="5"/>
      <c r="AV13" s="5"/>
      <c r="AW13" s="252"/>
      <c r="AX13" s="5"/>
      <c r="AY13" s="5"/>
      <c r="AZ13" s="5"/>
      <c r="BA13" s="5"/>
      <c r="BB13" s="5"/>
      <c r="BC13" s="5"/>
      <c r="BD13" s="5"/>
      <c r="BE13" s="5"/>
      <c r="BF13" s="252"/>
      <c r="BG13" s="5"/>
      <c r="BH13" s="5"/>
      <c r="BI13" s="5"/>
      <c r="BJ13" s="5"/>
      <c r="BK13" s="5"/>
      <c r="BL13" s="5"/>
      <c r="BM13" s="5"/>
      <c r="BN13" s="5"/>
      <c r="BO13" s="345"/>
      <c r="BP13" s="346"/>
      <c r="BQ13" s="347"/>
      <c r="BR13" s="79"/>
      <c r="BS13" s="205"/>
      <c r="BT13" s="206"/>
      <c r="BU13" s="206"/>
      <c r="BV13" s="206"/>
      <c r="BW13" s="206"/>
      <c r="BX13" s="206"/>
      <c r="BY13" s="206"/>
      <c r="BZ13" s="206"/>
      <c r="CA13" s="207"/>
    </row>
    <row r="14" spans="1:79" x14ac:dyDescent="0.25">
      <c r="A14" s="3" t="s">
        <v>4</v>
      </c>
      <c r="B14" s="376" t="s">
        <v>5</v>
      </c>
      <c r="C14" s="377"/>
      <c r="D14" s="226"/>
      <c r="E14" s="7"/>
      <c r="F14" s="7"/>
      <c r="G14" s="7"/>
      <c r="H14" s="7"/>
      <c r="I14" s="7"/>
      <c r="J14" s="7"/>
      <c r="K14" s="7"/>
      <c r="L14" s="7"/>
      <c r="M14" s="250"/>
      <c r="N14" s="7"/>
      <c r="O14" s="7"/>
      <c r="P14" s="7"/>
      <c r="Q14" s="7"/>
      <c r="R14" s="7"/>
      <c r="S14" s="7"/>
      <c r="T14" s="7"/>
      <c r="U14" s="7"/>
      <c r="V14" s="252"/>
      <c r="W14" s="7"/>
      <c r="X14" s="7"/>
      <c r="Y14" s="7"/>
      <c r="Z14" s="7"/>
      <c r="AA14" s="7"/>
      <c r="AB14" s="7"/>
      <c r="AC14" s="7"/>
      <c r="AD14" s="7"/>
      <c r="AE14" s="252"/>
      <c r="AF14" s="7"/>
      <c r="AG14" s="7"/>
      <c r="AH14" s="7"/>
      <c r="AI14" s="7"/>
      <c r="AJ14" s="7"/>
      <c r="AK14" s="7"/>
      <c r="AL14" s="7"/>
      <c r="AM14" s="7"/>
      <c r="AN14" s="252"/>
      <c r="AO14" s="7"/>
      <c r="AP14" s="7"/>
      <c r="AQ14" s="7"/>
      <c r="AR14" s="7"/>
      <c r="AS14" s="7"/>
      <c r="AT14" s="7"/>
      <c r="AU14" s="7"/>
      <c r="AV14" s="7"/>
      <c r="AW14" s="252"/>
      <c r="AX14" s="7"/>
      <c r="AY14" s="7"/>
      <c r="AZ14" s="7"/>
      <c r="BA14" s="7"/>
      <c r="BB14" s="7"/>
      <c r="BC14" s="7"/>
      <c r="BD14" s="7"/>
      <c r="BE14" s="7"/>
      <c r="BF14" s="252"/>
      <c r="BG14" s="7"/>
      <c r="BH14" s="7"/>
      <c r="BI14" s="7"/>
      <c r="BJ14" s="7"/>
      <c r="BK14" s="7"/>
      <c r="BL14" s="7"/>
      <c r="BM14" s="7"/>
      <c r="BN14" s="7"/>
      <c r="BO14" s="345"/>
      <c r="BP14" s="346"/>
      <c r="BQ14" s="347"/>
      <c r="BR14" s="79"/>
      <c r="BS14" s="2" t="s">
        <v>107</v>
      </c>
      <c r="BT14" s="115" t="s">
        <v>110</v>
      </c>
      <c r="BU14" s="55" t="s">
        <v>111</v>
      </c>
      <c r="BV14" s="55" t="s">
        <v>112</v>
      </c>
      <c r="BW14" s="55" t="s">
        <v>113</v>
      </c>
      <c r="BX14" s="55" t="s">
        <v>114</v>
      </c>
      <c r="BY14" s="55" t="s">
        <v>220</v>
      </c>
      <c r="BZ14" s="55" t="s">
        <v>221</v>
      </c>
      <c r="CA14" s="113" t="s">
        <v>24</v>
      </c>
    </row>
    <row r="15" spans="1:79" ht="23.25" hidden="1" customHeight="1" x14ac:dyDescent="0.25">
      <c r="A15" s="15">
        <v>1</v>
      </c>
      <c r="B15" s="71">
        <f>'1.Salaries Rates Dates'!C4</f>
        <v>0</v>
      </c>
      <c r="C15" s="30" t="s">
        <v>31</v>
      </c>
      <c r="D15" s="226"/>
      <c r="E15" s="25">
        <f>'1.Salaries Rates Dates'!Z4</f>
        <v>0</v>
      </c>
      <c r="F15" s="47"/>
      <c r="G15" s="47"/>
      <c r="H15" s="47"/>
      <c r="I15" s="48" t="str">
        <f>IF(F15&gt;0,('1.Salaries Rates Dates'!$D$30*F15),(G15*(ROUND(YEARFRAC(F$10,K$10),2)*'1.Salaries Rates Dates'!$F$30)&amp;" / "&amp;H15*(ROUND(YEARFRAC(F$10,K$10),2)*'1.Salaries Rates Dates'!$E$30)))</f>
        <v>0 / 0</v>
      </c>
      <c r="J15" s="51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Dates'!$B$49))))+
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Dates'!$B$49)))))</f>
        <v>0</v>
      </c>
      <c r="K15" s="128">
        <f>IF($C15="FT",J15*'1.Salaries Rates Dates'!$B$44,
IF($C15="PT",J15*'1.Salaries Rates Dates'!$B$45,
IF($C15="Clinical",J15*'1.Salaries Rates Dates'!$B$44,
IF($C15="ANSFT",J15*'1.Salaries Rates Dates'!$B$46,
IF($C15="ANSPT",J15*'1.Salaries Rates Dates'!$B$47)))))</f>
        <v>0</v>
      </c>
      <c r="L15" s="28">
        <f>J15+K15</f>
        <v>0</v>
      </c>
      <c r="M15" s="250"/>
      <c r="N15" s="25">
        <f>E15*(1+'1.Salaries Rates Dates'!B49)</f>
        <v>0</v>
      </c>
      <c r="O15" s="47"/>
      <c r="P15" s="47"/>
      <c r="Q15" s="47"/>
      <c r="R15" s="48" t="str">
        <f>IF(O15&gt;0,('1.Salaries Rates Dates'!$D$31*O15),(P15*(ROUND(YEARFRAC(O$10,T$10),2)*'1.Salaries Rates Dates'!$F$31)&amp;" / "&amp;Q15*(ROUND(YEARFRAC(O$10,T$10),2)*'1.Salaries Rates Dates'!$E$31)))</f>
        <v>0 / 0</v>
      </c>
      <c r="S15" s="51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Dates'!$B$49))))+
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Dates'!$B$49)))))</f>
        <v>0</v>
      </c>
      <c r="T15" s="128">
        <f>IF($C15="FT",S15*'1.Salaries Rates Dates'!$B$44,
IF($C15="PT",S15*'1.Salaries Rates Dates'!$B$45,
IF($C15="Clinical",S15*'1.Salaries Rates Dates'!$B$44,
IF($C15="ANSFT",S15*'1.Salaries Rates Dates'!$B$46,
IF($C15="ANSPT",S15*'1.Salaries Rates Dates'!$B$47)))))</f>
        <v>0</v>
      </c>
      <c r="U15" s="28">
        <f t="shared" ref="U15:U24" si="0">S15+T15</f>
        <v>0</v>
      </c>
      <c r="V15" s="252"/>
      <c r="W15" s="25">
        <f>N15*(1+'1.Salaries Rates Dates'!B49)</f>
        <v>0</v>
      </c>
      <c r="X15" s="47"/>
      <c r="Y15" s="47"/>
      <c r="Z15" s="47"/>
      <c r="AA15" s="48" t="str">
        <f>IF(X15&gt;0,('1.Salaries Rates Dates'!$D$32*X15),(Y15*(ROUND(YEARFRAC(X$10,AC$10),2)*'1.Salaries Rates Dates'!$F$32)&amp;" / "&amp;Z15*(ROUND(YEARFRAC(X$10,AC$10),2)*'1.Salaries Rates Dates'!$E$32)))</f>
        <v>0 / 0</v>
      </c>
      <c r="AB15" s="51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Dates'!$B$49))))+
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Dates'!$B$49)))))</f>
        <v>0</v>
      </c>
      <c r="AC15" s="128">
        <f>IF($C15="FT",AB15*'1.Salaries Rates Dates'!$B$44,
IF($C15="PT",AB15*'1.Salaries Rates Dates'!$B$45,
IF($C15="Clinical",AB15*'1.Salaries Rates Dates'!$B$44,
IF($C15="ANSFT",AB15*'1.Salaries Rates Dates'!$B$46,
IF($C15="ANSPT",AB15*'1.Salaries Rates Dates'!$B$47)))))</f>
        <v>0</v>
      </c>
      <c r="AD15" s="28">
        <f t="shared" ref="AD15:AD24" si="1">AB15+AC15</f>
        <v>0</v>
      </c>
      <c r="AE15" s="252"/>
      <c r="AF15" s="25">
        <f>W15*(1+'1.Salaries Rates Dates'!B49)</f>
        <v>0</v>
      </c>
      <c r="AG15" s="47"/>
      <c r="AH15" s="47"/>
      <c r="AI15" s="47"/>
      <c r="AJ15" s="48" t="str">
        <f>IF(AG15&gt;0,('1.Salaries Rates Dates'!$D$33*AG15),(AH15*(ROUND(YEARFRAC(AG$10,AL$10),2)*'1.Salaries Rates Dates'!$F$33)&amp;" / "&amp;AI15*(ROUND(YEARFRAC(AG$10,AL$10),2)*'1.Salaries Rates Dates'!$E$33)))</f>
        <v>0 / 0</v>
      </c>
      <c r="AK15" s="51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Dates'!$B$49))))+
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Dates'!$B$49)))))</f>
        <v>0</v>
      </c>
      <c r="AL15" s="128">
        <f>IF($C15="FT",AK15*'1.Salaries Rates Dates'!$B$44,
IF($C15="PT",AK15*'1.Salaries Rates Dates'!$B$45,
IF($C15="Clinical",AK15*'1.Salaries Rates Dates'!$B$44,
IF($C15="ANSFT",AK15*'1.Salaries Rates Dates'!$B$46,
IF($C15="ANSPT",AK15*'1.Salaries Rates Dates'!$B$47)))))</f>
        <v>0</v>
      </c>
      <c r="AM15" s="28">
        <f t="shared" ref="AM15:AM24" si="2">AK15+AL15</f>
        <v>0</v>
      </c>
      <c r="AN15" s="252"/>
      <c r="AO15" s="25">
        <f>AF15*(1+'1.Salaries Rates Dates'!B49)</f>
        <v>0</v>
      </c>
      <c r="AP15" s="47"/>
      <c r="AQ15" s="47"/>
      <c r="AR15" s="47"/>
      <c r="AS15" s="48" t="str">
        <f>IF(AP15&gt;0,('1.Salaries Rates Dates'!$D$34*AP15),(AQ15*(ROUND(YEARFRAC(AP$10,AU$10),2)*'1.Salaries Rates Dates'!$F$34)&amp;" / "&amp;AR15*(ROUND(YEARFRAC(AP$10,AU$10),2)*'1.Salaries Rates Dates'!$E$34)))</f>
        <v>0 / 0</v>
      </c>
      <c r="AT15" s="51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Dates'!$B$49))))+
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Dates'!$B$49)))))</f>
        <v>0</v>
      </c>
      <c r="AU15" s="128">
        <f>IF($C15="FT",AT15*'1.Salaries Rates Dates'!$B$44,
IF($C15="PT",AT15*'1.Salaries Rates Dates'!$B$45,
IF($C15="Clinical",AT15*'1.Salaries Rates Dates'!$B$44,
IF($C15="ANSFT",AT15*'1.Salaries Rates Dates'!$B$46,
IF($C15="ANSPT",AT15*'1.Salaries Rates Dates'!$B$47)))))</f>
        <v>0</v>
      </c>
      <c r="AV15" s="28">
        <f t="shared" ref="AV15:AV24" si="3">AT15+AU15</f>
        <v>0</v>
      </c>
      <c r="AW15" s="252"/>
      <c r="AX15" s="25">
        <f>AO15*(1+'1.Salaries Rates Dates'!K52)</f>
        <v>0</v>
      </c>
      <c r="AY15" s="47"/>
      <c r="AZ15" s="47"/>
      <c r="BA15" s="47"/>
      <c r="BB15" s="48" t="str">
        <f>IF(AY15&gt;0,('1.Salaries Rates Dates'!$D$35*AY15),(AZ15*(ROUND(YEARFRAC(AY$10,BD$10),2)*'1.Salaries Rates Dates'!$F$35)&amp;" / "&amp;BA15*(ROUND(YEARFRAC(AY$10,BD$10),2)*'1.Salaries Rates Dates'!$E$35)))</f>
        <v>0 / 0</v>
      </c>
      <c r="BC15" s="51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Dates'!$B$49))))+
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Dates'!$B$49)))))</f>
        <v>0</v>
      </c>
      <c r="BD15" s="128">
        <f>IF($C15="FT",BC15*'1.Salaries Rates Dates'!$B$44,
IF($C15="PT",BC15*'1.Salaries Rates Dates'!$B$45,
IF($C15="Clinical",BC15*'1.Salaries Rates Dates'!$B$44,
IF($C15="ANSFT",BC15*'1.Salaries Rates Dates'!$B$46,
IF($C15="ANSPT",BC15*'1.Salaries Rates Dates'!$B$47)))))</f>
        <v>0</v>
      </c>
      <c r="BE15" s="28">
        <f t="shared" ref="BE15:BE24" si="4">BC15+BD15</f>
        <v>0</v>
      </c>
      <c r="BF15" s="252"/>
      <c r="BG15" s="25">
        <f>AX15*(1+'1.Salaries Rates Dates'!T52)</f>
        <v>0</v>
      </c>
      <c r="BH15" s="47"/>
      <c r="BI15" s="47"/>
      <c r="BJ15" s="47"/>
      <c r="BK15" s="48" t="str">
        <f>IF(BH15&gt;0,('1.Salaries Rates Dates'!$D$36*BH15),(BI15*(ROUND(YEARFRAC(BH$10,BM$10),2)*'1.Salaries Rates Dates'!$F$36)&amp;" / "&amp;BJ15*(ROUND(YEARFRAC(BH$10,BM$10),2)*'1.Salaries Rates Dates'!$E$36)))</f>
        <v>0 / 0</v>
      </c>
      <c r="BL15" s="51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Dates'!$B$49))))+
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Dates'!$B$49)))))</f>
        <v>0</v>
      </c>
      <c r="BM15" s="128">
        <f>IF($C15="FT",BL15*'1.Salaries Rates Dates'!$B$44,
IF($C15="PT",BL15*'1.Salaries Rates Dates'!$B$45,
IF($C15="Clinical",BL15*'1.Salaries Rates Dates'!$B$44,
IF($C15="ANSFT",BL15*'1.Salaries Rates Dates'!$B$46,
IF($C15="ANSPT",BL15*'1.Salaries Rates Dates'!$B$47)))))</f>
        <v>0</v>
      </c>
      <c r="BN15" s="28">
        <f t="shared" ref="BN15:BN24" si="5">BL15+BM15</f>
        <v>0</v>
      </c>
      <c r="BO15" s="14">
        <f>J15+S15+AB15+AK15+AT15+BC15+BL15</f>
        <v>0</v>
      </c>
      <c r="BP15" s="14">
        <f>K15+T15+AC15+AL15+AU15+BD15+BM15</f>
        <v>0</v>
      </c>
      <c r="BQ15" s="14">
        <f>L15+U15+AD15+AM15+AV15+BE15+BN15</f>
        <v>0</v>
      </c>
      <c r="BR15" s="82"/>
      <c r="BS15" s="55">
        <f>'1.Salaries Rates Dates'!$D$4</f>
        <v>0</v>
      </c>
      <c r="BT15" s="187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Dates'!$B$49)))))</f>
        <v>0</v>
      </c>
      <c r="BU15" s="187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Dates'!$B$49)))))</f>
        <v>0</v>
      </c>
      <c r="BV15" s="187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Dates'!$B$49)))))</f>
        <v>0</v>
      </c>
      <c r="BW15" s="187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Dates'!$B$49)))))</f>
        <v>0</v>
      </c>
      <c r="BX15" s="187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Dates'!$B$49)))))</f>
        <v>0</v>
      </c>
      <c r="BY15" s="187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Dates'!$B$49)))))</f>
        <v>0</v>
      </c>
      <c r="BZ15" s="187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Dates'!$B$49)))))</f>
        <v>0</v>
      </c>
      <c r="CA15" s="188">
        <f>SUM(BT15:BZ15)</f>
        <v>0</v>
      </c>
    </row>
    <row r="16" spans="1:79" hidden="1" x14ac:dyDescent="0.25">
      <c r="A16" s="15">
        <v>2</v>
      </c>
      <c r="B16" s="71">
        <f>'1.Salaries Rates Dates'!C5</f>
        <v>0</v>
      </c>
      <c r="C16" s="30" t="s">
        <v>31</v>
      </c>
      <c r="D16" s="226"/>
      <c r="E16" s="25">
        <f>'1.Salaries Rates Dates'!Z5</f>
        <v>0</v>
      </c>
      <c r="F16" s="47"/>
      <c r="G16" s="47"/>
      <c r="H16" s="47"/>
      <c r="I16" s="48" t="str">
        <f>IF(F16&gt;0,('1.Salaries Rates Dates'!$D$30*F16),(G16*(ROUND(YEARFRAC(F$10,K$10),2)*'1.Salaries Rates Dates'!$F$30)&amp;" / "&amp;H16*(ROUND(YEARFRAC(F$10,K$10),2)*'1.Salaries Rates Dates'!$E$30)))</f>
        <v>0 / 0</v>
      </c>
      <c r="J16" s="51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Dates'!$B$49)))))</f>
        <v>0</v>
      </c>
      <c r="K16" s="128">
        <f>IF($C16="FT",J16*'1.Salaries Rates Dates'!$B$44,
IF($C16="PT",J16*'1.Salaries Rates Dates'!$B$45,
IF($C16="Clinical",J16*'1.Salaries Rates Dates'!$B$44,
IF($C16="ANSFT",J16*'1.Salaries Rates Dates'!$B$46,
IF($C16="ANSPT",J16*'1.Salaries Rates Dates'!$B$47)))))</f>
        <v>0</v>
      </c>
      <c r="L16" s="28">
        <f t="shared" ref="L16:L23" si="6">J16+K16</f>
        <v>0</v>
      </c>
      <c r="M16" s="250"/>
      <c r="N16" s="25">
        <f>E16*(1+'1.Salaries Rates Dates'!B49)</f>
        <v>0</v>
      </c>
      <c r="O16" s="47"/>
      <c r="P16" s="47"/>
      <c r="Q16" s="47"/>
      <c r="R16" s="48" t="str">
        <f>IF(O16&gt;0,('1.Salaries Rates Dates'!$D$31*O16),(P16*(ROUND(YEARFRAC(O$10,T$10),2)*'1.Salaries Rates Dates'!$F$31)&amp;" / "&amp;Q16*(ROUND(YEARFRAC(O$10,T$10),2)*'1.Salaries Rates Dates'!$E$31)))</f>
        <v>0 / 0</v>
      </c>
      <c r="S16" s="51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Dates'!$B$49)))))</f>
        <v>0</v>
      </c>
      <c r="T16" s="128">
        <f>IF($C16="FT",S16*'1.Salaries Rates Dates'!$B$44,
IF($C16="PT",S16*'1.Salaries Rates Dates'!$B$45,
IF($C16="Clinical",S16*'1.Salaries Rates Dates'!$B$44,
IF($C16="ANSFT",S16*'1.Salaries Rates Dates'!$B$46,
IF($C16="ANSPT",S16*'1.Salaries Rates Dates'!$B$47)))))</f>
        <v>0</v>
      </c>
      <c r="U16" s="28">
        <f t="shared" si="0"/>
        <v>0</v>
      </c>
      <c r="V16" s="252"/>
      <c r="W16" s="25">
        <f>N16*(1+'1.Salaries Rates Dates'!B49)</f>
        <v>0</v>
      </c>
      <c r="X16" s="47"/>
      <c r="Y16" s="47"/>
      <c r="Z16" s="47"/>
      <c r="AA16" s="48" t="str">
        <f>IF(X16&gt;0,('1.Salaries Rates Dates'!$D$32*X16),(Y16*(ROUND(YEARFRAC(X$10,AC$10),2)*'1.Salaries Rates Dates'!$F$32)&amp;" / "&amp;Z16*(ROUND(YEARFRAC(X$10,AC$10),2)*'1.Salaries Rates Dates'!$E$32)))</f>
        <v>0 / 0</v>
      </c>
      <c r="AB16" s="51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Dates'!$B$49)))))</f>
        <v>0</v>
      </c>
      <c r="AC16" s="128">
        <f>IF($C16="FT",AB16*'1.Salaries Rates Dates'!$B$44,
IF($C16="PT",AB16*'1.Salaries Rates Dates'!$B$45,
IF($C16="Clinical",AB16*'1.Salaries Rates Dates'!$B$44,
IF($C16="ANSFT",AB16*'1.Salaries Rates Dates'!$B$46,
IF($C16="ANSPT",AB16*'1.Salaries Rates Dates'!$B$47)))))</f>
        <v>0</v>
      </c>
      <c r="AD16" s="28">
        <f t="shared" si="1"/>
        <v>0</v>
      </c>
      <c r="AE16" s="252"/>
      <c r="AF16" s="25">
        <f>W16*(1+'1.Salaries Rates Dates'!B49)</f>
        <v>0</v>
      </c>
      <c r="AG16" s="47"/>
      <c r="AH16" s="47"/>
      <c r="AI16" s="47"/>
      <c r="AJ16" s="48" t="str">
        <f>IF(AG16&gt;0,('1.Salaries Rates Dates'!$D$33*AG16),(AH16*(ROUND(YEARFRAC(AG$10,AL$10),2)*'1.Salaries Rates Dates'!$F$33)&amp;" / "&amp;AI16*(ROUND(YEARFRAC(AG$10,AL$10),2)*'1.Salaries Rates Dates'!$E$33)))</f>
        <v>0 / 0</v>
      </c>
      <c r="AK16" s="51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Dates'!$B$49)))))</f>
        <v>0</v>
      </c>
      <c r="AL16" s="128">
        <f>IF($C16="FT",AK16*'1.Salaries Rates Dates'!$B$44,
IF($C16="PT",AK16*'1.Salaries Rates Dates'!$B$45,
IF($C16="Clinical",AK16*'1.Salaries Rates Dates'!$B$44,
IF($C16="ANSFT",AK16*'1.Salaries Rates Dates'!$B$46,
IF($C16="ANSPT",AK16*'1.Salaries Rates Dates'!$B$47)))))</f>
        <v>0</v>
      </c>
      <c r="AM16" s="28">
        <f t="shared" si="2"/>
        <v>0</v>
      </c>
      <c r="AN16" s="252"/>
      <c r="AO16" s="25">
        <f>AF16*(1+'1.Salaries Rates Dates'!B49)</f>
        <v>0</v>
      </c>
      <c r="AP16" s="47"/>
      <c r="AQ16" s="47"/>
      <c r="AR16" s="47"/>
      <c r="AS16" s="48" t="str">
        <f>IF(AP16&gt;0,('1.Salaries Rates Dates'!$D$34*AP16),(AQ16*(ROUND(YEARFRAC(AP$10,AU$10),2)*'1.Salaries Rates Dates'!$F$34)&amp;" / "&amp;AR16*(ROUND(YEARFRAC(AP$10,AU$10),2)*'1.Salaries Rates Dates'!$E$34)))</f>
        <v>0 / 0</v>
      </c>
      <c r="AT16" s="51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Dates'!$B$49)))))</f>
        <v>0</v>
      </c>
      <c r="AU16" s="128">
        <f>IF($C16="FT",AT16*'1.Salaries Rates Dates'!$B$44,
IF($C16="PT",AT16*'1.Salaries Rates Dates'!$B$45,
IF($C16="Clinical",AT16*'1.Salaries Rates Dates'!$B$44,
IF($C16="ANSFT",AT16*'1.Salaries Rates Dates'!$B$46,
IF($C16="ANSPT",AT16*'1.Salaries Rates Dates'!$B$47)))))</f>
        <v>0</v>
      </c>
      <c r="AV16" s="28">
        <f t="shared" si="3"/>
        <v>0</v>
      </c>
      <c r="AW16" s="252"/>
      <c r="AX16" s="25">
        <f>AO16*(1+'1.Salaries Rates Dates'!K52)</f>
        <v>0</v>
      </c>
      <c r="AY16" s="47"/>
      <c r="AZ16" s="47"/>
      <c r="BA16" s="47"/>
      <c r="BB16" s="48" t="str">
        <f>IF(AY16&gt;0,('1.Salaries Rates Dates'!$D$35*AY16),(AZ16*(ROUND(YEARFRAC(AY$10,BD$10),2)*'1.Salaries Rates Dates'!$F$35)&amp;" / "&amp;BA16*(ROUND(YEARFRAC(AY$10,BD$10),2)*'1.Salaries Rates Dates'!$E$35)))</f>
        <v>0 / 0</v>
      </c>
      <c r="BC16" s="51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Dates'!$B$49)))))</f>
        <v>0</v>
      </c>
      <c r="BD16" s="128">
        <f>IF($C16="FT",BC16*'1.Salaries Rates Dates'!$B$44,
IF($C16="PT",BC16*'1.Salaries Rates Dates'!$B$45,
IF($C16="Clinical",BC16*'1.Salaries Rates Dates'!$B$44,
IF($C16="ANSFT",BC16*'1.Salaries Rates Dates'!$B$46,
IF($C16="ANSPT",BC16*'1.Salaries Rates Dates'!$B$47)))))</f>
        <v>0</v>
      </c>
      <c r="BE16" s="28">
        <f t="shared" si="4"/>
        <v>0</v>
      </c>
      <c r="BF16" s="252"/>
      <c r="BG16" s="25">
        <f>AX16*(1+'1.Salaries Rates Dates'!T52)</f>
        <v>0</v>
      </c>
      <c r="BH16" s="47"/>
      <c r="BI16" s="47"/>
      <c r="BJ16" s="47"/>
      <c r="BK16" s="48" t="str">
        <f>IF(BH16&gt;0,('1.Salaries Rates Dates'!$D$36*BH16),(BI16*(ROUND(YEARFRAC(BH$10,BM$10),2)*'1.Salaries Rates Dates'!$F$36)&amp;" / "&amp;BJ16*(ROUND(YEARFRAC(BH$10,BM$10),2)*'1.Salaries Rates Dates'!$E$36)))</f>
        <v>0 / 0</v>
      </c>
      <c r="BL16" s="51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Dates'!$B$49)))))</f>
        <v>0</v>
      </c>
      <c r="BM16" s="128">
        <f>IF($C16="FT",BL16*'1.Salaries Rates Dates'!$B$44,
IF($C16="PT",BL16*'1.Salaries Rates Dates'!$B$45,
IF($C16="Clinical",BL16*'1.Salaries Rates Dates'!$B$44,
IF($C16="ANSFT",BL16*'1.Salaries Rates Dates'!$B$46,
IF($C16="ANSPT",BL16*'1.Salaries Rates Dates'!$B$47)))))</f>
        <v>0</v>
      </c>
      <c r="BN16" s="28">
        <f t="shared" si="5"/>
        <v>0</v>
      </c>
      <c r="BO16" s="14">
        <f t="shared" ref="BO16:BQ24" si="7">J16+S16+AB16+AK16+AT16+BC16+BL16</f>
        <v>0</v>
      </c>
      <c r="BP16" s="14">
        <f t="shared" si="7"/>
        <v>0</v>
      </c>
      <c r="BQ16" s="14">
        <f t="shared" si="7"/>
        <v>0</v>
      </c>
      <c r="BR16" s="82"/>
      <c r="BS16" s="55">
        <f>'1.Salaries Rates Dates'!$D$5</f>
        <v>0</v>
      </c>
      <c r="BT16" s="187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Dates'!$B$49)))))</f>
        <v>0</v>
      </c>
      <c r="BU16" s="187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Dates'!$B$49)))))</f>
        <v>0</v>
      </c>
      <c r="BV16" s="187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Dates'!$B$49)))))</f>
        <v>0</v>
      </c>
      <c r="BW16" s="187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Dates'!$B$49)))))</f>
        <v>0</v>
      </c>
      <c r="BX16" s="187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Dates'!$B$49)))))</f>
        <v>0</v>
      </c>
      <c r="BY16" s="187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Dates'!$B$49)))))</f>
        <v>0</v>
      </c>
      <c r="BZ16" s="187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Dates'!$B$49)))))</f>
        <v>0</v>
      </c>
      <c r="CA16" s="188">
        <f t="shared" ref="CA16:CA24" si="8">SUM(BT16:BZ16)</f>
        <v>0</v>
      </c>
    </row>
    <row r="17" spans="1:79" hidden="1" x14ac:dyDescent="0.25">
      <c r="A17" s="15">
        <v>3</v>
      </c>
      <c r="B17" s="71">
        <f>'1.Salaries Rates Dates'!C6</f>
        <v>0</v>
      </c>
      <c r="C17" s="30" t="s">
        <v>31</v>
      </c>
      <c r="D17" s="226"/>
      <c r="E17" s="25">
        <f>'1.Salaries Rates Dates'!Z6</f>
        <v>0</v>
      </c>
      <c r="F17" s="47"/>
      <c r="G17" s="47"/>
      <c r="H17" s="47"/>
      <c r="I17" s="48" t="str">
        <f>IF(F17&gt;0,('1.Salaries Rates Dates'!$D$30*F17),(G17*(ROUND(YEARFRAC(F$10,K$10),2)*'1.Salaries Rates Dates'!$F$30)&amp;" / "&amp;H17*(ROUND(YEARFRAC(F$10,K$10),2)*'1.Salaries Rates Dates'!$E$30)))</f>
        <v>0 / 0</v>
      </c>
      <c r="J17" s="51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Dates'!$B$49)))))</f>
        <v>0</v>
      </c>
      <c r="K17" s="128">
        <f>IF($C17="FT",J17*'1.Salaries Rates Dates'!$B$44,
IF($C17="PT",J17*'1.Salaries Rates Dates'!$B$45,
IF($C17="Clinical",J17*'1.Salaries Rates Dates'!$B$44,
IF($C17="ANSFT",J17*'1.Salaries Rates Dates'!$B$46,
IF($C17="ANSPT",J17*'1.Salaries Rates Dates'!$B$47)))))</f>
        <v>0</v>
      </c>
      <c r="L17" s="28">
        <f t="shared" si="6"/>
        <v>0</v>
      </c>
      <c r="M17" s="250"/>
      <c r="N17" s="25">
        <f>E17*(1+'1.Salaries Rates Dates'!B49)</f>
        <v>0</v>
      </c>
      <c r="O17" s="47"/>
      <c r="P17" s="47"/>
      <c r="Q17" s="47"/>
      <c r="R17" s="48" t="str">
        <f>IF(O17&gt;0,('1.Salaries Rates Dates'!$D$31*O17),(P17*(ROUND(YEARFRAC(O$10,T$10),2)*'1.Salaries Rates Dates'!$F$31)&amp;" / "&amp;Q17*(ROUND(YEARFRAC(O$10,T$10),2)*'1.Salaries Rates Dates'!$E$31)))</f>
        <v>0 / 0</v>
      </c>
      <c r="S17" s="51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Dates'!$B$49)))))</f>
        <v>0</v>
      </c>
      <c r="T17" s="128">
        <f>IF($C17="FT",S17*'1.Salaries Rates Dates'!$B$44,
IF($C17="PT",S17*'1.Salaries Rates Dates'!$B$45,
IF($C17="Clinical",S17*'1.Salaries Rates Dates'!$B$44,
IF($C17="ANSFT",S17*'1.Salaries Rates Dates'!$B$46,
IF($C17="ANSPT",S17*'1.Salaries Rates Dates'!$B$47)))))</f>
        <v>0</v>
      </c>
      <c r="U17" s="28">
        <f t="shared" si="0"/>
        <v>0</v>
      </c>
      <c r="V17" s="252"/>
      <c r="W17" s="25">
        <f>N17*(1+'1.Salaries Rates Dates'!B49)</f>
        <v>0</v>
      </c>
      <c r="X17" s="47"/>
      <c r="Y17" s="47"/>
      <c r="Z17" s="47"/>
      <c r="AA17" s="48" t="str">
        <f>IF(X17&gt;0,('1.Salaries Rates Dates'!$D$32*X17),(Y17*(ROUND(YEARFRAC(X$10,AC$10),2)*'1.Salaries Rates Dates'!$F$32)&amp;" / "&amp;Z17*(ROUND(YEARFRAC(X$10,AC$10),2)*'1.Salaries Rates Dates'!$E$32)))</f>
        <v>0 / 0</v>
      </c>
      <c r="AB17" s="51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Dates'!$B$49)))))</f>
        <v>0</v>
      </c>
      <c r="AC17" s="128">
        <f>IF($C17="FT",AB17*'1.Salaries Rates Dates'!$B$44,
IF($C17="PT",AB17*'1.Salaries Rates Dates'!$B$45,
IF($C17="Clinical",AB17*'1.Salaries Rates Dates'!$B$44,
IF($C17="ANSFT",AB17*'1.Salaries Rates Dates'!$B$46,
IF($C17="ANSPT",AB17*'1.Salaries Rates Dates'!$B$47)))))</f>
        <v>0</v>
      </c>
      <c r="AD17" s="28">
        <f t="shared" si="1"/>
        <v>0</v>
      </c>
      <c r="AE17" s="252"/>
      <c r="AF17" s="25">
        <f>W17*(1+'1.Salaries Rates Dates'!B49)</f>
        <v>0</v>
      </c>
      <c r="AG17" s="47"/>
      <c r="AH17" s="47"/>
      <c r="AI17" s="47"/>
      <c r="AJ17" s="48" t="str">
        <f>IF(AG17&gt;0,('1.Salaries Rates Dates'!$D$33*AG17),(AH17*(ROUND(YEARFRAC(AG$10,AL$10),2)*'1.Salaries Rates Dates'!$F$33)&amp;" / "&amp;AI17*(ROUND(YEARFRAC(AG$10,AL$10),2)*'1.Salaries Rates Dates'!$E$33)))</f>
        <v>0 / 0</v>
      </c>
      <c r="AK17" s="51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Dates'!$B$49)))))</f>
        <v>0</v>
      </c>
      <c r="AL17" s="128">
        <f>IF($C17="FT",AK17*'1.Salaries Rates Dates'!$B$44,
IF($C17="PT",AK17*'1.Salaries Rates Dates'!$B$45,
IF($C17="Clinical",AK17*'1.Salaries Rates Dates'!$B$44,
IF($C17="ANSFT",AK17*'1.Salaries Rates Dates'!$B$46,
IF($C17="ANSPT",AK17*'1.Salaries Rates Dates'!$B$47)))))</f>
        <v>0</v>
      </c>
      <c r="AM17" s="28">
        <f t="shared" si="2"/>
        <v>0</v>
      </c>
      <c r="AN17" s="252"/>
      <c r="AO17" s="25">
        <f>AF17*(1+'1.Salaries Rates Dates'!B49)</f>
        <v>0</v>
      </c>
      <c r="AP17" s="47"/>
      <c r="AQ17" s="47"/>
      <c r="AR17" s="47"/>
      <c r="AS17" s="48" t="str">
        <f>IF(AP17&gt;0,('1.Salaries Rates Dates'!$D$34*AP17),(AQ17*(ROUND(YEARFRAC(AP$10,AU$10),2)*'1.Salaries Rates Dates'!$F$34)&amp;" / "&amp;AR17*(ROUND(YEARFRAC(AP$10,AU$10),2)*'1.Salaries Rates Dates'!$E$34)))</f>
        <v>0 / 0</v>
      </c>
      <c r="AT17" s="51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Dates'!$B$49)))))</f>
        <v>0</v>
      </c>
      <c r="AU17" s="128">
        <f>IF($C17="FT",AT17*'1.Salaries Rates Dates'!$B$44,
IF($C17="PT",AT17*'1.Salaries Rates Dates'!$B$45,
IF($C17="Clinical",AT17*'1.Salaries Rates Dates'!$B$44,
IF($C17="ANSFT",AT17*'1.Salaries Rates Dates'!$B$46,
IF($C17="ANSPT",AT17*'1.Salaries Rates Dates'!$B$47)))))</f>
        <v>0</v>
      </c>
      <c r="AV17" s="28">
        <f t="shared" si="3"/>
        <v>0</v>
      </c>
      <c r="AW17" s="252"/>
      <c r="AX17" s="25">
        <f>AO17*(1+'1.Salaries Rates Dates'!K52)</f>
        <v>0</v>
      </c>
      <c r="AY17" s="47"/>
      <c r="AZ17" s="47"/>
      <c r="BA17" s="47"/>
      <c r="BB17" s="48" t="str">
        <f>IF(AY17&gt;0,('1.Salaries Rates Dates'!$D$35*AY17),(AZ17*(ROUND(YEARFRAC(AY$10,BD$10),2)*'1.Salaries Rates Dates'!$F$35)&amp;" / "&amp;BA17*(ROUND(YEARFRAC(AY$10,BD$10),2)*'1.Salaries Rates Dates'!$E$35)))</f>
        <v>0 / 0</v>
      </c>
      <c r="BC17" s="51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Dates'!$B$49)))))</f>
        <v>0</v>
      </c>
      <c r="BD17" s="128">
        <f>IF($C17="FT",BC17*'1.Salaries Rates Dates'!$B$44,
IF($C17="PT",BC17*'1.Salaries Rates Dates'!$B$45,
IF($C17="Clinical",BC17*'1.Salaries Rates Dates'!$B$44,
IF($C17="ANSFT",BC17*'1.Salaries Rates Dates'!$B$46,
IF($C17="ANSPT",BC17*'1.Salaries Rates Dates'!$B$47)))))</f>
        <v>0</v>
      </c>
      <c r="BE17" s="28">
        <f t="shared" si="4"/>
        <v>0</v>
      </c>
      <c r="BF17" s="252"/>
      <c r="BG17" s="25">
        <f>AX17*(1+'1.Salaries Rates Dates'!T52)</f>
        <v>0</v>
      </c>
      <c r="BH17" s="47"/>
      <c r="BI17" s="47"/>
      <c r="BJ17" s="47"/>
      <c r="BK17" s="48" t="str">
        <f>IF(BH17&gt;0,('1.Salaries Rates Dates'!$D$36*BH17),(BI17*(ROUND(YEARFRAC(BH$10,BM$10),2)*'1.Salaries Rates Dates'!$F$36)&amp;" / "&amp;BJ17*(ROUND(YEARFRAC(BH$10,BM$10),2)*'1.Salaries Rates Dates'!$E$36)))</f>
        <v>0 / 0</v>
      </c>
      <c r="BL17" s="51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Dates'!$B$49)))))</f>
        <v>0</v>
      </c>
      <c r="BM17" s="128">
        <f>IF($C17="FT",BL17*'1.Salaries Rates Dates'!$B$44,
IF($C17="PT",BL17*'1.Salaries Rates Dates'!$B$45,
IF($C17="Clinical",BL17*'1.Salaries Rates Dates'!$B$44,
IF($C17="ANSFT",BL17*'1.Salaries Rates Dates'!$B$46,
IF($C17="ANSPT",BL17*'1.Salaries Rates Dates'!$B$47)))))</f>
        <v>0</v>
      </c>
      <c r="BN17" s="28">
        <f t="shared" si="5"/>
        <v>0</v>
      </c>
      <c r="BO17" s="14">
        <f t="shared" si="7"/>
        <v>0</v>
      </c>
      <c r="BP17" s="14">
        <f t="shared" si="7"/>
        <v>0</v>
      </c>
      <c r="BQ17" s="14">
        <f t="shared" si="7"/>
        <v>0</v>
      </c>
      <c r="BR17" s="82"/>
      <c r="BS17" s="55">
        <f>'1.Salaries Rates Dates'!$D$6</f>
        <v>0</v>
      </c>
      <c r="BT17" s="187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Dates'!$B$49)))))</f>
        <v>0</v>
      </c>
      <c r="BU17" s="187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Dates'!$B$49)))))</f>
        <v>0</v>
      </c>
      <c r="BV17" s="187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Dates'!$B$49)))))</f>
        <v>0</v>
      </c>
      <c r="BW17" s="187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Dates'!$B$49)))))</f>
        <v>0</v>
      </c>
      <c r="BX17" s="187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Dates'!$B$49)))))</f>
        <v>0</v>
      </c>
      <c r="BY17" s="187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Dates'!$B$49)))))</f>
        <v>0</v>
      </c>
      <c r="BZ17" s="187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Dates'!$B$49)))))</f>
        <v>0</v>
      </c>
      <c r="CA17" s="188">
        <f t="shared" si="8"/>
        <v>0</v>
      </c>
    </row>
    <row r="18" spans="1:79" hidden="1" x14ac:dyDescent="0.25">
      <c r="A18" s="15">
        <v>4</v>
      </c>
      <c r="B18" s="71">
        <f>'1.Salaries Rates Dates'!C7</f>
        <v>0</v>
      </c>
      <c r="C18" s="30" t="s">
        <v>31</v>
      </c>
      <c r="D18" s="226"/>
      <c r="E18" s="25">
        <f>'1.Salaries Rates Dates'!Z7</f>
        <v>0</v>
      </c>
      <c r="F18" s="47"/>
      <c r="G18" s="47"/>
      <c r="H18" s="47"/>
      <c r="I18" s="48" t="str">
        <f>IF(F18&gt;0,('1.Salaries Rates Dates'!$D$30*F18),(G18*(ROUND(YEARFRAC(F$10,K$10),2)*'1.Salaries Rates Dates'!$F$30)&amp;" / "&amp;H18*(ROUND(YEARFRAC(F$10,K$10),2)*'1.Salaries Rates Dates'!$E$30)))</f>
        <v>0 / 0</v>
      </c>
      <c r="J18" s="51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Dates'!$B$49)))))</f>
        <v>0</v>
      </c>
      <c r="K18" s="128">
        <f>IF($C18="FT",J18*'1.Salaries Rates Dates'!$B$44,
IF($C18="PT",J18*'1.Salaries Rates Dates'!$B$45,
IF($C18="Clinical",J18*'1.Salaries Rates Dates'!$B$44,
IF($C18="ANSFT",J18*'1.Salaries Rates Dates'!$B$46,
IF($C18="ANSPT",J18*'1.Salaries Rates Dates'!$B$47)))))</f>
        <v>0</v>
      </c>
      <c r="L18" s="28">
        <f t="shared" si="6"/>
        <v>0</v>
      </c>
      <c r="M18" s="250"/>
      <c r="N18" s="25">
        <f>E18*(1+'1.Salaries Rates Dates'!B49)</f>
        <v>0</v>
      </c>
      <c r="O18" s="47"/>
      <c r="P18" s="47"/>
      <c r="Q18" s="47"/>
      <c r="R18" s="48" t="str">
        <f>IF(O18&gt;0,('1.Salaries Rates Dates'!$D$31*O18),(P18*(ROUND(YEARFRAC(O$10,T$10),2)*'1.Salaries Rates Dates'!$F$31)&amp;" / "&amp;Q18*(ROUND(YEARFRAC(O$10,T$10),2)*'1.Salaries Rates Dates'!$E$31)))</f>
        <v>0 / 0</v>
      </c>
      <c r="S18" s="51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Dates'!$B$49)))))</f>
        <v>0</v>
      </c>
      <c r="T18" s="128">
        <f>IF($C18="FT",S18*'1.Salaries Rates Dates'!$B$44,
IF($C18="PT",S18*'1.Salaries Rates Dates'!$B$45,
IF($C18="Clinical",S18*'1.Salaries Rates Dates'!$B$44,
IF($C18="ANSFT",S18*'1.Salaries Rates Dates'!$B$46,
IF($C18="ANSPT",S18*'1.Salaries Rates Dates'!$B$47)))))</f>
        <v>0</v>
      </c>
      <c r="U18" s="28">
        <f t="shared" si="0"/>
        <v>0</v>
      </c>
      <c r="V18" s="252"/>
      <c r="W18" s="25">
        <f>N18*(1+'1.Salaries Rates Dates'!B49)</f>
        <v>0</v>
      </c>
      <c r="X18" s="47"/>
      <c r="Y18" s="47"/>
      <c r="Z18" s="47"/>
      <c r="AA18" s="48" t="str">
        <f>IF(X18&gt;0,('1.Salaries Rates Dates'!$D$32*X18),(Y18*(ROUND(YEARFRAC(X$10,AC$10),2)*'1.Salaries Rates Dates'!$F$32)&amp;" / "&amp;Z18*(ROUND(YEARFRAC(X$10,AC$10),2)*'1.Salaries Rates Dates'!$E$32)))</f>
        <v>0 / 0</v>
      </c>
      <c r="AB18" s="51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Dates'!$B$49)))))</f>
        <v>0</v>
      </c>
      <c r="AC18" s="128">
        <f>IF($C18="FT",AB18*'1.Salaries Rates Dates'!$B$44,
IF($C18="PT",AB18*'1.Salaries Rates Dates'!$B$45,
IF($C18="Clinical",AB18*'1.Salaries Rates Dates'!$B$44,
IF($C18="ANSFT",AB18*'1.Salaries Rates Dates'!$B$46,
IF($C18="ANSPT",AB18*'1.Salaries Rates Dates'!$B$47)))))</f>
        <v>0</v>
      </c>
      <c r="AD18" s="28">
        <f t="shared" si="1"/>
        <v>0</v>
      </c>
      <c r="AE18" s="252"/>
      <c r="AF18" s="25">
        <f>W18*(1+'1.Salaries Rates Dates'!B49)</f>
        <v>0</v>
      </c>
      <c r="AG18" s="47"/>
      <c r="AH18" s="47"/>
      <c r="AI18" s="47"/>
      <c r="AJ18" s="48" t="str">
        <f>IF(AG18&gt;0,('1.Salaries Rates Dates'!$D$33*AG18),(AH18*(ROUND(YEARFRAC(AG$10,AL$10),2)*'1.Salaries Rates Dates'!$F$33)&amp;" / "&amp;AI18*(ROUND(YEARFRAC(AG$10,AL$10),2)*'1.Salaries Rates Dates'!$E$33)))</f>
        <v>0 / 0</v>
      </c>
      <c r="AK18" s="51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Dates'!$B$49)))))</f>
        <v>0</v>
      </c>
      <c r="AL18" s="128">
        <f>IF($C18="FT",AK18*'1.Salaries Rates Dates'!$B$44,
IF($C18="PT",AK18*'1.Salaries Rates Dates'!$B$45,
IF($C18="Clinical",AK18*'1.Salaries Rates Dates'!$B$44,
IF($C18="ANSFT",AK18*'1.Salaries Rates Dates'!$B$46,
IF($C18="ANSPT",AK18*'1.Salaries Rates Dates'!$B$47)))))</f>
        <v>0</v>
      </c>
      <c r="AM18" s="28">
        <f t="shared" si="2"/>
        <v>0</v>
      </c>
      <c r="AN18" s="252"/>
      <c r="AO18" s="25">
        <f>AF18*(1+'1.Salaries Rates Dates'!B49)</f>
        <v>0</v>
      </c>
      <c r="AP18" s="47"/>
      <c r="AQ18" s="47"/>
      <c r="AR18" s="47"/>
      <c r="AS18" s="48" t="str">
        <f>IF(AP18&gt;0,('1.Salaries Rates Dates'!$D$34*AP18),(AQ18*(ROUND(YEARFRAC(AP$10,AU$10),2)*'1.Salaries Rates Dates'!$F$34)&amp;" / "&amp;AR18*(ROUND(YEARFRAC(AP$10,AU$10),2)*'1.Salaries Rates Dates'!$E$34)))</f>
        <v>0 / 0</v>
      </c>
      <c r="AT18" s="51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Dates'!$B$49)))))</f>
        <v>0</v>
      </c>
      <c r="AU18" s="128">
        <f>IF($C18="FT",AT18*'1.Salaries Rates Dates'!$B$44,
IF($C18="PT",AT18*'1.Salaries Rates Dates'!$B$45,
IF($C18="Clinical",AT18*'1.Salaries Rates Dates'!$B$44,
IF($C18="ANSFT",AT18*'1.Salaries Rates Dates'!$B$46,
IF($C18="ANSPT",AT18*'1.Salaries Rates Dates'!$B$47)))))</f>
        <v>0</v>
      </c>
      <c r="AV18" s="28">
        <f t="shared" si="3"/>
        <v>0</v>
      </c>
      <c r="AW18" s="252"/>
      <c r="AX18" s="25">
        <f>AO18*(1+'1.Salaries Rates Dates'!K52)</f>
        <v>0</v>
      </c>
      <c r="AY18" s="47"/>
      <c r="AZ18" s="47"/>
      <c r="BA18" s="47"/>
      <c r="BB18" s="48" t="str">
        <f>IF(AY18&gt;0,('1.Salaries Rates Dates'!$D$35*AY18),(AZ18*(ROUND(YEARFRAC(AY$10,BD$10),2)*'1.Salaries Rates Dates'!$F$35)&amp;" / "&amp;BA18*(ROUND(YEARFRAC(AY$10,BD$10),2)*'1.Salaries Rates Dates'!$E$35)))</f>
        <v>0 / 0</v>
      </c>
      <c r="BC18" s="51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Dates'!$B$49)))))</f>
        <v>0</v>
      </c>
      <c r="BD18" s="128">
        <f>IF($C18="FT",BC18*'1.Salaries Rates Dates'!$B$44,
IF($C18="PT",BC18*'1.Salaries Rates Dates'!$B$45,
IF($C18="Clinical",BC18*'1.Salaries Rates Dates'!$B$44,
IF($C18="ANSFT",BC18*'1.Salaries Rates Dates'!$B$46,
IF($C18="ANSPT",BC18*'1.Salaries Rates Dates'!$B$47)))))</f>
        <v>0</v>
      </c>
      <c r="BE18" s="28">
        <f t="shared" si="4"/>
        <v>0</v>
      </c>
      <c r="BF18" s="252"/>
      <c r="BG18" s="25">
        <f>AX18*(1+'1.Salaries Rates Dates'!T52)</f>
        <v>0</v>
      </c>
      <c r="BH18" s="47"/>
      <c r="BI18" s="47"/>
      <c r="BJ18" s="47"/>
      <c r="BK18" s="48" t="str">
        <f>IF(BH18&gt;0,('1.Salaries Rates Dates'!$D$36*BH18),(BI18*(ROUND(YEARFRAC(BH$10,BM$10),2)*'1.Salaries Rates Dates'!$F$36)&amp;" / "&amp;BJ18*(ROUND(YEARFRAC(BH$10,BM$10),2)*'1.Salaries Rates Dates'!$E$36)))</f>
        <v>0 / 0</v>
      </c>
      <c r="BL18" s="51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Dates'!$B$49)))))</f>
        <v>0</v>
      </c>
      <c r="BM18" s="128">
        <f>IF($C18="FT",BL18*'1.Salaries Rates Dates'!$B$44,
IF($C18="PT",BL18*'1.Salaries Rates Dates'!$B$45,
IF($C18="Clinical",BL18*'1.Salaries Rates Dates'!$B$44,
IF($C18="ANSFT",BL18*'1.Salaries Rates Dates'!$B$46,
IF($C18="ANSPT",BL18*'1.Salaries Rates Dates'!$B$47)))))</f>
        <v>0</v>
      </c>
      <c r="BN18" s="28">
        <f t="shared" si="5"/>
        <v>0</v>
      </c>
      <c r="BO18" s="14">
        <f t="shared" si="7"/>
        <v>0</v>
      </c>
      <c r="BP18" s="14">
        <f t="shared" si="7"/>
        <v>0</v>
      </c>
      <c r="BQ18" s="14">
        <f t="shared" si="7"/>
        <v>0</v>
      </c>
      <c r="BR18" s="82"/>
      <c r="BS18" s="55">
        <f>'1.Salaries Rates Dates'!$D$7</f>
        <v>0</v>
      </c>
      <c r="BT18" s="187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Dates'!$B$49)))))</f>
        <v>0</v>
      </c>
      <c r="BU18" s="187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Dates'!$B$49)))))</f>
        <v>0</v>
      </c>
      <c r="BV18" s="187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Dates'!$B$49)))))</f>
        <v>0</v>
      </c>
      <c r="BW18" s="187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Dates'!$B$49)))))</f>
        <v>0</v>
      </c>
      <c r="BX18" s="187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Dates'!$B$49)))))</f>
        <v>0</v>
      </c>
      <c r="BY18" s="187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Dates'!$B$49)))))</f>
        <v>0</v>
      </c>
      <c r="BZ18" s="187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Dates'!$B$49)))))</f>
        <v>0</v>
      </c>
      <c r="CA18" s="188">
        <f t="shared" si="8"/>
        <v>0</v>
      </c>
    </row>
    <row r="19" spans="1:79" hidden="1" x14ac:dyDescent="0.25">
      <c r="A19" s="15">
        <v>5</v>
      </c>
      <c r="B19" s="71">
        <f>'1.Salaries Rates Dates'!C8</f>
        <v>0</v>
      </c>
      <c r="C19" s="30" t="s">
        <v>31</v>
      </c>
      <c r="D19" s="226"/>
      <c r="E19" s="25">
        <f>'1.Salaries Rates Dates'!Z8</f>
        <v>0</v>
      </c>
      <c r="F19" s="47"/>
      <c r="G19" s="47"/>
      <c r="H19" s="47"/>
      <c r="I19" s="48" t="str">
        <f>IF(F19&gt;0,('1.Salaries Rates Dates'!$D$30*F19),(G19*(ROUND(YEARFRAC(F$10,K$10),2)*'1.Salaries Rates Dates'!$F$30)&amp;" / "&amp;H19*(ROUND(YEARFRAC(F$10,K$10),2)*'1.Salaries Rates Dates'!$E$30)))</f>
        <v>0 / 0</v>
      </c>
      <c r="J19" s="51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Dates'!$B$49)))))</f>
        <v>0</v>
      </c>
      <c r="K19" s="128">
        <f>IF($C19="FT",J19*'1.Salaries Rates Dates'!$B$44,
IF($C19="PT",J19*'1.Salaries Rates Dates'!$B$45,
IF($C19="Clinical",J19*'1.Salaries Rates Dates'!$B$44,
IF($C19="ANSFT",J19*'1.Salaries Rates Dates'!$B$46,
IF($C19="ANSPT",J19*'1.Salaries Rates Dates'!$B$47)))))</f>
        <v>0</v>
      </c>
      <c r="L19" s="28">
        <f t="shared" si="6"/>
        <v>0</v>
      </c>
      <c r="M19" s="250"/>
      <c r="N19" s="25">
        <f>E19*(1+'1.Salaries Rates Dates'!B49)</f>
        <v>0</v>
      </c>
      <c r="O19" s="47"/>
      <c r="P19" s="47"/>
      <c r="Q19" s="47"/>
      <c r="R19" s="48" t="str">
        <f>IF(O19&gt;0,('1.Salaries Rates Dates'!$D$31*O19),(P19*(ROUND(YEARFRAC(O$10,T$10),2)*'1.Salaries Rates Dates'!$F$31)&amp;" / "&amp;Q19*(ROUND(YEARFRAC(O$10,T$10),2)*'1.Salaries Rates Dates'!$E$31)))</f>
        <v>0 / 0</v>
      </c>
      <c r="S19" s="51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Dates'!$B$49)))))</f>
        <v>0</v>
      </c>
      <c r="T19" s="128">
        <f>IF($C19="FT",S19*'1.Salaries Rates Dates'!$B$44,
IF($C19="PT",S19*'1.Salaries Rates Dates'!$B$45,
IF($C19="Clinical",S19*'1.Salaries Rates Dates'!$B$44,
IF($C19="ANSFT",S19*'1.Salaries Rates Dates'!$B$46,
IF($C19="ANSPT",S19*'1.Salaries Rates Dates'!$B$47)))))</f>
        <v>0</v>
      </c>
      <c r="U19" s="28">
        <f t="shared" si="0"/>
        <v>0</v>
      </c>
      <c r="V19" s="252"/>
      <c r="W19" s="25">
        <f>N19*(1+'1.Salaries Rates Dates'!B49)</f>
        <v>0</v>
      </c>
      <c r="X19" s="47"/>
      <c r="Y19" s="47"/>
      <c r="Z19" s="47"/>
      <c r="AA19" s="48" t="str">
        <f>IF(X19&gt;0,('1.Salaries Rates Dates'!$D$32*X19),(Y19*(ROUND(YEARFRAC(X$10,AC$10),2)*'1.Salaries Rates Dates'!$F$32)&amp;" / "&amp;Z19*(ROUND(YEARFRAC(X$10,AC$10),2)*'1.Salaries Rates Dates'!$E$32)))</f>
        <v>0 / 0</v>
      </c>
      <c r="AB19" s="51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Dates'!$B$49)))))</f>
        <v>0</v>
      </c>
      <c r="AC19" s="128">
        <f>IF($C19="FT",AB19*'1.Salaries Rates Dates'!$B$44,
IF($C19="PT",AB19*'1.Salaries Rates Dates'!$B$45,
IF($C19="Clinical",AB19*'1.Salaries Rates Dates'!$B$44,
IF($C19="ANSFT",AB19*'1.Salaries Rates Dates'!$B$46,
IF($C19="ANSPT",AB19*'1.Salaries Rates Dates'!$B$47)))))</f>
        <v>0</v>
      </c>
      <c r="AD19" s="28">
        <f t="shared" si="1"/>
        <v>0</v>
      </c>
      <c r="AE19" s="252"/>
      <c r="AF19" s="25">
        <f>W19*(1+'1.Salaries Rates Dates'!B49)</f>
        <v>0</v>
      </c>
      <c r="AG19" s="47"/>
      <c r="AH19" s="47"/>
      <c r="AI19" s="47"/>
      <c r="AJ19" s="48" t="str">
        <f>IF(AG19&gt;0,('1.Salaries Rates Dates'!$D$33*AG19),(AH19*(ROUND(YEARFRAC(AG$10,AL$10),2)*'1.Salaries Rates Dates'!$F$33)&amp;" / "&amp;AI19*(ROUND(YEARFRAC(AG$10,AL$10),2)*'1.Salaries Rates Dates'!$E$33)))</f>
        <v>0 / 0</v>
      </c>
      <c r="AK19" s="51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Dates'!$B$49)))))</f>
        <v>0</v>
      </c>
      <c r="AL19" s="128">
        <f>IF($C19="FT",AK19*'1.Salaries Rates Dates'!$B$44,
IF($C19="PT",AK19*'1.Salaries Rates Dates'!$B$45,
IF($C19="Clinical",AK19*'1.Salaries Rates Dates'!$B$44,
IF($C19="ANSFT",AK19*'1.Salaries Rates Dates'!$B$46,
IF($C19="ANSPT",AK19*'1.Salaries Rates Dates'!$B$47)))))</f>
        <v>0</v>
      </c>
      <c r="AM19" s="28">
        <f t="shared" si="2"/>
        <v>0</v>
      </c>
      <c r="AN19" s="252"/>
      <c r="AO19" s="25">
        <f>AF19*(1+'1.Salaries Rates Dates'!B49)</f>
        <v>0</v>
      </c>
      <c r="AP19" s="47"/>
      <c r="AQ19" s="47"/>
      <c r="AR19" s="47"/>
      <c r="AS19" s="48" t="str">
        <f>IF(AP19&gt;0,('1.Salaries Rates Dates'!$D$34*AP19),(AQ19*(ROUND(YEARFRAC(AP$10,AU$10),2)*'1.Salaries Rates Dates'!$F$34)&amp;" / "&amp;AR19*(ROUND(YEARFRAC(AP$10,AU$10),2)*'1.Salaries Rates Dates'!$E$34)))</f>
        <v>0 / 0</v>
      </c>
      <c r="AT19" s="51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Dates'!$B$49)))))</f>
        <v>0</v>
      </c>
      <c r="AU19" s="128">
        <f>IF($C19="FT",AT19*'1.Salaries Rates Dates'!$B$44,
IF($C19="PT",AT19*'1.Salaries Rates Dates'!$B$45,
IF($C19="Clinical",AT19*'1.Salaries Rates Dates'!$B$44,
IF($C19="ANSFT",AT19*'1.Salaries Rates Dates'!$B$46,
IF($C19="ANSPT",AT19*'1.Salaries Rates Dates'!$B$47)))))</f>
        <v>0</v>
      </c>
      <c r="AV19" s="28">
        <f t="shared" si="3"/>
        <v>0</v>
      </c>
      <c r="AW19" s="252"/>
      <c r="AX19" s="25">
        <f>AO19*(1+'1.Salaries Rates Dates'!K52)</f>
        <v>0</v>
      </c>
      <c r="AY19" s="47"/>
      <c r="AZ19" s="47"/>
      <c r="BA19" s="47"/>
      <c r="BB19" s="48" t="str">
        <f>IF(AY19&gt;0,('1.Salaries Rates Dates'!$D$35*AY19),(AZ19*(ROUND(YEARFRAC(AY$10,BD$10),2)*'1.Salaries Rates Dates'!$F$35)&amp;" / "&amp;BA19*(ROUND(YEARFRAC(AY$10,BD$10),2)*'1.Salaries Rates Dates'!$E$35)))</f>
        <v>0 / 0</v>
      </c>
      <c r="BC19" s="51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Dates'!$B$49)))))</f>
        <v>0</v>
      </c>
      <c r="BD19" s="128">
        <f>IF($C19="FT",BC19*'1.Salaries Rates Dates'!$B$44,
IF($C19="PT",BC19*'1.Salaries Rates Dates'!$B$45,
IF($C19="Clinical",BC19*'1.Salaries Rates Dates'!$B$44,
IF($C19="ANSFT",BC19*'1.Salaries Rates Dates'!$B$46,
IF($C19="ANSPT",BC19*'1.Salaries Rates Dates'!$B$47)))))</f>
        <v>0</v>
      </c>
      <c r="BE19" s="28">
        <f t="shared" si="4"/>
        <v>0</v>
      </c>
      <c r="BF19" s="252"/>
      <c r="BG19" s="25">
        <f>AX19*(1+'1.Salaries Rates Dates'!T52)</f>
        <v>0</v>
      </c>
      <c r="BH19" s="47"/>
      <c r="BI19" s="47"/>
      <c r="BJ19" s="47"/>
      <c r="BK19" s="48" t="str">
        <f>IF(BH19&gt;0,('1.Salaries Rates Dates'!$D$36*BH19),(BI19*(ROUND(YEARFRAC(BH$10,BM$10),2)*'1.Salaries Rates Dates'!$F$36)&amp;" / "&amp;BJ19*(ROUND(YEARFRAC(BH$10,BM$10),2)*'1.Salaries Rates Dates'!$E$36)))</f>
        <v>0 / 0</v>
      </c>
      <c r="BL19" s="51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Dates'!$B$49)))))</f>
        <v>0</v>
      </c>
      <c r="BM19" s="128">
        <f>IF($C19="FT",BL19*'1.Salaries Rates Dates'!$B$44,
IF($C19="PT",BL19*'1.Salaries Rates Dates'!$B$45,
IF($C19="Clinical",BL19*'1.Salaries Rates Dates'!$B$44,
IF($C19="ANSFT",BL19*'1.Salaries Rates Dates'!$B$46,
IF($C19="ANSPT",BL19*'1.Salaries Rates Dates'!$B$47)))))</f>
        <v>0</v>
      </c>
      <c r="BN19" s="28">
        <f t="shared" si="5"/>
        <v>0</v>
      </c>
      <c r="BO19" s="14">
        <f t="shared" si="7"/>
        <v>0</v>
      </c>
      <c r="BP19" s="14">
        <f t="shared" si="7"/>
        <v>0</v>
      </c>
      <c r="BQ19" s="14">
        <f t="shared" si="7"/>
        <v>0</v>
      </c>
      <c r="BR19" s="82"/>
      <c r="BS19" s="55">
        <f>'1.Salaries Rates Dates'!$D$8</f>
        <v>0</v>
      </c>
      <c r="BT19" s="187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Dates'!$B$49)))))</f>
        <v>0</v>
      </c>
      <c r="BU19" s="187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Dates'!$B$49)))))</f>
        <v>0</v>
      </c>
      <c r="BV19" s="187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Dates'!$B$49)))))</f>
        <v>0</v>
      </c>
      <c r="BW19" s="187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Dates'!$B$49)))))</f>
        <v>0</v>
      </c>
      <c r="BX19" s="187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Dates'!$B$49)))))</f>
        <v>0</v>
      </c>
      <c r="BY19" s="187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Dates'!$B$49)))))</f>
        <v>0</v>
      </c>
      <c r="BZ19" s="187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Dates'!$B$49)))))</f>
        <v>0</v>
      </c>
      <c r="CA19" s="188">
        <f t="shared" si="8"/>
        <v>0</v>
      </c>
    </row>
    <row r="20" spans="1:79" hidden="1" x14ac:dyDescent="0.25">
      <c r="A20" s="15">
        <v>6</v>
      </c>
      <c r="B20" s="71">
        <f>'1.Salaries Rates Dates'!C9</f>
        <v>0</v>
      </c>
      <c r="C20" s="30" t="s">
        <v>31</v>
      </c>
      <c r="D20" s="226"/>
      <c r="E20" s="25">
        <f>'1.Salaries Rates Dates'!Z9</f>
        <v>0</v>
      </c>
      <c r="F20" s="47"/>
      <c r="G20" s="47"/>
      <c r="H20" s="47"/>
      <c r="I20" s="48" t="str">
        <f>IF(F20&gt;0,('1.Salaries Rates Dates'!$D$30*F20),(G20*(ROUND(YEARFRAC(F$10,K$10),2)*'1.Salaries Rates Dates'!$F$30)&amp;" / "&amp;H20*(ROUND(YEARFRAC(F$10,K$10),2)*'1.Salaries Rates Dates'!$E$30)))</f>
        <v>0 / 0</v>
      </c>
      <c r="J20" s="51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Dates'!$B$49)))))</f>
        <v>0</v>
      </c>
      <c r="K20" s="128">
        <f>IF($C20="FT",J20*'1.Salaries Rates Dates'!$B$44,
IF($C20="PT",J20*'1.Salaries Rates Dates'!$B$45,
IF($C20="Clinical",J20*'1.Salaries Rates Dates'!$B$44,
IF($C20="ANSFT",J20*'1.Salaries Rates Dates'!$B$46,
IF($C20="ANSPT",J20*'1.Salaries Rates Dates'!$B$47)))))</f>
        <v>0</v>
      </c>
      <c r="L20" s="28">
        <f t="shared" si="6"/>
        <v>0</v>
      </c>
      <c r="M20" s="250"/>
      <c r="N20" s="25">
        <f>E20*(1+'1.Salaries Rates Dates'!B49)</f>
        <v>0</v>
      </c>
      <c r="O20" s="47"/>
      <c r="P20" s="47"/>
      <c r="Q20" s="47"/>
      <c r="R20" s="48" t="str">
        <f>IF(O20&gt;0,('1.Salaries Rates Dates'!$D$31*O20),(P20*(ROUND(YEARFRAC(O$10,T$10),2)*'1.Salaries Rates Dates'!$F$31)&amp;" / "&amp;Q20*(ROUND(YEARFRAC(O$10,T$10),2)*'1.Salaries Rates Dates'!$E$31)))</f>
        <v>0 / 0</v>
      </c>
      <c r="S20" s="51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Dates'!$B$49)))))</f>
        <v>0</v>
      </c>
      <c r="T20" s="128">
        <f>IF($C20="FT",S20*'1.Salaries Rates Dates'!$B$44,
IF($C20="PT",S20*'1.Salaries Rates Dates'!$B$45,
IF($C20="Clinical",S20*'1.Salaries Rates Dates'!$B$44,
IF($C20="ANSFT",S20*'1.Salaries Rates Dates'!$B$46,
IF($C20="ANSPT",S20*'1.Salaries Rates Dates'!$B$47)))))</f>
        <v>0</v>
      </c>
      <c r="U20" s="28">
        <f t="shared" si="0"/>
        <v>0</v>
      </c>
      <c r="V20" s="252"/>
      <c r="W20" s="25">
        <f>N20*(1+'1.Salaries Rates Dates'!B49)</f>
        <v>0</v>
      </c>
      <c r="X20" s="47"/>
      <c r="Y20" s="47"/>
      <c r="Z20" s="47"/>
      <c r="AA20" s="48" t="str">
        <f>IF(X20&gt;0,('1.Salaries Rates Dates'!$D$32*X20),(Y20*(ROUND(YEARFRAC(X$10,AC$10),2)*'1.Salaries Rates Dates'!$F$32)&amp;" / "&amp;Z20*(ROUND(YEARFRAC(X$10,AC$10),2)*'1.Salaries Rates Dates'!$E$32)))</f>
        <v>0 / 0</v>
      </c>
      <c r="AB20" s="51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Dates'!$B$49)))))</f>
        <v>0</v>
      </c>
      <c r="AC20" s="128">
        <f>IF($C20="FT",AB20*'1.Salaries Rates Dates'!$B$44,
IF($C20="PT",AB20*'1.Salaries Rates Dates'!$B$45,
IF($C20="Clinical",AB20*'1.Salaries Rates Dates'!$B$44,
IF($C20="ANSFT",AB20*'1.Salaries Rates Dates'!$B$46,
IF($C20="ANSPT",AB20*'1.Salaries Rates Dates'!$B$47)))))</f>
        <v>0</v>
      </c>
      <c r="AD20" s="28">
        <f t="shared" si="1"/>
        <v>0</v>
      </c>
      <c r="AE20" s="252"/>
      <c r="AF20" s="25">
        <f>W20*(1+'1.Salaries Rates Dates'!B49)</f>
        <v>0</v>
      </c>
      <c r="AG20" s="47"/>
      <c r="AH20" s="47"/>
      <c r="AI20" s="47"/>
      <c r="AJ20" s="48" t="str">
        <f>IF(AG20&gt;0,('1.Salaries Rates Dates'!$D$33*AG20),(AH20*(ROUND(YEARFRAC(AG$10,AL$10),2)*'1.Salaries Rates Dates'!$F$33)&amp;" / "&amp;AI20*(ROUND(YEARFRAC(AG$10,AL$10),2)*'1.Salaries Rates Dates'!$E$33)))</f>
        <v>0 / 0</v>
      </c>
      <c r="AK20" s="51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Dates'!$B$49)))))</f>
        <v>0</v>
      </c>
      <c r="AL20" s="128">
        <f>IF($C20="FT",AK20*'1.Salaries Rates Dates'!$B$44,
IF($C20="PT",AK20*'1.Salaries Rates Dates'!$B$45,
IF($C20="Clinical",AK20*'1.Salaries Rates Dates'!$B$44,
IF($C20="ANSFT",AK20*'1.Salaries Rates Dates'!$B$46,
IF($C20="ANSPT",AK20*'1.Salaries Rates Dates'!$B$47)))))</f>
        <v>0</v>
      </c>
      <c r="AM20" s="28">
        <f t="shared" si="2"/>
        <v>0</v>
      </c>
      <c r="AN20" s="252"/>
      <c r="AO20" s="25">
        <f>AF20*(1+'1.Salaries Rates Dates'!B49)</f>
        <v>0</v>
      </c>
      <c r="AP20" s="47"/>
      <c r="AQ20" s="47"/>
      <c r="AR20" s="47"/>
      <c r="AS20" s="48" t="str">
        <f>IF(AP20&gt;0,('1.Salaries Rates Dates'!$D$34*AP20),(AQ20*(ROUND(YEARFRAC(AP$10,AU$10),2)*'1.Salaries Rates Dates'!$F$34)&amp;" / "&amp;AR20*(ROUND(YEARFRAC(AP$10,AU$10),2)*'1.Salaries Rates Dates'!$E$34)))</f>
        <v>0 / 0</v>
      </c>
      <c r="AT20" s="51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Dates'!$B$49)))))</f>
        <v>0</v>
      </c>
      <c r="AU20" s="128">
        <f>IF($C20="FT",AT20*'1.Salaries Rates Dates'!$B$44,
IF($C20="PT",AT20*'1.Salaries Rates Dates'!$B$45,
IF($C20="Clinical",AT20*'1.Salaries Rates Dates'!$B$44,
IF($C20="ANSFT",AT20*'1.Salaries Rates Dates'!$B$46,
IF($C20="ANSPT",AT20*'1.Salaries Rates Dates'!$B$47)))))</f>
        <v>0</v>
      </c>
      <c r="AV20" s="28">
        <f t="shared" si="3"/>
        <v>0</v>
      </c>
      <c r="AW20" s="252"/>
      <c r="AX20" s="25">
        <f>AO20*(1+'1.Salaries Rates Dates'!K52)</f>
        <v>0</v>
      </c>
      <c r="AY20" s="47"/>
      <c r="AZ20" s="47"/>
      <c r="BA20" s="47"/>
      <c r="BB20" s="48" t="str">
        <f>IF(AY20&gt;0,('1.Salaries Rates Dates'!$D$35*AY20),(AZ20*(ROUND(YEARFRAC(AY$10,BD$10),2)*'1.Salaries Rates Dates'!$F$35)&amp;" / "&amp;BA20*(ROUND(YEARFRAC(AY$10,BD$10),2)*'1.Salaries Rates Dates'!$E$35)))</f>
        <v>0 / 0</v>
      </c>
      <c r="BC20" s="51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Dates'!$B$49)))))</f>
        <v>0</v>
      </c>
      <c r="BD20" s="128">
        <f>IF($C20="FT",BC20*'1.Salaries Rates Dates'!$B$44,
IF($C20="PT",BC20*'1.Salaries Rates Dates'!$B$45,
IF($C20="Clinical",BC20*'1.Salaries Rates Dates'!$B$44,
IF($C20="ANSFT",BC20*'1.Salaries Rates Dates'!$B$46,
IF($C20="ANSPT",BC20*'1.Salaries Rates Dates'!$B$47)))))</f>
        <v>0</v>
      </c>
      <c r="BE20" s="28">
        <f t="shared" si="4"/>
        <v>0</v>
      </c>
      <c r="BF20" s="252"/>
      <c r="BG20" s="25">
        <f>AX20*(1+'1.Salaries Rates Dates'!T52)</f>
        <v>0</v>
      </c>
      <c r="BH20" s="47"/>
      <c r="BI20" s="47"/>
      <c r="BJ20" s="47"/>
      <c r="BK20" s="48" t="str">
        <f>IF(BH20&gt;0,('1.Salaries Rates Dates'!$D$36*BH20),(BI20*(ROUND(YEARFRAC(BH$10,BM$10),2)*'1.Salaries Rates Dates'!$F$36)&amp;" / "&amp;BJ20*(ROUND(YEARFRAC(BH$10,BM$10),2)*'1.Salaries Rates Dates'!$E$36)))</f>
        <v>0 / 0</v>
      </c>
      <c r="BL20" s="51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Dates'!$B$49)))))</f>
        <v>0</v>
      </c>
      <c r="BM20" s="128">
        <f>IF($C20="FT",BL20*'1.Salaries Rates Dates'!$B$44,
IF($C20="PT",BL20*'1.Salaries Rates Dates'!$B$45,
IF($C20="Clinical",BL20*'1.Salaries Rates Dates'!$B$44,
IF($C20="ANSFT",BL20*'1.Salaries Rates Dates'!$B$46,
IF($C20="ANSPT",BL20*'1.Salaries Rates Dates'!$B$47)))))</f>
        <v>0</v>
      </c>
      <c r="BN20" s="28">
        <f t="shared" si="5"/>
        <v>0</v>
      </c>
      <c r="BO20" s="14">
        <f t="shared" si="7"/>
        <v>0</v>
      </c>
      <c r="BP20" s="14">
        <f t="shared" si="7"/>
        <v>0</v>
      </c>
      <c r="BQ20" s="14">
        <f t="shared" si="7"/>
        <v>0</v>
      </c>
      <c r="BR20" s="82"/>
      <c r="BS20" s="55">
        <f>'1.Salaries Rates Dates'!$D$9</f>
        <v>0</v>
      </c>
      <c r="BT20" s="187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Dates'!$B$49)))))</f>
        <v>0</v>
      </c>
      <c r="BU20" s="187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Dates'!$B$49)))))</f>
        <v>0</v>
      </c>
      <c r="BV20" s="187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Dates'!$B$49)))))</f>
        <v>0</v>
      </c>
      <c r="BW20" s="187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Dates'!$B$49)))))</f>
        <v>0</v>
      </c>
      <c r="BX20" s="187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Dates'!$B$49)))))</f>
        <v>0</v>
      </c>
      <c r="BY20" s="187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Dates'!$B$49)))))</f>
        <v>0</v>
      </c>
      <c r="BZ20" s="187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Dates'!$B$49)))))</f>
        <v>0</v>
      </c>
      <c r="CA20" s="188">
        <f t="shared" si="8"/>
        <v>0</v>
      </c>
    </row>
    <row r="21" spans="1:79" hidden="1" x14ac:dyDescent="0.25">
      <c r="A21" s="15">
        <v>7</v>
      </c>
      <c r="B21" s="71">
        <f>'1.Salaries Rates Dates'!C10</f>
        <v>0</v>
      </c>
      <c r="C21" s="30" t="s">
        <v>31</v>
      </c>
      <c r="D21" s="226"/>
      <c r="E21" s="25">
        <f>'1.Salaries Rates Dates'!Z10</f>
        <v>0</v>
      </c>
      <c r="F21" s="47"/>
      <c r="G21" s="47"/>
      <c r="H21" s="47"/>
      <c r="I21" s="48" t="str">
        <f>IF(F21&gt;0,('1.Salaries Rates Dates'!$D$30*F21),(G21*(ROUND(YEARFRAC(F$10,K$10),2)*'1.Salaries Rates Dates'!$F$30)&amp;" / "&amp;H21*(ROUND(YEARFRAC(F$10,K$10),2)*'1.Salaries Rates Dates'!$E$30)))</f>
        <v>0 / 0</v>
      </c>
      <c r="J21" s="51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Dates'!$B$49)))))</f>
        <v>0</v>
      </c>
      <c r="K21" s="128">
        <f>IF($C21="FT",J21*'1.Salaries Rates Dates'!$B$44,
IF($C21="PT",J21*'1.Salaries Rates Dates'!$B$45,
IF($C21="Clinical",J21*'1.Salaries Rates Dates'!$B$44,
IF($C21="ANSFT",J21*'1.Salaries Rates Dates'!$B$46,
IF($C21="ANSPT",J21*'1.Salaries Rates Dates'!$B$47)))))</f>
        <v>0</v>
      </c>
      <c r="L21" s="28">
        <f t="shared" si="6"/>
        <v>0</v>
      </c>
      <c r="M21" s="250"/>
      <c r="N21" s="25">
        <f>E21*(1+'1.Salaries Rates Dates'!B49)</f>
        <v>0</v>
      </c>
      <c r="O21" s="47"/>
      <c r="P21" s="47"/>
      <c r="Q21" s="47"/>
      <c r="R21" s="48" t="str">
        <f>IF(O21&gt;0,('1.Salaries Rates Dates'!$D$31*O21),(P21*(ROUND(YEARFRAC(O$10,T$10),2)*'1.Salaries Rates Dates'!$F$31)&amp;" / "&amp;Q21*(ROUND(YEARFRAC(O$10,T$10),2)*'1.Salaries Rates Dates'!$E$31)))</f>
        <v>0 / 0</v>
      </c>
      <c r="S21" s="51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Dates'!$B$49)))))</f>
        <v>0</v>
      </c>
      <c r="T21" s="128">
        <f>IF($C21="FT",S21*'1.Salaries Rates Dates'!$B$44,
IF($C21="PT",S21*'1.Salaries Rates Dates'!$B$45,
IF($C21="Clinical",S21*'1.Salaries Rates Dates'!$B$44,
IF($C21="ANSFT",S21*'1.Salaries Rates Dates'!$B$46,
IF($C21="ANSPT",S21*'1.Salaries Rates Dates'!$B$47)))))</f>
        <v>0</v>
      </c>
      <c r="U21" s="28">
        <f t="shared" si="0"/>
        <v>0</v>
      </c>
      <c r="V21" s="252"/>
      <c r="W21" s="25">
        <f>N21*(1+'1.Salaries Rates Dates'!B49)</f>
        <v>0</v>
      </c>
      <c r="X21" s="47"/>
      <c r="Y21" s="47"/>
      <c r="Z21" s="47"/>
      <c r="AA21" s="48" t="str">
        <f>IF(X21&gt;0,('1.Salaries Rates Dates'!$D$32*X21),(Y21*(ROUND(YEARFRAC(X$10,AC$10),2)*'1.Salaries Rates Dates'!$F$32)&amp;" / "&amp;Z21*(ROUND(YEARFRAC(X$10,AC$10),2)*'1.Salaries Rates Dates'!$E$32)))</f>
        <v>0 / 0</v>
      </c>
      <c r="AB21" s="51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Dates'!$B$49)))))</f>
        <v>0</v>
      </c>
      <c r="AC21" s="128">
        <f>IF($C21="FT",AB21*'1.Salaries Rates Dates'!$B$44,
IF($C21="PT",AB21*'1.Salaries Rates Dates'!$B$45,
IF($C21="Clinical",AB21*'1.Salaries Rates Dates'!$B$44,
IF($C21="ANSFT",AB21*'1.Salaries Rates Dates'!$B$46,
IF($C21="ANSPT",AB21*'1.Salaries Rates Dates'!$B$47)))))</f>
        <v>0</v>
      </c>
      <c r="AD21" s="28">
        <f t="shared" si="1"/>
        <v>0</v>
      </c>
      <c r="AE21" s="252"/>
      <c r="AF21" s="25">
        <f>W21*(1+'1.Salaries Rates Dates'!B49)</f>
        <v>0</v>
      </c>
      <c r="AG21" s="47"/>
      <c r="AH21" s="47"/>
      <c r="AI21" s="47"/>
      <c r="AJ21" s="48" t="str">
        <f>IF(AG21&gt;0,('1.Salaries Rates Dates'!$D$33*AG21),(AH21*(ROUND(YEARFRAC(AG$10,AL$10),2)*'1.Salaries Rates Dates'!$F$33)&amp;" / "&amp;AI21*(ROUND(YEARFRAC(AG$10,AL$10),2)*'1.Salaries Rates Dates'!$E$33)))</f>
        <v>0 / 0</v>
      </c>
      <c r="AK21" s="51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Dates'!$B$49)))))</f>
        <v>0</v>
      </c>
      <c r="AL21" s="128">
        <f>IF($C21="FT",AK21*'1.Salaries Rates Dates'!$B$44,
IF($C21="PT",AK21*'1.Salaries Rates Dates'!$B$45,
IF($C21="Clinical",AK21*'1.Salaries Rates Dates'!$B$44,
IF($C21="ANSFT",AK21*'1.Salaries Rates Dates'!$B$46,
IF($C21="ANSPT",AK21*'1.Salaries Rates Dates'!$B$47)))))</f>
        <v>0</v>
      </c>
      <c r="AM21" s="28">
        <f t="shared" si="2"/>
        <v>0</v>
      </c>
      <c r="AN21" s="252"/>
      <c r="AO21" s="25">
        <f>AF21*(1+'1.Salaries Rates Dates'!B49)</f>
        <v>0</v>
      </c>
      <c r="AP21" s="47"/>
      <c r="AQ21" s="47"/>
      <c r="AR21" s="47"/>
      <c r="AS21" s="48" t="str">
        <f>IF(AP21&gt;0,('1.Salaries Rates Dates'!$D$34*AP21),(AQ21*(ROUND(YEARFRAC(AP$10,AU$10),2)*'1.Salaries Rates Dates'!$F$34)&amp;" / "&amp;AR21*(ROUND(YEARFRAC(AP$10,AU$10),2)*'1.Salaries Rates Dates'!$E$34)))</f>
        <v>0 / 0</v>
      </c>
      <c r="AT21" s="51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Dates'!$B$49)))))</f>
        <v>0</v>
      </c>
      <c r="AU21" s="128">
        <f>IF($C21="FT",AT21*'1.Salaries Rates Dates'!$B$44,
IF($C21="PT",AT21*'1.Salaries Rates Dates'!$B$45,
IF($C21="Clinical",AT21*'1.Salaries Rates Dates'!$B$44,
IF($C21="ANSFT",AT21*'1.Salaries Rates Dates'!$B$46,
IF($C21="ANSPT",AT21*'1.Salaries Rates Dates'!$B$47)))))</f>
        <v>0</v>
      </c>
      <c r="AV21" s="28">
        <f t="shared" si="3"/>
        <v>0</v>
      </c>
      <c r="AW21" s="252"/>
      <c r="AX21" s="25">
        <f>AO21*(1+'1.Salaries Rates Dates'!K52)</f>
        <v>0</v>
      </c>
      <c r="AY21" s="47"/>
      <c r="AZ21" s="47"/>
      <c r="BA21" s="47"/>
      <c r="BB21" s="48" t="str">
        <f>IF(AY21&gt;0,('1.Salaries Rates Dates'!$D$35*AY21),(AZ21*(ROUND(YEARFRAC(AY$10,BD$10),2)*'1.Salaries Rates Dates'!$F$35)&amp;" / "&amp;BA21*(ROUND(YEARFRAC(AY$10,BD$10),2)*'1.Salaries Rates Dates'!$E$35)))</f>
        <v>0 / 0</v>
      </c>
      <c r="BC21" s="51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Dates'!$B$49)))))</f>
        <v>0</v>
      </c>
      <c r="BD21" s="128">
        <f>IF($C21="FT",BC21*'1.Salaries Rates Dates'!$B$44,
IF($C21="PT",BC21*'1.Salaries Rates Dates'!$B$45,
IF($C21="Clinical",BC21*'1.Salaries Rates Dates'!$B$44,
IF($C21="ANSFT",BC21*'1.Salaries Rates Dates'!$B$46,
IF($C21="ANSPT",BC21*'1.Salaries Rates Dates'!$B$47)))))</f>
        <v>0</v>
      </c>
      <c r="BE21" s="28">
        <f t="shared" si="4"/>
        <v>0</v>
      </c>
      <c r="BF21" s="252"/>
      <c r="BG21" s="25">
        <f>AX21*(1+'1.Salaries Rates Dates'!T52)</f>
        <v>0</v>
      </c>
      <c r="BH21" s="47"/>
      <c r="BI21" s="47"/>
      <c r="BJ21" s="47"/>
      <c r="BK21" s="48" t="str">
        <f>IF(BH21&gt;0,('1.Salaries Rates Dates'!$D$36*BH21),(BI21*(ROUND(YEARFRAC(BH$10,BM$10),2)*'1.Salaries Rates Dates'!$F$36)&amp;" / "&amp;BJ21*(ROUND(YEARFRAC(BH$10,BM$10),2)*'1.Salaries Rates Dates'!$E$36)))</f>
        <v>0 / 0</v>
      </c>
      <c r="BL21" s="51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Dates'!$B$49)))))</f>
        <v>0</v>
      </c>
      <c r="BM21" s="128">
        <f>IF($C21="FT",BL21*'1.Salaries Rates Dates'!$B$44,
IF($C21="PT",BL21*'1.Salaries Rates Dates'!$B$45,
IF($C21="Clinical",BL21*'1.Salaries Rates Dates'!$B$44,
IF($C21="ANSFT",BL21*'1.Salaries Rates Dates'!$B$46,
IF($C21="ANSPT",BL21*'1.Salaries Rates Dates'!$B$47)))))</f>
        <v>0</v>
      </c>
      <c r="BN21" s="28">
        <f t="shared" si="5"/>
        <v>0</v>
      </c>
      <c r="BO21" s="14">
        <f t="shared" si="7"/>
        <v>0</v>
      </c>
      <c r="BP21" s="14">
        <f t="shared" si="7"/>
        <v>0</v>
      </c>
      <c r="BQ21" s="14">
        <f t="shared" si="7"/>
        <v>0</v>
      </c>
      <c r="BR21" s="82"/>
      <c r="BS21" s="55">
        <f>'1.Salaries Rates Dates'!$D$10</f>
        <v>0</v>
      </c>
      <c r="BT21" s="187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Dates'!$B$49)))))</f>
        <v>0</v>
      </c>
      <c r="BU21" s="187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Dates'!$B$49)))))</f>
        <v>0</v>
      </c>
      <c r="BV21" s="187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Dates'!$B$49)))))</f>
        <v>0</v>
      </c>
      <c r="BW21" s="187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Dates'!$B$49)))))</f>
        <v>0</v>
      </c>
      <c r="BX21" s="187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Dates'!$B$49)))))</f>
        <v>0</v>
      </c>
      <c r="BY21" s="187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Dates'!$B$49)))))</f>
        <v>0</v>
      </c>
      <c r="BZ21" s="187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Dates'!$B$49)))))</f>
        <v>0</v>
      </c>
      <c r="CA21" s="188">
        <f t="shared" si="8"/>
        <v>0</v>
      </c>
    </row>
    <row r="22" spans="1:79" hidden="1" x14ac:dyDescent="0.25">
      <c r="A22" s="15">
        <v>8</v>
      </c>
      <c r="B22" s="71">
        <f>'1.Salaries Rates Dates'!C11</f>
        <v>0</v>
      </c>
      <c r="C22" s="30" t="s">
        <v>31</v>
      </c>
      <c r="D22" s="226"/>
      <c r="E22" s="25">
        <f>'1.Salaries Rates Dates'!Z11</f>
        <v>0</v>
      </c>
      <c r="F22" s="47"/>
      <c r="G22" s="47"/>
      <c r="H22" s="47"/>
      <c r="I22" s="48" t="str">
        <f>IF(F22&gt;0,('1.Salaries Rates Dates'!$D$30*F22),(G22*(ROUND(YEARFRAC(F$10,K$10),2)*'1.Salaries Rates Dates'!$F$30)&amp;" / "&amp;H22*(ROUND(YEARFRAC(F$10,K$10),2)*'1.Salaries Rates Dates'!$E$30)))</f>
        <v>0 / 0</v>
      </c>
      <c r="J22" s="51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Dates'!$B$49)))))</f>
        <v>0</v>
      </c>
      <c r="K22" s="128">
        <f>IF($C22="FT",J22*'1.Salaries Rates Dates'!$B$44,
IF($C22="PT",J22*'1.Salaries Rates Dates'!$B$45,
IF($C22="Clinical",J22*'1.Salaries Rates Dates'!$B$44,
IF($C22="ANSFT",J22*'1.Salaries Rates Dates'!$B$46,
IF($C22="ANSPT",J22*'1.Salaries Rates Dates'!$B$47)))))</f>
        <v>0</v>
      </c>
      <c r="L22" s="28">
        <f t="shared" si="6"/>
        <v>0</v>
      </c>
      <c r="M22" s="250"/>
      <c r="N22" s="25">
        <f>E22*(1+'1.Salaries Rates Dates'!B49)</f>
        <v>0</v>
      </c>
      <c r="O22" s="47"/>
      <c r="P22" s="47"/>
      <c r="Q22" s="47"/>
      <c r="R22" s="48" t="str">
        <f>IF(O22&gt;0,('1.Salaries Rates Dates'!$D$31*O22),(P22*(ROUND(YEARFRAC(O$10,T$10),2)*'1.Salaries Rates Dates'!$F$31)&amp;" / "&amp;Q22*(ROUND(YEARFRAC(O$10,T$10),2)*'1.Salaries Rates Dates'!$E$31)))</f>
        <v>0 / 0</v>
      </c>
      <c r="S22" s="51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Dates'!$B$49)))))</f>
        <v>0</v>
      </c>
      <c r="T22" s="128">
        <f>IF($C22="FT",S22*'1.Salaries Rates Dates'!$B$44,
IF($C22="PT",S22*'1.Salaries Rates Dates'!$B$45,
IF($C22="Clinical",S22*'1.Salaries Rates Dates'!$B$44,
IF($C22="ANSFT",S22*'1.Salaries Rates Dates'!$B$46,
IF($C22="ANSPT",S22*'1.Salaries Rates Dates'!$B$47)))))</f>
        <v>0</v>
      </c>
      <c r="U22" s="28">
        <f t="shared" si="0"/>
        <v>0</v>
      </c>
      <c r="V22" s="252"/>
      <c r="W22" s="25">
        <f>N22*(1+'1.Salaries Rates Dates'!B49)</f>
        <v>0</v>
      </c>
      <c r="X22" s="47"/>
      <c r="Y22" s="47"/>
      <c r="Z22" s="47"/>
      <c r="AA22" s="48" t="str">
        <f>IF(X22&gt;0,('1.Salaries Rates Dates'!$D$32*X22),(Y22*(ROUND(YEARFRAC(X$10,AC$10),2)*'1.Salaries Rates Dates'!$F$32)&amp;" / "&amp;Z22*(ROUND(YEARFRAC(X$10,AC$10),2)*'1.Salaries Rates Dates'!$E$32)))</f>
        <v>0 / 0</v>
      </c>
      <c r="AB22" s="51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Dates'!$B$49)))))</f>
        <v>0</v>
      </c>
      <c r="AC22" s="128">
        <f>IF($C22="FT",AB22*'1.Salaries Rates Dates'!$B$44,
IF($C22="PT",AB22*'1.Salaries Rates Dates'!$B$45,
IF($C22="Clinical",AB22*'1.Salaries Rates Dates'!$B$44,
IF($C22="ANSFT",AB22*'1.Salaries Rates Dates'!$B$46,
IF($C22="ANSPT",AB22*'1.Salaries Rates Dates'!$B$47)))))</f>
        <v>0</v>
      </c>
      <c r="AD22" s="28">
        <f t="shared" si="1"/>
        <v>0</v>
      </c>
      <c r="AE22" s="252"/>
      <c r="AF22" s="25">
        <f>W22*(1+'1.Salaries Rates Dates'!B49)</f>
        <v>0</v>
      </c>
      <c r="AG22" s="47"/>
      <c r="AH22" s="47"/>
      <c r="AI22" s="47"/>
      <c r="AJ22" s="48" t="str">
        <f>IF(AG22&gt;0,('1.Salaries Rates Dates'!$D$33*AG22),(AH22*(ROUND(YEARFRAC(AG$10,AL$10),2)*'1.Salaries Rates Dates'!$F$33)&amp;" / "&amp;AI22*(ROUND(YEARFRAC(AG$10,AL$10),2)*'1.Salaries Rates Dates'!$E$33)))</f>
        <v>0 / 0</v>
      </c>
      <c r="AK22" s="51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Dates'!$B$49)))))</f>
        <v>0</v>
      </c>
      <c r="AL22" s="128">
        <f>IF($C22="FT",AK22*'1.Salaries Rates Dates'!$B$44,
IF($C22="PT",AK22*'1.Salaries Rates Dates'!$B$45,
IF($C22="Clinical",AK22*'1.Salaries Rates Dates'!$B$44,
IF($C22="ANSFT",AK22*'1.Salaries Rates Dates'!$B$46,
IF($C22="ANSPT",AK22*'1.Salaries Rates Dates'!$B$47)))))</f>
        <v>0</v>
      </c>
      <c r="AM22" s="28">
        <f t="shared" si="2"/>
        <v>0</v>
      </c>
      <c r="AN22" s="252"/>
      <c r="AO22" s="25">
        <f>AF22*(1+'1.Salaries Rates Dates'!B49)</f>
        <v>0</v>
      </c>
      <c r="AP22" s="47"/>
      <c r="AQ22" s="47"/>
      <c r="AR22" s="47"/>
      <c r="AS22" s="48" t="str">
        <f>IF(AP22&gt;0,('1.Salaries Rates Dates'!$D$34*AP22),(AQ22*(ROUND(YEARFRAC(AP$10,AU$10),2)*'1.Salaries Rates Dates'!$F$34)&amp;" / "&amp;AR22*(ROUND(YEARFRAC(AP$10,AU$10),2)*'1.Salaries Rates Dates'!$E$34)))</f>
        <v>0 / 0</v>
      </c>
      <c r="AT22" s="51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Dates'!$B$49)))))</f>
        <v>0</v>
      </c>
      <c r="AU22" s="128">
        <f>IF($C22="FT",AT22*'1.Salaries Rates Dates'!$B$44,
IF($C22="PT",AT22*'1.Salaries Rates Dates'!$B$45,
IF($C22="Clinical",AT22*'1.Salaries Rates Dates'!$B$44,
IF($C22="ANSFT",AT22*'1.Salaries Rates Dates'!$B$46,
IF($C22="ANSPT",AT22*'1.Salaries Rates Dates'!$B$47)))))</f>
        <v>0</v>
      </c>
      <c r="AV22" s="28">
        <f t="shared" si="3"/>
        <v>0</v>
      </c>
      <c r="AW22" s="252"/>
      <c r="AX22" s="25">
        <f>AO22*(1+'1.Salaries Rates Dates'!K52)</f>
        <v>0</v>
      </c>
      <c r="AY22" s="47"/>
      <c r="AZ22" s="47"/>
      <c r="BA22" s="47"/>
      <c r="BB22" s="48" t="str">
        <f>IF(AY22&gt;0,('1.Salaries Rates Dates'!$D$35*AY22),(AZ22*(ROUND(YEARFRAC(AY$10,BD$10),2)*'1.Salaries Rates Dates'!$F$35)&amp;" / "&amp;BA22*(ROUND(YEARFRAC(AY$10,BD$10),2)*'1.Salaries Rates Dates'!$E$35)))</f>
        <v>0 / 0</v>
      </c>
      <c r="BC22" s="51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Dates'!$B$49)))))</f>
        <v>0</v>
      </c>
      <c r="BD22" s="128">
        <f>IF($C22="FT",BC22*'1.Salaries Rates Dates'!$B$44,
IF($C22="PT",BC22*'1.Salaries Rates Dates'!$B$45,
IF($C22="Clinical",BC22*'1.Salaries Rates Dates'!$B$44,
IF($C22="ANSFT",BC22*'1.Salaries Rates Dates'!$B$46,
IF($C22="ANSPT",BC22*'1.Salaries Rates Dates'!$B$47)))))</f>
        <v>0</v>
      </c>
      <c r="BE22" s="28">
        <f t="shared" si="4"/>
        <v>0</v>
      </c>
      <c r="BF22" s="252"/>
      <c r="BG22" s="25">
        <f>AX22*(1+'1.Salaries Rates Dates'!T52)</f>
        <v>0</v>
      </c>
      <c r="BH22" s="47"/>
      <c r="BI22" s="47"/>
      <c r="BJ22" s="47"/>
      <c r="BK22" s="48" t="str">
        <f>IF(BH22&gt;0,('1.Salaries Rates Dates'!$D$36*BH22),(BI22*(ROUND(YEARFRAC(BH$10,BM$10),2)*'1.Salaries Rates Dates'!$F$36)&amp;" / "&amp;BJ22*(ROUND(YEARFRAC(BH$10,BM$10),2)*'1.Salaries Rates Dates'!$E$36)))</f>
        <v>0 / 0</v>
      </c>
      <c r="BL22" s="51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Dates'!$B$49)))))</f>
        <v>0</v>
      </c>
      <c r="BM22" s="128">
        <f>IF($C22="FT",BL22*'1.Salaries Rates Dates'!$B$44,
IF($C22="PT",BL22*'1.Salaries Rates Dates'!$B$45,
IF($C22="Clinical",BL22*'1.Salaries Rates Dates'!$B$44,
IF($C22="ANSFT",BL22*'1.Salaries Rates Dates'!$B$46,
IF($C22="ANSPT",BL22*'1.Salaries Rates Dates'!$B$47)))))</f>
        <v>0</v>
      </c>
      <c r="BN22" s="28">
        <f t="shared" si="5"/>
        <v>0</v>
      </c>
      <c r="BO22" s="14">
        <f t="shared" si="7"/>
        <v>0</v>
      </c>
      <c r="BP22" s="14">
        <f t="shared" si="7"/>
        <v>0</v>
      </c>
      <c r="BQ22" s="14">
        <f t="shared" si="7"/>
        <v>0</v>
      </c>
      <c r="BR22" s="82"/>
      <c r="BS22" s="55">
        <f>'1.Salaries Rates Dates'!$D$11</f>
        <v>0</v>
      </c>
      <c r="BT22" s="187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Dates'!$B$49)))))</f>
        <v>0</v>
      </c>
      <c r="BU22" s="187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Dates'!$B$49)))))</f>
        <v>0</v>
      </c>
      <c r="BV22" s="187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Dates'!$B$49)))))</f>
        <v>0</v>
      </c>
      <c r="BW22" s="187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Dates'!$B$49)))))</f>
        <v>0</v>
      </c>
      <c r="BX22" s="187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Dates'!$B$49)))))</f>
        <v>0</v>
      </c>
      <c r="BY22" s="187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Dates'!$B$49)))))</f>
        <v>0</v>
      </c>
      <c r="BZ22" s="187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Dates'!$B$49)))))</f>
        <v>0</v>
      </c>
      <c r="CA22" s="188">
        <f t="shared" si="8"/>
        <v>0</v>
      </c>
    </row>
    <row r="23" spans="1:79" x14ac:dyDescent="0.25">
      <c r="A23" s="15">
        <v>9</v>
      </c>
      <c r="B23" s="71">
        <f>'1.Salaries Rates Dates'!C12</f>
        <v>0</v>
      </c>
      <c r="C23" s="30" t="s">
        <v>31</v>
      </c>
      <c r="D23" s="226"/>
      <c r="E23" s="25">
        <f>'1.Salaries Rates Dates'!Z12</f>
        <v>0</v>
      </c>
      <c r="F23" s="47"/>
      <c r="G23" s="47"/>
      <c r="H23" s="47"/>
      <c r="I23" s="48" t="str">
        <f>IF(F23&gt;0,('1.Salaries Rates Dates'!$D$30*F23),(G23*(ROUND(YEARFRAC(F$10,K$10),2)*'1.Salaries Rates Dates'!$F$30)&amp;" / "&amp;H23*(ROUND(YEARFRAC(F$10,K$10),2)*'1.Salaries Rates Dates'!$E$30)))</f>
        <v>0 / 0</v>
      </c>
      <c r="J23" s="51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Dates'!$B$49)))))</f>
        <v>0</v>
      </c>
      <c r="K23" s="128">
        <f>IF($C23="FT",J23*'1.Salaries Rates Dates'!$B$44,
IF($C23="PT",J23*'1.Salaries Rates Dates'!$B$45,
IF($C23="Clinical",J23*'1.Salaries Rates Dates'!$B$44,
IF($C23="ANSFT",J23*'1.Salaries Rates Dates'!$B$46,
IF($C23="ANSPT",J23*'1.Salaries Rates Dates'!$B$47)))))</f>
        <v>0</v>
      </c>
      <c r="L23" s="28">
        <f t="shared" si="6"/>
        <v>0</v>
      </c>
      <c r="M23" s="250"/>
      <c r="N23" s="25">
        <f>E23*(1+'1.Salaries Rates Dates'!$B$49)</f>
        <v>0</v>
      </c>
      <c r="O23" s="47"/>
      <c r="P23" s="47"/>
      <c r="Q23" s="47"/>
      <c r="R23" s="48" t="str">
        <f>IF(O23&gt;0,('1.Salaries Rates Dates'!$D$31*O23),(P23*(ROUND(YEARFRAC(O$10,T$10),2)*'1.Salaries Rates Dates'!$F$31)&amp;" / "&amp;Q23*(ROUND(YEARFRAC(O$10,T$10),2)*'1.Salaries Rates Dates'!$E$31)))</f>
        <v>0 / 0</v>
      </c>
      <c r="S23" s="51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Dates'!$B$49)))))</f>
        <v>0</v>
      </c>
      <c r="T23" s="128">
        <f>IF($C23="FT",S23*'1.Salaries Rates Dates'!$B$44,
IF($C23="PT",S23*'1.Salaries Rates Dates'!$B$45,
IF($C23="Clinical",S23*'1.Salaries Rates Dates'!$B$44,
IF($C23="ANSFT",S23*'1.Salaries Rates Dates'!$B$46,
IF($C23="ANSPT",S23*'1.Salaries Rates Dates'!$B$47)))))</f>
        <v>0</v>
      </c>
      <c r="U23" s="28">
        <f t="shared" si="0"/>
        <v>0</v>
      </c>
      <c r="V23" s="252"/>
      <c r="W23" s="25">
        <f>N23*(1+'1.Salaries Rates Dates'!$B$49)</f>
        <v>0</v>
      </c>
      <c r="X23" s="47"/>
      <c r="Y23" s="47"/>
      <c r="Z23" s="47"/>
      <c r="AA23" s="48" t="str">
        <f>IF(X23&gt;0,('1.Salaries Rates Dates'!$D$32*X23),(Y23*(ROUND(YEARFRAC(X$10,AC$10),2)*'1.Salaries Rates Dates'!$F$32)&amp;" / "&amp;Z23*(ROUND(YEARFRAC(X$10,AC$10),2)*'1.Salaries Rates Dates'!$E$32)))</f>
        <v>0 / 0</v>
      </c>
      <c r="AB23" s="51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Dates'!$B$49)))))</f>
        <v>0</v>
      </c>
      <c r="AC23" s="128">
        <f>IF($C23="FT",AB23*'1.Salaries Rates Dates'!$B$44,
IF($C23="PT",AB23*'1.Salaries Rates Dates'!$B$45,
IF($C23="Clinical",AB23*'1.Salaries Rates Dates'!$B$44,
IF($C23="ANSFT",AB23*'1.Salaries Rates Dates'!$B$46,
IF($C23="ANSPT",AB23*'1.Salaries Rates Dates'!$B$47)))))</f>
        <v>0</v>
      </c>
      <c r="AD23" s="28">
        <f t="shared" si="1"/>
        <v>0</v>
      </c>
      <c r="AE23" s="252"/>
      <c r="AF23" s="25">
        <f>W23*(1+'1.Salaries Rates Dates'!$B$49)</f>
        <v>0</v>
      </c>
      <c r="AG23" s="47"/>
      <c r="AH23" s="47"/>
      <c r="AI23" s="47"/>
      <c r="AJ23" s="48" t="str">
        <f>IF(AG23&gt;0,('1.Salaries Rates Dates'!$D$33*AG23),(AH23*(ROUND(YEARFRAC(AG$10,AL$10),2)*'1.Salaries Rates Dates'!$F$33)&amp;" / "&amp;AI23*(ROUND(YEARFRAC(AG$10,AL$10),2)*'1.Salaries Rates Dates'!$E$33)))</f>
        <v>0 / 0</v>
      </c>
      <c r="AK23" s="51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Dates'!$B$49)))))</f>
        <v>0</v>
      </c>
      <c r="AL23" s="128">
        <f>IF($C23="FT",AK23*'1.Salaries Rates Dates'!$B$44,
IF($C23="PT",AK23*'1.Salaries Rates Dates'!$B$45,
IF($C23="Clinical",AK23*'1.Salaries Rates Dates'!$B$44,
IF($C23="ANSFT",AK23*'1.Salaries Rates Dates'!$B$46,
IF($C23="ANSPT",AK23*'1.Salaries Rates Dates'!$B$47)))))</f>
        <v>0</v>
      </c>
      <c r="AM23" s="28">
        <f t="shared" si="2"/>
        <v>0</v>
      </c>
      <c r="AN23" s="252"/>
      <c r="AO23" s="25">
        <f>AF23*(1+'1.Salaries Rates Dates'!$B$49)</f>
        <v>0</v>
      </c>
      <c r="AP23" s="47"/>
      <c r="AQ23" s="47"/>
      <c r="AR23" s="47"/>
      <c r="AS23" s="48" t="str">
        <f>IF(AP23&gt;0,('1.Salaries Rates Dates'!$D$34*AP23),(AQ23*(ROUND(YEARFRAC(AP$10,AU$10),2)*'1.Salaries Rates Dates'!$F$34)&amp;" / "&amp;AR23*(ROUND(YEARFRAC(AP$10,AU$10),2)*'1.Salaries Rates Dates'!$E$34)))</f>
        <v>0 / 0</v>
      </c>
      <c r="AT23" s="51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Dates'!$B$49)))))</f>
        <v>0</v>
      </c>
      <c r="AU23" s="128">
        <f>IF($C23="FT",AT23*'1.Salaries Rates Dates'!$B$44,
IF($C23="PT",AT23*'1.Salaries Rates Dates'!$B$45,
IF($C23="Clinical",AT23*'1.Salaries Rates Dates'!$B$44,
IF($C23="ANSFT",AT23*'1.Salaries Rates Dates'!$B$46,
IF($C23="ANSPT",AT23*'1.Salaries Rates Dates'!$B$47)))))</f>
        <v>0</v>
      </c>
      <c r="AV23" s="28">
        <f t="shared" si="3"/>
        <v>0</v>
      </c>
      <c r="AW23" s="252"/>
      <c r="AX23" s="25">
        <f>AO23*(1+'1.Salaries Rates Dates'!$B$49)</f>
        <v>0</v>
      </c>
      <c r="AY23" s="47"/>
      <c r="AZ23" s="47"/>
      <c r="BA23" s="47"/>
      <c r="BB23" s="48" t="str">
        <f>IF(AY23&gt;0,('1.Salaries Rates Dates'!$D$35*AY23),(AZ23*(ROUND(YEARFRAC(AY$10,BD$10),2)*'1.Salaries Rates Dates'!$F$35)&amp;" / "&amp;BA23*(ROUND(YEARFRAC(AY$10,BD$10),2)*'1.Salaries Rates Dates'!$E$35)))</f>
        <v>0 / 0</v>
      </c>
      <c r="BC23" s="51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Dates'!$B$49)))))</f>
        <v>0</v>
      </c>
      <c r="BD23" s="128">
        <f>IF($C23="FT",BC23*'1.Salaries Rates Dates'!$B$44,
IF($C23="PT",BC23*'1.Salaries Rates Dates'!$B$45,
IF($C23="Clinical",BC23*'1.Salaries Rates Dates'!$B$44,
IF($C23="ANSFT",BC23*'1.Salaries Rates Dates'!$B$46,
IF($C23="ANSPT",BC23*'1.Salaries Rates Dates'!$B$47)))))</f>
        <v>0</v>
      </c>
      <c r="BE23" s="28">
        <f t="shared" si="4"/>
        <v>0</v>
      </c>
      <c r="BF23" s="252"/>
      <c r="BG23" s="25">
        <f>AX23*(1+'1.Salaries Rates Dates'!$B$49)</f>
        <v>0</v>
      </c>
      <c r="BH23" s="47"/>
      <c r="BI23" s="47"/>
      <c r="BJ23" s="47"/>
      <c r="BK23" s="48" t="str">
        <f>IF(BH23&gt;0,('1.Salaries Rates Dates'!$D$36*BH23),(BI23*(ROUND(YEARFRAC(BH$10,BM$10),2)*'1.Salaries Rates Dates'!$F$36)&amp;" / "&amp;BJ23*(ROUND(YEARFRAC(BH$10,BM$10),2)*'1.Salaries Rates Dates'!$E$36)))</f>
        <v>0 / 0</v>
      </c>
      <c r="BL23" s="51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Dates'!$B$49)))))</f>
        <v>0</v>
      </c>
      <c r="BM23" s="128">
        <f>IF($C23="FT",BL23*'1.Salaries Rates Dates'!$B$44,
IF($C23="PT",BL23*'1.Salaries Rates Dates'!$B$45,
IF($C23="Clinical",BL23*'1.Salaries Rates Dates'!$B$44,
IF($C23="ANSFT",BL23*'1.Salaries Rates Dates'!$B$46,
IF($C23="ANSPT",BL23*'1.Salaries Rates Dates'!$B$47)))))</f>
        <v>0</v>
      </c>
      <c r="BN23" s="28">
        <f t="shared" si="5"/>
        <v>0</v>
      </c>
      <c r="BO23" s="14">
        <f t="shared" si="7"/>
        <v>0</v>
      </c>
      <c r="BP23" s="14">
        <f t="shared" si="7"/>
        <v>0</v>
      </c>
      <c r="BQ23" s="14">
        <f t="shared" si="7"/>
        <v>0</v>
      </c>
      <c r="BR23" s="82"/>
      <c r="BS23" s="55">
        <f>'1.Salaries Rates Dates'!$D$12</f>
        <v>0</v>
      </c>
      <c r="BT23" s="187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Dates'!$B$49)))))</f>
        <v>0</v>
      </c>
      <c r="BU23" s="187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Dates'!$B$49)))))</f>
        <v>0</v>
      </c>
      <c r="BV23" s="187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Dates'!$B$49)))))</f>
        <v>0</v>
      </c>
      <c r="BW23" s="187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Dates'!$B$49)))))</f>
        <v>0</v>
      </c>
      <c r="BX23" s="187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Dates'!$B$49)))))</f>
        <v>0</v>
      </c>
      <c r="BY23" s="187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Dates'!$B$49)))))</f>
        <v>0</v>
      </c>
      <c r="BZ23" s="187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Dates'!$B$49)))))</f>
        <v>0</v>
      </c>
      <c r="CA23" s="188">
        <f t="shared" si="8"/>
        <v>0</v>
      </c>
    </row>
    <row r="24" spans="1:79" hidden="1" x14ac:dyDescent="0.25">
      <c r="A24" s="15">
        <v>10</v>
      </c>
      <c r="B24" s="71">
        <f>'1.Salaries Rates Dates'!C13</f>
        <v>0</v>
      </c>
      <c r="C24" s="30" t="s">
        <v>31</v>
      </c>
      <c r="D24" s="226"/>
      <c r="E24" s="25">
        <f>'1.Salaries Rates Dates'!Z13</f>
        <v>0</v>
      </c>
      <c r="F24" s="47"/>
      <c r="G24" s="47"/>
      <c r="H24" s="47"/>
      <c r="I24" s="48" t="str">
        <f>IF(F24&gt;0,('1.Salaries Rates Dates'!$D$30*F24),(G24*(ROUND(YEARFRAC(F$10,K$10),2)*'1.Salaries Rates Dates'!$F$30)&amp;" / "&amp;H24*(ROUND(YEARFRAC(F$10,K$10),2)*'1.Salaries Rates Dates'!$E$30)))</f>
        <v>0 / 0</v>
      </c>
      <c r="J24" s="51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Dates'!$B$49)))))</f>
        <v>0</v>
      </c>
      <c r="K24" s="128">
        <f>IF($C24="FT",J24*'1.Salaries Rates Dates'!$B$44,
IF($C24="PT",J24*'1.Salaries Rates Dates'!$B$45,
IF($C24="Clinical",J24*'1.Salaries Rates Dates'!$B$44,
IF($C24="ANSFT",J24*'1.Salaries Rates Dates'!$B$46,
IF($C24="ANSPT",J24*'1.Salaries Rates Dates'!$B$47)))))</f>
        <v>0</v>
      </c>
      <c r="L24" s="28">
        <f>J24+K24</f>
        <v>0</v>
      </c>
      <c r="M24" s="250"/>
      <c r="N24" s="25">
        <f>E24*(1+'1.Salaries Rates Dates'!B49)</f>
        <v>0</v>
      </c>
      <c r="O24" s="47"/>
      <c r="P24" s="47"/>
      <c r="Q24" s="47"/>
      <c r="R24" s="48" t="str">
        <f>IF(O24&gt;0,('1.Salaries Rates Dates'!$D$31*O24),(P24*(ROUND(YEARFRAC(O$10,T$10),2)*'1.Salaries Rates Dates'!$F$31)&amp;" / "&amp;Q24*(ROUND(YEARFRAC(O$10,T$10),2)*'1.Salaries Rates Dates'!$E$31)))</f>
        <v>0 / 0</v>
      </c>
      <c r="S24" s="51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Dates'!$B$49)))))</f>
        <v>0</v>
      </c>
      <c r="T24" s="128">
        <f>IF($C24="FT",S24*'1.Salaries Rates Dates'!$B$44,
IF($C24="PT",S24*'1.Salaries Rates Dates'!$B$45,
IF($C24="Clinical",S24*'1.Salaries Rates Dates'!$B$44,
IF($C24="ANSFT",S24*'1.Salaries Rates Dates'!$B$46,
IF($C24="ANSPT",S24*'1.Salaries Rates Dates'!$B$47)))))</f>
        <v>0</v>
      </c>
      <c r="U24" s="28">
        <f t="shared" si="0"/>
        <v>0</v>
      </c>
      <c r="V24" s="252"/>
      <c r="W24" s="25">
        <f>N24*(1+'1.Salaries Rates Dates'!B49)</f>
        <v>0</v>
      </c>
      <c r="X24" s="47"/>
      <c r="Y24" s="47"/>
      <c r="Z24" s="47"/>
      <c r="AA24" s="48" t="str">
        <f>IF(X24&gt;0,('1.Salaries Rates Dates'!$D$32*X24),(Y24*(ROUND(YEARFRAC(X$10,AC$10),2)*'1.Salaries Rates Dates'!$F$32)&amp;" / "&amp;Z24*(ROUND(YEARFRAC(X$10,AC$10),2)*'1.Salaries Rates Dates'!$E$32)))</f>
        <v>0 / 0</v>
      </c>
      <c r="AB24" s="51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Dates'!$B$49)))))</f>
        <v>0</v>
      </c>
      <c r="AC24" s="128">
        <f>IF($C24="FT",AB24*'1.Salaries Rates Dates'!$B$44,
IF($C24="PT",AB24*'1.Salaries Rates Dates'!$B$45,
IF($C24="Clinical",AB24*'1.Salaries Rates Dates'!$B$44,
IF($C24="ANSFT",AB24*'1.Salaries Rates Dates'!$B$46,
IF($C24="ANSPT",AB24*'1.Salaries Rates Dates'!$B$47)))))</f>
        <v>0</v>
      </c>
      <c r="AD24" s="28">
        <f t="shared" si="1"/>
        <v>0</v>
      </c>
      <c r="AE24" s="252"/>
      <c r="AF24" s="25">
        <f>W24*(1+'1.Salaries Rates Dates'!B49)</f>
        <v>0</v>
      </c>
      <c r="AG24" s="47"/>
      <c r="AH24" s="47"/>
      <c r="AI24" s="47"/>
      <c r="AJ24" s="48" t="str">
        <f>IF(AG24&gt;0,('1.Salaries Rates Dates'!$D$33*AG24),(AH24*(ROUND(YEARFRAC(AG$10,AL$10),2)*'1.Salaries Rates Dates'!$F$33)&amp;" / "&amp;AI24*(ROUND(YEARFRAC(AG$10,AL$10),2)*'1.Salaries Rates Dates'!$E$33)))</f>
        <v>0 / 0</v>
      </c>
      <c r="AK24" s="51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Dates'!$B$49)))))</f>
        <v>0</v>
      </c>
      <c r="AL24" s="128">
        <f>IF($C24="FT",AK24*'1.Salaries Rates Dates'!$B$44,
IF($C24="PT",AK24*'1.Salaries Rates Dates'!$B$45,
IF($C24="Clinical",AK24*'1.Salaries Rates Dates'!$B$44,
IF($C24="ANSFT",AK24*'1.Salaries Rates Dates'!$B$46,
IF($C24="ANSPT",AK24*'1.Salaries Rates Dates'!$B$47)))))</f>
        <v>0</v>
      </c>
      <c r="AM24" s="28">
        <f t="shared" si="2"/>
        <v>0</v>
      </c>
      <c r="AN24" s="252"/>
      <c r="AO24" s="25">
        <f>AF24*(1+'1.Salaries Rates Dates'!B49)</f>
        <v>0</v>
      </c>
      <c r="AP24" s="47"/>
      <c r="AQ24" s="47"/>
      <c r="AR24" s="47"/>
      <c r="AS24" s="48" t="str">
        <f>IF(AP24&gt;0,('1.Salaries Rates Dates'!$D$34*AP24),(AQ24*(ROUND(YEARFRAC(AP$10,AU$10),2)*'1.Salaries Rates Dates'!$F$34)&amp;" / "&amp;AR24*(ROUND(YEARFRAC(AP$10,AU$10),2)*'1.Salaries Rates Dates'!$E$34)))</f>
        <v>0 / 0</v>
      </c>
      <c r="AT24" s="51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Dates'!$B$49)))))</f>
        <v>0</v>
      </c>
      <c r="AU24" s="128">
        <f>IF($C24="FT",AT24*'1.Salaries Rates Dates'!$B$44,
IF($C24="PT",AT24*'1.Salaries Rates Dates'!$B$45,
IF($C24="Clinical",AT24*'1.Salaries Rates Dates'!$B$44,
IF($C24="ANSFT",AT24*'1.Salaries Rates Dates'!$B$46,
IF($C24="ANSPT",AT24*'1.Salaries Rates Dates'!$B$47)))))</f>
        <v>0</v>
      </c>
      <c r="AV24" s="28">
        <f t="shared" si="3"/>
        <v>0</v>
      </c>
      <c r="AW24" s="252"/>
      <c r="AX24" s="25">
        <f>AO24*(1+'1.Salaries Rates Dates'!K52)</f>
        <v>0</v>
      </c>
      <c r="AY24" s="47"/>
      <c r="AZ24" s="47"/>
      <c r="BA24" s="47"/>
      <c r="BB24" s="48" t="str">
        <f>IF(AY24&gt;0,('1.Salaries Rates Dates'!$D$35*AY24),(AZ24*(ROUND(YEARFRAC(AY$10,BD$10),2)*'1.Salaries Rates Dates'!$F$35)&amp;" / "&amp;BA24*(ROUND(YEARFRAC(AY$10,BD$10),2)*'1.Salaries Rates Dates'!$E$35)))</f>
        <v>0 / 0</v>
      </c>
      <c r="BC24" s="51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Dates'!$B$49)))))</f>
        <v>0</v>
      </c>
      <c r="BD24" s="128">
        <f>IF($C24="FT",BC24*'1.Salaries Rates Dates'!$B$44,
IF($C24="PT",BC24*'1.Salaries Rates Dates'!$B$45,
IF($C24="Clinical",BC24*'1.Salaries Rates Dates'!$B$44,
IF($C24="ANSFT",BC24*'1.Salaries Rates Dates'!$B$46,
IF($C24="ANSPT",BC24*'1.Salaries Rates Dates'!$B$47)))))</f>
        <v>0</v>
      </c>
      <c r="BE24" s="28">
        <f t="shared" si="4"/>
        <v>0</v>
      </c>
      <c r="BF24" s="252"/>
      <c r="BG24" s="25">
        <f>AX24*(1+'1.Salaries Rates Dates'!T52)</f>
        <v>0</v>
      </c>
      <c r="BH24" s="47"/>
      <c r="BI24" s="47"/>
      <c r="BJ24" s="47"/>
      <c r="BK24" s="48" t="str">
        <f>IF(BH24&gt;0,('1.Salaries Rates Dates'!$D$36*BH24),(BI24*(ROUND(YEARFRAC(BH$10,BM$10),2)*'1.Salaries Rates Dates'!$F$36)&amp;" / "&amp;BJ24*(ROUND(YEARFRAC(BH$10,BM$10),2)*'1.Salaries Rates Dates'!$E$36)))</f>
        <v>0 / 0</v>
      </c>
      <c r="BL24" s="51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Dates'!$B$49)))))</f>
        <v>0</v>
      </c>
      <c r="BM24" s="128">
        <f>IF($C24="FT",BL24*'1.Salaries Rates Dates'!$B$44,
IF($C24="PT",BL24*'1.Salaries Rates Dates'!$B$45,
IF($C24="Clinical",BL24*'1.Salaries Rates Dates'!$B$44,
IF($C24="ANSFT",BL24*'1.Salaries Rates Dates'!$B$46,
IF($C24="ANSPT",BL24*'1.Salaries Rates Dates'!$B$47)))))</f>
        <v>0</v>
      </c>
      <c r="BN24" s="28">
        <f t="shared" si="5"/>
        <v>0</v>
      </c>
      <c r="BO24" s="14">
        <f>J24+S24+AB24+AK24+AT24+BC24+BL24</f>
        <v>0</v>
      </c>
      <c r="BP24" s="14">
        <f t="shared" si="7"/>
        <v>0</v>
      </c>
      <c r="BQ24" s="14">
        <f t="shared" si="7"/>
        <v>0</v>
      </c>
      <c r="BR24" s="82"/>
      <c r="BS24" s="55">
        <f>'1.Salaries Rates Dates'!$D$13</f>
        <v>0</v>
      </c>
      <c r="BT24" s="187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Dates'!$B$49)))))</f>
        <v>0</v>
      </c>
      <c r="BU24" s="187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Dates'!$B$49)))))</f>
        <v>0</v>
      </c>
      <c r="BV24" s="187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Dates'!$B$49)))))</f>
        <v>0</v>
      </c>
      <c r="BW24" s="187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Dates'!$B$49)))))</f>
        <v>0</v>
      </c>
      <c r="BX24" s="187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Dates'!$B$49)))))</f>
        <v>0</v>
      </c>
      <c r="BY24" s="187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Dates'!$B$49)))))</f>
        <v>0</v>
      </c>
      <c r="BZ24" s="187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Dates'!$B$49)))))</f>
        <v>0</v>
      </c>
      <c r="CA24" s="188">
        <f t="shared" si="8"/>
        <v>0</v>
      </c>
    </row>
    <row r="25" spans="1:79" x14ac:dyDescent="0.25">
      <c r="A25" s="376" t="s">
        <v>97</v>
      </c>
      <c r="B25" s="386"/>
      <c r="C25" s="377"/>
      <c r="D25" s="226"/>
      <c r="E25" s="7"/>
      <c r="F25" s="7"/>
      <c r="G25" s="7"/>
      <c r="H25" s="7"/>
      <c r="I25" s="7"/>
      <c r="J25" s="7"/>
      <c r="K25" s="7"/>
      <c r="L25" s="7"/>
      <c r="M25" s="250"/>
      <c r="N25" s="7"/>
      <c r="O25" s="7"/>
      <c r="P25" s="7"/>
      <c r="Q25" s="7"/>
      <c r="R25" s="7"/>
      <c r="S25" s="7"/>
      <c r="T25" s="7"/>
      <c r="U25" s="7"/>
      <c r="V25" s="252"/>
      <c r="W25" s="7"/>
      <c r="X25" s="7"/>
      <c r="Y25" s="7"/>
      <c r="Z25" s="7"/>
      <c r="AA25" s="7"/>
      <c r="AB25" s="7"/>
      <c r="AC25" s="7"/>
      <c r="AD25" s="7"/>
      <c r="AE25" s="252"/>
      <c r="AF25" s="7"/>
      <c r="AG25" s="7"/>
      <c r="AH25" s="7"/>
      <c r="AI25" s="7"/>
      <c r="AJ25" s="7"/>
      <c r="AK25" s="7"/>
      <c r="AL25" s="7"/>
      <c r="AM25" s="7"/>
      <c r="AN25" s="252"/>
      <c r="AO25" s="7"/>
      <c r="AP25" s="7"/>
      <c r="AQ25" s="7"/>
      <c r="AR25" s="7"/>
      <c r="AS25" s="7"/>
      <c r="AT25" s="7"/>
      <c r="AU25" s="7"/>
      <c r="AV25" s="7"/>
      <c r="AW25" s="252"/>
      <c r="AX25" s="7"/>
      <c r="AY25" s="7"/>
      <c r="AZ25" s="7"/>
      <c r="BA25" s="7"/>
      <c r="BB25" s="7"/>
      <c r="BC25" s="7"/>
      <c r="BD25" s="7"/>
      <c r="BE25" s="7"/>
      <c r="BF25" s="252"/>
      <c r="BG25" s="7"/>
      <c r="BH25" s="7"/>
      <c r="BI25" s="7"/>
      <c r="BJ25" s="7"/>
      <c r="BK25" s="7"/>
      <c r="BL25" s="7"/>
      <c r="BM25" s="7"/>
      <c r="BN25" s="7"/>
      <c r="BO25" s="203"/>
      <c r="BP25" s="327"/>
      <c r="BQ25" s="204"/>
      <c r="BR25" s="1"/>
      <c r="BS25" s="55">
        <v>2070</v>
      </c>
      <c r="BT25" s="187">
        <f>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</f>
        <v>0</v>
      </c>
      <c r="BU25" s="187">
        <f>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</f>
        <v>0</v>
      </c>
      <c r="BV25" s="187">
        <f>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</f>
        <v>0</v>
      </c>
      <c r="BW25" s="187">
        <f>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</f>
        <v>0</v>
      </c>
      <c r="BX25" s="187">
        <f>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</f>
        <v>0</v>
      </c>
      <c r="BY25" s="187">
        <f>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</f>
        <v>0</v>
      </c>
      <c r="BZ25" s="187">
        <f>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</f>
        <v>0</v>
      </c>
      <c r="CA25" s="188">
        <f>SUM(BT25:BZ25)</f>
        <v>0</v>
      </c>
    </row>
    <row r="26" spans="1:79" x14ac:dyDescent="0.25">
      <c r="A26" s="3" t="s">
        <v>4</v>
      </c>
      <c r="B26" s="376" t="s">
        <v>5</v>
      </c>
      <c r="C26" s="377"/>
      <c r="D26" s="226"/>
      <c r="E26" s="7"/>
      <c r="F26" s="7"/>
      <c r="G26" s="7"/>
      <c r="H26" s="7"/>
      <c r="I26" s="7"/>
      <c r="J26" s="7"/>
      <c r="K26" s="7"/>
      <c r="L26" s="7"/>
      <c r="M26" s="250"/>
      <c r="N26" s="7"/>
      <c r="O26" s="7"/>
      <c r="P26" s="7"/>
      <c r="Q26" s="7"/>
      <c r="R26" s="7"/>
      <c r="S26" s="7"/>
      <c r="T26" s="7"/>
      <c r="U26" s="7"/>
      <c r="V26" s="252"/>
      <c r="W26" s="7"/>
      <c r="X26" s="7"/>
      <c r="Y26" s="7"/>
      <c r="Z26" s="7"/>
      <c r="AA26" s="7"/>
      <c r="AB26" s="7"/>
      <c r="AC26" s="7"/>
      <c r="AD26" s="7"/>
      <c r="AE26" s="252"/>
      <c r="AF26" s="7"/>
      <c r="AG26" s="7"/>
      <c r="AH26" s="7"/>
      <c r="AI26" s="7"/>
      <c r="AJ26" s="7"/>
      <c r="AK26" s="7"/>
      <c r="AL26" s="7"/>
      <c r="AM26" s="7"/>
      <c r="AN26" s="252"/>
      <c r="AO26" s="7"/>
      <c r="AP26" s="7"/>
      <c r="AQ26" s="7"/>
      <c r="AR26" s="7"/>
      <c r="AS26" s="7"/>
      <c r="AT26" s="7"/>
      <c r="AU26" s="7"/>
      <c r="AV26" s="7"/>
      <c r="AW26" s="252"/>
      <c r="AX26" s="7"/>
      <c r="AY26" s="7"/>
      <c r="AZ26" s="7"/>
      <c r="BA26" s="7"/>
      <c r="BB26" s="7"/>
      <c r="BC26" s="7"/>
      <c r="BD26" s="7"/>
      <c r="BE26" s="7"/>
      <c r="BF26" s="252"/>
      <c r="BG26" s="7"/>
      <c r="BH26" s="7"/>
      <c r="BI26" s="7"/>
      <c r="BJ26" s="7"/>
      <c r="BK26" s="7"/>
      <c r="BL26" s="7"/>
      <c r="BM26" s="7"/>
      <c r="BN26" s="7"/>
      <c r="BO26" s="203"/>
      <c r="BP26" s="327"/>
      <c r="BQ26" s="204"/>
      <c r="BR26" s="1"/>
      <c r="BS26" s="203"/>
      <c r="BT26" s="327"/>
      <c r="BU26" s="327"/>
      <c r="BV26" s="327"/>
      <c r="BW26" s="327"/>
      <c r="BX26" s="327"/>
      <c r="BY26" s="155"/>
      <c r="BZ26" s="155"/>
      <c r="CA26" s="8"/>
    </row>
    <row r="27" spans="1:79" x14ac:dyDescent="0.25">
      <c r="A27" s="15">
        <v>1</v>
      </c>
      <c r="B27" s="16">
        <f>'1.Salaries Rates Dates'!C16</f>
        <v>0</v>
      </c>
      <c r="C27" s="30" t="s">
        <v>31</v>
      </c>
      <c r="D27" s="226"/>
      <c r="E27" s="25">
        <f>'1.Salaries Rates Dates'!Z16</f>
        <v>0</v>
      </c>
      <c r="F27" s="47"/>
      <c r="G27" s="394"/>
      <c r="H27" s="395"/>
      <c r="I27" s="48">
        <f>IF(F27&gt;0,('1.Salaries Rates Dates'!$D$30*F27),0)</f>
        <v>0</v>
      </c>
      <c r="J27" s="51">
        <f>IF(F27&gt;0,((E27*F27*'1.Salaries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Dates'!$D$30))))+(E27*F27*'1.Salaries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7" s="128">
        <f>IF($C27="FT",J27*'1.Salaries Rates Dates'!$B$44,
IF($C27="PT",J27*'1.Salaries Rates Dates'!$B$45,
IF($C27="Clinical",J27*'1.Salaries Rates Dates'!$B$44,
IF($C27="ANSFT",J27*'1.Salaries Rates Dates'!$B$46,
IF($C27="ANSPT",J27*'1.Salaries Rates Dates'!$B$47)))))</f>
        <v>0</v>
      </c>
      <c r="L27" s="28">
        <f t="shared" ref="L27:L36" si="9">J27+K27</f>
        <v>0</v>
      </c>
      <c r="M27" s="250"/>
      <c r="N27" s="25">
        <f>E27*(1+'1.Salaries Rates Dates'!$B$49)</f>
        <v>0</v>
      </c>
      <c r="O27" s="47"/>
      <c r="P27" s="334"/>
      <c r="Q27" s="335"/>
      <c r="R27" s="48">
        <f>IF(O27&gt;0,('1.Salaries Rates Dates'!$D$31*O27),0)</f>
        <v>0</v>
      </c>
      <c r="S27" s="51">
        <f>IF(O27&gt;0,((N27*O27*'1.Salaries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Dates'!$D$31))))+(N27*O27*'1.Salaries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7" s="128">
        <f>IF($C27="FT",S27*'1.Salaries Rates Dates'!$B$44,
IF($C27="PT",S27*'1.Salaries Rates Dates'!$B$45,
IF($C27="Clinical",S27*'1.Salaries Rates Dates'!$B$44,
IF($C27="ANSFT",S27*'1.Salaries Rates Dates'!$B$46,
IF($C27="ANSPT",S27*'1.Salaries Rates Dates'!$B$47)))))</f>
        <v>0</v>
      </c>
      <c r="U27" s="28">
        <f t="shared" ref="U27:U36" si="10">S27+T27</f>
        <v>0</v>
      </c>
      <c r="V27" s="252"/>
      <c r="W27" s="25">
        <f>N27*(1+'1.Salaries Rates Dates'!$B$49)</f>
        <v>0</v>
      </c>
      <c r="X27" s="47"/>
      <c r="Y27" s="334"/>
      <c r="Z27" s="335"/>
      <c r="AA27" s="48">
        <f>IF(X27&gt;0,('1.Salaries Rates Dates'!$D$32*X27),0)</f>
        <v>0</v>
      </c>
      <c r="AB27" s="51">
        <f>IF(X27&gt;0,((W27*X27*'1.Salaries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Dates'!$D$32))))+(W27*X27*'1.Salaries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7" s="128">
        <f>IF($C27="FT",AB27*'1.Salaries Rates Dates'!$B$44,
IF($C27="PT",AB27*'1.Salaries Rates Dates'!$B$45,
IF($C27="Clinical",AB27*'1.Salaries Rates Dates'!$B$44,
IF($C27="ANSFT",AB27*'1.Salaries Rates Dates'!$B$46,
IF($C27="ANSPT",AB27*'1.Salaries Rates Dates'!$B$47)))))</f>
        <v>0</v>
      </c>
      <c r="AD27" s="28">
        <f t="shared" ref="AD27:AD36" si="11">AB27+AC27</f>
        <v>0</v>
      </c>
      <c r="AE27" s="252"/>
      <c r="AF27" s="25">
        <f>W27*(1+'1.Salaries Rates Dates'!$B$49)</f>
        <v>0</v>
      </c>
      <c r="AG27" s="47"/>
      <c r="AH27" s="334"/>
      <c r="AI27" s="335"/>
      <c r="AJ27" s="48">
        <f>IF(AG27&gt;0,('1.Salaries Rates Dates'!$D$33*AG27),0)</f>
        <v>0</v>
      </c>
      <c r="AK27" s="51">
        <f>IF(AG27&gt;0,((AF27*AG27*'1.Salaries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Dates'!$D$33))))+(AF27*AG27*'1.Salaries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7" s="128">
        <f>IF($C27="FT",AK27*'1.Salaries Rates Dates'!$B$44,
IF($C27="PT",AK27*'1.Salaries Rates Dates'!$B$45,
IF($C27="Clinical",AK27*'1.Salaries Rates Dates'!$B$44,
IF($C27="ANSFT",AK27*'1.Salaries Rates Dates'!$B$46,
IF($C27="ANSPT",AK27*'1.Salaries Rates Dates'!$B$47)))))</f>
        <v>0</v>
      </c>
      <c r="AM27" s="28">
        <f t="shared" ref="AM27:AM36" si="12">AK27+AL27</f>
        <v>0</v>
      </c>
      <c r="AN27" s="252"/>
      <c r="AO27" s="25">
        <f>AF27*(1+'1.Salaries Rates Dates'!$B$49)</f>
        <v>0</v>
      </c>
      <c r="AP27" s="47"/>
      <c r="AQ27" s="334"/>
      <c r="AR27" s="335"/>
      <c r="AS27" s="48">
        <f>IF(AP27&gt;0,('1.Salaries Rates Dates'!$D$34*AP27),0)</f>
        <v>0</v>
      </c>
      <c r="AT27" s="51">
        <f>IF(AP27&gt;0,((AO27*AP27*'1.Salaries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Dates'!$D$34))))+(AO27*AP27*'1.Salaries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7" s="128">
        <f>IF($C27="FT",AT27*'1.Salaries Rates Dates'!$B$44,
IF($C27="PT",AT27*'1.Salaries Rates Dates'!$B$45,
IF($C27="Clinical",AT27*'1.Salaries Rates Dates'!$B$44,
IF($C27="ANSFT",AT27*'1.Salaries Rates Dates'!$B$46,
IF($C27="ANSPT",AT27*'1.Salaries Rates Dates'!$B$47)))))</f>
        <v>0</v>
      </c>
      <c r="AV27" s="28">
        <f t="shared" ref="AV27:AV36" si="13">AT27+AU27</f>
        <v>0</v>
      </c>
      <c r="AW27" s="252"/>
      <c r="AX27" s="25">
        <f>AO27*(1+'1.Salaries Rates Dates'!$B$49)</f>
        <v>0</v>
      </c>
      <c r="AY27" s="47"/>
      <c r="AZ27" s="334"/>
      <c r="BA27" s="335"/>
      <c r="BB27" s="48">
        <f>IF(AY27&gt;0,('1.Salaries Rates Dates'!$D$35*AY27),0)</f>
        <v>0</v>
      </c>
      <c r="BC27" s="51">
        <f>IF(AY27&gt;0,((AX27*AY27*'1.Salaries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Dates'!$D$35))))+(AX27*AY27*'1.Salaries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7" s="128">
        <f>IF($C27="FT",BC27*'1.Salaries Rates Dates'!$B$44,
IF($C27="PT",BC27*'1.Salaries Rates Dates'!$B$45,
IF($C27="Clinical",BC27*'1.Salaries Rates Dates'!$B$44,
IF($C27="ANSFT",BC27*'1.Salaries Rates Dates'!$B$46,
IF($C27="ANSPT",BC27*'1.Salaries Rates Dates'!$B$47)))))</f>
        <v>0</v>
      </c>
      <c r="BE27" s="28">
        <f t="shared" ref="BE27:BE36" si="14">BC27+BD27</f>
        <v>0</v>
      </c>
      <c r="BF27" s="252"/>
      <c r="BG27" s="25">
        <f>AX27*(1+'1.Salaries Rates Dates'!$B$49)</f>
        <v>0</v>
      </c>
      <c r="BH27" s="47"/>
      <c r="BI27" s="334"/>
      <c r="BJ27" s="335"/>
      <c r="BK27" s="48">
        <f>IF(BH27&gt;0,('1.Salaries Rates Dates'!$D$36*BH27),0)</f>
        <v>0</v>
      </c>
      <c r="BL27" s="51">
        <f>IF(BH27&gt;0,((BG27*BH27*'1.Salaries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Dates'!$D$36))))+(BG27*BH27*'1.Salaries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7" s="128">
        <f>IF($C27="FT",BL27*'1.Salaries Rates Dates'!$B$44,
IF($C27="PT",BL27*'1.Salaries Rates Dates'!$B$45,
IF($C27="Clinical",BL27*'1.Salaries Rates Dates'!$B$44,
IF($C27="ANSFT",BL27*'1.Salaries Rates Dates'!$B$46,
IF($C27="ANSPT",BL27*'1.Salaries Rates Dates'!$B$47)))))</f>
        <v>0</v>
      </c>
      <c r="BN27" s="28">
        <f t="shared" ref="BN27:BN36" si="15">BL27+BM27</f>
        <v>0</v>
      </c>
      <c r="BO27" s="14">
        <f t="shared" ref="BO27:BQ36" si="16">J27+S27+AB27+AK27+AT27+BC27+BL27</f>
        <v>0</v>
      </c>
      <c r="BP27" s="14">
        <f t="shared" si="16"/>
        <v>0</v>
      </c>
      <c r="BQ27" s="14">
        <f t="shared" si="16"/>
        <v>0</v>
      </c>
      <c r="BR27" s="82"/>
      <c r="BS27" s="55">
        <f>'1.Salaries Rates Dates'!$D$16</f>
        <v>0</v>
      </c>
      <c r="BT27" s="187">
        <f t="shared" ref="BT27:BT36" si="17">$J27</f>
        <v>0</v>
      </c>
      <c r="BU27" s="187">
        <f t="shared" ref="BU27:BU36" si="18">$S27</f>
        <v>0</v>
      </c>
      <c r="BV27" s="187">
        <f t="shared" ref="BV27:BV36" si="19">$AB27</f>
        <v>0</v>
      </c>
      <c r="BW27" s="187">
        <f t="shared" ref="BW27:BW36" si="20">$AK27</f>
        <v>0</v>
      </c>
      <c r="BX27" s="187">
        <f t="shared" ref="BX27:BX36" si="21">$AT27</f>
        <v>0</v>
      </c>
      <c r="BY27" s="187">
        <f t="shared" ref="BY27:BY36" si="22">$BC27</f>
        <v>0</v>
      </c>
      <c r="BZ27" s="187">
        <f t="shared" ref="BZ27:BZ36" si="23">$BL27</f>
        <v>0</v>
      </c>
      <c r="CA27" s="188">
        <f>SUM(BT27:BZ27)</f>
        <v>0</v>
      </c>
    </row>
    <row r="28" spans="1:79" x14ac:dyDescent="0.25">
      <c r="A28" s="15">
        <v>2</v>
      </c>
      <c r="B28" s="16">
        <f>'1.Salaries Rates Dates'!C17</f>
        <v>0</v>
      </c>
      <c r="C28" s="30" t="s">
        <v>31</v>
      </c>
      <c r="D28" s="226"/>
      <c r="E28" s="25">
        <f>'1.Salaries Rates Dates'!Z17</f>
        <v>0</v>
      </c>
      <c r="F28" s="47"/>
      <c r="G28" s="396"/>
      <c r="H28" s="397"/>
      <c r="I28" s="48">
        <f>IF(F28&gt;0,('1.Salaries Rates Dates'!$D$30*F28),0)</f>
        <v>0</v>
      </c>
      <c r="J28" s="51">
        <f>IF(F28&gt;0,((E28*F28*'1.Salaries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Dates'!$D$30))))+(E28*F28*'1.Salaries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8" s="128">
        <f>IF($C28="FT",J28*'1.Salaries Rates Dates'!$B$44,
IF($C28="PT",J28*'1.Salaries Rates Dates'!$B$45,
IF($C28="Clinical",J28*'1.Salaries Rates Dates'!$B$44,
IF($C28="ANSFT",J28*'1.Salaries Rates Dates'!$B$46,
IF($C28="ANSPT",J28*'1.Salaries Rates Dates'!$B$47)))))</f>
        <v>0</v>
      </c>
      <c r="L28" s="28">
        <f t="shared" si="9"/>
        <v>0</v>
      </c>
      <c r="M28" s="250"/>
      <c r="N28" s="25">
        <f>E28*(1+'1.Salaries Rates Dates'!$B$49)</f>
        <v>0</v>
      </c>
      <c r="O28" s="47"/>
      <c r="P28" s="336"/>
      <c r="Q28" s="337"/>
      <c r="R28" s="48">
        <f>IF(O28&gt;0,('1.Salaries Rates Dates'!$D$31*O28),0)</f>
        <v>0</v>
      </c>
      <c r="S28" s="51">
        <f>IF(O28&gt;0,((N28*O28*'1.Salaries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Dates'!$D$31))))+(N28*O28*'1.Salaries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8" s="128">
        <f>IF($C28="FT",S28*'1.Salaries Rates Dates'!$B$44,
IF($C28="PT",S28*'1.Salaries Rates Dates'!$B$45,
IF($C28="Clinical",S28*'1.Salaries Rates Dates'!$B$44,
IF($C28="ANSFT",S28*'1.Salaries Rates Dates'!$B$46,
IF($C28="ANSPT",S28*'1.Salaries Rates Dates'!$B$47)))))</f>
        <v>0</v>
      </c>
      <c r="U28" s="28">
        <f t="shared" si="10"/>
        <v>0</v>
      </c>
      <c r="V28" s="252"/>
      <c r="W28" s="25">
        <f>N28*(1+'1.Salaries Rates Dates'!$B$49)</f>
        <v>0</v>
      </c>
      <c r="X28" s="47"/>
      <c r="Y28" s="336"/>
      <c r="Z28" s="337"/>
      <c r="AA28" s="48">
        <f>IF(X28&gt;0,('1.Salaries Rates Dates'!$D$32*X28),0)</f>
        <v>0</v>
      </c>
      <c r="AB28" s="51">
        <f>IF(X28&gt;0,((W28*X28*'1.Salaries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Dates'!$D$32))))+(W28*X28*'1.Salaries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8" s="128">
        <f>IF($C28="FT",AB28*'1.Salaries Rates Dates'!$B$44,
IF($C28="PT",AB28*'1.Salaries Rates Dates'!$B$45,
IF($C28="Clinical",AB28*'1.Salaries Rates Dates'!$B$44,
IF($C28="ANSFT",AB28*'1.Salaries Rates Dates'!$B$46,
IF($C28="ANSPT",AB28*'1.Salaries Rates Dates'!$B$47)))))</f>
        <v>0</v>
      </c>
      <c r="AD28" s="28">
        <f t="shared" si="11"/>
        <v>0</v>
      </c>
      <c r="AE28" s="252"/>
      <c r="AF28" s="25">
        <f>W28*(1+'1.Salaries Rates Dates'!$B$49)</f>
        <v>0</v>
      </c>
      <c r="AG28" s="47"/>
      <c r="AH28" s="336"/>
      <c r="AI28" s="337"/>
      <c r="AJ28" s="48">
        <f>IF(AG28&gt;0,('1.Salaries Rates Dates'!$D$33*AG28),0)</f>
        <v>0</v>
      </c>
      <c r="AK28" s="51">
        <f>IF(AG28&gt;0,((AF28*AG28*'1.Salaries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Dates'!$D$33))))+(AF28*AG28*'1.Salaries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8" s="128">
        <f>IF($C28="FT",AK28*'1.Salaries Rates Dates'!$B$44,
IF($C28="PT",AK28*'1.Salaries Rates Dates'!$B$45,
IF($C28="Clinical",AK28*'1.Salaries Rates Dates'!$B$44,
IF($C28="ANSFT",AK28*'1.Salaries Rates Dates'!$B$46,
IF($C28="ANSPT",AK28*'1.Salaries Rates Dates'!$B$47)))))</f>
        <v>0</v>
      </c>
      <c r="AM28" s="28">
        <f t="shared" si="12"/>
        <v>0</v>
      </c>
      <c r="AN28" s="252"/>
      <c r="AO28" s="25">
        <f>AF28*(1+'1.Salaries Rates Dates'!$B$49)</f>
        <v>0</v>
      </c>
      <c r="AP28" s="47"/>
      <c r="AQ28" s="336"/>
      <c r="AR28" s="337"/>
      <c r="AS28" s="48">
        <f>IF(AP28&gt;0,('1.Salaries Rates Dates'!$D$34*AP28),0)</f>
        <v>0</v>
      </c>
      <c r="AT28" s="51">
        <f>IF(AP28&gt;0,((AO28*AP28*'1.Salaries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Dates'!$D$34))))+(AO28*AP28*'1.Salaries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8" s="128">
        <f>IF($C28="FT",AT28*'1.Salaries Rates Dates'!$B$44,
IF($C28="PT",AT28*'1.Salaries Rates Dates'!$B$45,
IF($C28="Clinical",AT28*'1.Salaries Rates Dates'!$B$44,
IF($C28="ANSFT",AT28*'1.Salaries Rates Dates'!$B$46,
IF($C28="ANSPT",AT28*'1.Salaries Rates Dates'!$B$47)))))</f>
        <v>0</v>
      </c>
      <c r="AV28" s="28">
        <f t="shared" si="13"/>
        <v>0</v>
      </c>
      <c r="AW28" s="252"/>
      <c r="AX28" s="25">
        <f>AO28*(1+'1.Salaries Rates Dates'!$B$49)</f>
        <v>0</v>
      </c>
      <c r="AY28" s="47"/>
      <c r="AZ28" s="336"/>
      <c r="BA28" s="337"/>
      <c r="BB28" s="48">
        <f>IF(AY28&gt;0,('1.Salaries Rates Dates'!$D$35*AY28),0)</f>
        <v>0</v>
      </c>
      <c r="BC28" s="51">
        <f>IF(AY28&gt;0,((AX28*AY28*'1.Salaries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Dates'!$D$35))))+(AX28*AY28*'1.Salaries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8" s="128">
        <f>IF($C28="FT",BC28*'1.Salaries Rates Dates'!$B$44,
IF($C28="PT",BC28*'1.Salaries Rates Dates'!$B$45,
IF($C28="Clinical",BC28*'1.Salaries Rates Dates'!$B$44,
IF($C28="ANSFT",BC28*'1.Salaries Rates Dates'!$B$46,
IF($C28="ANSPT",BC28*'1.Salaries Rates Dates'!$B$47)))))</f>
        <v>0</v>
      </c>
      <c r="BE28" s="28">
        <f t="shared" si="14"/>
        <v>0</v>
      </c>
      <c r="BF28" s="252"/>
      <c r="BG28" s="25">
        <f>AX28*(1+'1.Salaries Rates Dates'!$B$49)</f>
        <v>0</v>
      </c>
      <c r="BH28" s="47"/>
      <c r="BI28" s="336"/>
      <c r="BJ28" s="337"/>
      <c r="BK28" s="48">
        <f>IF(BH28&gt;0,('1.Salaries Rates Dates'!$D$36*BH28),0)</f>
        <v>0</v>
      </c>
      <c r="BL28" s="51">
        <f>IF(BH28&gt;0,((BG28*BH28*'1.Salaries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Dates'!$D$36))))+(BG28*BH28*'1.Salaries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8" s="128">
        <f>IF($C28="FT",BL28*'1.Salaries Rates Dates'!$B$44,
IF($C28="PT",BL28*'1.Salaries Rates Dates'!$B$45,
IF($C28="Clinical",BL28*'1.Salaries Rates Dates'!$B$44,
IF($C28="ANSFT",BL28*'1.Salaries Rates Dates'!$B$46,
IF($C28="ANSPT",BL28*'1.Salaries Rates Dates'!$B$47)))))</f>
        <v>0</v>
      </c>
      <c r="BN28" s="28">
        <f t="shared" si="15"/>
        <v>0</v>
      </c>
      <c r="BO28" s="14">
        <f t="shared" si="16"/>
        <v>0</v>
      </c>
      <c r="BP28" s="14">
        <f t="shared" si="16"/>
        <v>0</v>
      </c>
      <c r="BQ28" s="14">
        <f t="shared" si="16"/>
        <v>0</v>
      </c>
      <c r="BR28" s="82"/>
      <c r="BS28" s="55">
        <f>'1.Salaries Rates Dates'!$D$17</f>
        <v>0</v>
      </c>
      <c r="BT28" s="187">
        <f t="shared" si="17"/>
        <v>0</v>
      </c>
      <c r="BU28" s="187">
        <f t="shared" si="18"/>
        <v>0</v>
      </c>
      <c r="BV28" s="187">
        <f t="shared" si="19"/>
        <v>0</v>
      </c>
      <c r="BW28" s="187">
        <f t="shared" si="20"/>
        <v>0</v>
      </c>
      <c r="BX28" s="187">
        <f t="shared" si="21"/>
        <v>0</v>
      </c>
      <c r="BY28" s="187">
        <f t="shared" si="22"/>
        <v>0</v>
      </c>
      <c r="BZ28" s="187">
        <f t="shared" si="23"/>
        <v>0</v>
      </c>
      <c r="CA28" s="188">
        <f t="shared" ref="CA28:CA36" si="24">SUM(BT28:BZ28)</f>
        <v>0</v>
      </c>
    </row>
    <row r="29" spans="1:79" x14ac:dyDescent="0.25">
      <c r="A29" s="15">
        <v>3</v>
      </c>
      <c r="B29" s="16">
        <f>'1.Salaries Rates Dates'!C18</f>
        <v>0</v>
      </c>
      <c r="C29" s="30" t="s">
        <v>31</v>
      </c>
      <c r="D29" s="226"/>
      <c r="E29" s="25">
        <f>'1.Salaries Rates Dates'!Z18</f>
        <v>0</v>
      </c>
      <c r="F29" s="47"/>
      <c r="G29" s="396"/>
      <c r="H29" s="397"/>
      <c r="I29" s="48">
        <f>IF(F29&gt;0,('1.Salaries Rates Dates'!$D$30*F29),0)</f>
        <v>0</v>
      </c>
      <c r="J29" s="51">
        <f>IF(F29&gt;0,((E29*F29*'1.Salaries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Dates'!$D$30))))+(E29*F29*'1.Salaries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9" s="128">
        <f>IF($C29="FT",J29*'1.Salaries Rates Dates'!$B$44,
IF($C29="PT",J29*'1.Salaries Rates Dates'!$B$45,
IF($C29="Clinical",J29*'1.Salaries Rates Dates'!$B$44,
IF($C29="ANSFT",J29*'1.Salaries Rates Dates'!$B$46,
IF($C29="ANSPT",J29*'1.Salaries Rates Dates'!$B$47)))))</f>
        <v>0</v>
      </c>
      <c r="L29" s="28">
        <f t="shared" si="9"/>
        <v>0</v>
      </c>
      <c r="M29" s="250"/>
      <c r="N29" s="25">
        <f>E29*(1+'1.Salaries Rates Dates'!$B$49)</f>
        <v>0</v>
      </c>
      <c r="O29" s="47"/>
      <c r="P29" s="336"/>
      <c r="Q29" s="337"/>
      <c r="R29" s="48">
        <f>IF(O29&gt;0,('1.Salaries Rates Dates'!$D$31*O29),0)</f>
        <v>0</v>
      </c>
      <c r="S29" s="51">
        <f>IF(O29&gt;0,((N29*O29*'1.Salaries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Dates'!$D$31))))+(N29*O29*'1.Salaries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9" s="128">
        <f>IF($C29="FT",S29*'1.Salaries Rates Dates'!$B$44,
IF($C29="PT",S29*'1.Salaries Rates Dates'!$B$45,
IF($C29="Clinical",S29*'1.Salaries Rates Dates'!$B$44,
IF($C29="ANSFT",S29*'1.Salaries Rates Dates'!$B$46,
IF($C29="ANSPT",S29*'1.Salaries Rates Dates'!$B$47)))))</f>
        <v>0</v>
      </c>
      <c r="U29" s="28">
        <f t="shared" si="10"/>
        <v>0</v>
      </c>
      <c r="V29" s="252"/>
      <c r="W29" s="25">
        <f>N29*(1+'1.Salaries Rates Dates'!$B$49)</f>
        <v>0</v>
      </c>
      <c r="X29" s="47"/>
      <c r="Y29" s="336"/>
      <c r="Z29" s="337"/>
      <c r="AA29" s="48">
        <f>IF(X29&gt;0,('1.Salaries Rates Dates'!$D$32*X29),0)</f>
        <v>0</v>
      </c>
      <c r="AB29" s="51">
        <f>IF(X29&gt;0,((W29*X29*'1.Salaries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Dates'!$D$32))))+(W29*X29*'1.Salaries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9" s="128">
        <f>IF($C29="FT",AB29*'1.Salaries Rates Dates'!$B$44,
IF($C29="PT",AB29*'1.Salaries Rates Dates'!$B$45,
IF($C29="Clinical",AB29*'1.Salaries Rates Dates'!$B$44,
IF($C29="ANSFT",AB29*'1.Salaries Rates Dates'!$B$46,
IF($C29="ANSPT",AB29*'1.Salaries Rates Dates'!$B$47)))))</f>
        <v>0</v>
      </c>
      <c r="AD29" s="28">
        <f t="shared" si="11"/>
        <v>0</v>
      </c>
      <c r="AE29" s="252"/>
      <c r="AF29" s="25">
        <f>W29*(1+'1.Salaries Rates Dates'!$B$49)</f>
        <v>0</v>
      </c>
      <c r="AG29" s="47"/>
      <c r="AH29" s="336"/>
      <c r="AI29" s="337"/>
      <c r="AJ29" s="48">
        <f>IF(AG29&gt;0,('1.Salaries Rates Dates'!$D$33*AG29),0)</f>
        <v>0</v>
      </c>
      <c r="AK29" s="51">
        <f>IF(AG29&gt;0,((AF29*AG29*'1.Salaries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Dates'!$D$33))))+(AF29*AG29*'1.Salaries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9" s="128">
        <f>IF($C29="FT",AK29*'1.Salaries Rates Dates'!$B$44,
IF($C29="PT",AK29*'1.Salaries Rates Dates'!$B$45,
IF($C29="Clinical",AK29*'1.Salaries Rates Dates'!$B$44,
IF($C29="ANSFT",AK29*'1.Salaries Rates Dates'!$B$46,
IF($C29="ANSPT",AK29*'1.Salaries Rates Dates'!$B$47)))))</f>
        <v>0</v>
      </c>
      <c r="AM29" s="28">
        <f t="shared" si="12"/>
        <v>0</v>
      </c>
      <c r="AN29" s="252"/>
      <c r="AO29" s="25">
        <f>AF29*(1+'1.Salaries Rates Dates'!$B$49)</f>
        <v>0</v>
      </c>
      <c r="AP29" s="47"/>
      <c r="AQ29" s="336"/>
      <c r="AR29" s="337"/>
      <c r="AS29" s="48">
        <f>IF(AP29&gt;0,('1.Salaries Rates Dates'!$D$34*AP29),0)</f>
        <v>0</v>
      </c>
      <c r="AT29" s="51">
        <f>IF(AP29&gt;0,((AO29*AP29*'1.Salaries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Dates'!$D$34))))+(AO29*AP29*'1.Salaries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9" s="128">
        <f>IF($C29="FT",AT29*'1.Salaries Rates Dates'!$B$44,
IF($C29="PT",AT29*'1.Salaries Rates Dates'!$B$45,
IF($C29="Clinical",AT29*'1.Salaries Rates Dates'!$B$44,
IF($C29="ANSFT",AT29*'1.Salaries Rates Dates'!$B$46,
IF($C29="ANSPT",AT29*'1.Salaries Rates Dates'!$B$47)))))</f>
        <v>0</v>
      </c>
      <c r="AV29" s="28">
        <f t="shared" si="13"/>
        <v>0</v>
      </c>
      <c r="AW29" s="252"/>
      <c r="AX29" s="25">
        <f>AO29*(1+'1.Salaries Rates Dates'!$B$49)</f>
        <v>0</v>
      </c>
      <c r="AY29" s="47"/>
      <c r="AZ29" s="336"/>
      <c r="BA29" s="337"/>
      <c r="BB29" s="48">
        <f>IF(AY29&gt;0,('1.Salaries Rates Dates'!$D$35*AY29),0)</f>
        <v>0</v>
      </c>
      <c r="BC29" s="51">
        <f>IF(AY29&gt;0,((AX29*AY29*'1.Salaries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Dates'!$D$35))))+(AX29*AY29*'1.Salaries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9" s="128">
        <f>IF($C29="FT",BC29*'1.Salaries Rates Dates'!$B$44,
IF($C29="PT",BC29*'1.Salaries Rates Dates'!$B$45,
IF($C29="Clinical",BC29*'1.Salaries Rates Dates'!$B$44,
IF($C29="ANSFT",BC29*'1.Salaries Rates Dates'!$B$46,
IF($C29="ANSPT",BC29*'1.Salaries Rates Dates'!$B$47)))))</f>
        <v>0</v>
      </c>
      <c r="BE29" s="28">
        <f t="shared" si="14"/>
        <v>0</v>
      </c>
      <c r="BF29" s="252"/>
      <c r="BG29" s="25">
        <f>AX29*(1+'1.Salaries Rates Dates'!$B$49)</f>
        <v>0</v>
      </c>
      <c r="BH29" s="47"/>
      <c r="BI29" s="336"/>
      <c r="BJ29" s="337"/>
      <c r="BK29" s="48">
        <f>IF(BH29&gt;0,('1.Salaries Rates Dates'!$D$36*BH29),0)</f>
        <v>0</v>
      </c>
      <c r="BL29" s="51">
        <f>IF(BH29&gt;0,((BG29*BH29*'1.Salaries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Dates'!$D$36))))+(BG29*BH29*'1.Salaries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9" s="128">
        <f>IF($C29="FT",BL29*'1.Salaries Rates Dates'!$B$44,
IF($C29="PT",BL29*'1.Salaries Rates Dates'!$B$45,
IF($C29="Clinical",BL29*'1.Salaries Rates Dates'!$B$44,
IF($C29="ANSFT",BL29*'1.Salaries Rates Dates'!$B$46,
IF($C29="ANSPT",BL29*'1.Salaries Rates Dates'!$B$47)))))</f>
        <v>0</v>
      </c>
      <c r="BN29" s="28">
        <f t="shared" si="15"/>
        <v>0</v>
      </c>
      <c r="BO29" s="14">
        <f t="shared" si="16"/>
        <v>0</v>
      </c>
      <c r="BP29" s="14">
        <f t="shared" si="16"/>
        <v>0</v>
      </c>
      <c r="BQ29" s="14">
        <f t="shared" si="16"/>
        <v>0</v>
      </c>
      <c r="BR29" s="82"/>
      <c r="BS29" s="55">
        <f>'1.Salaries Rates Dates'!$D$18</f>
        <v>0</v>
      </c>
      <c r="BT29" s="187">
        <f t="shared" si="17"/>
        <v>0</v>
      </c>
      <c r="BU29" s="187">
        <f t="shared" si="18"/>
        <v>0</v>
      </c>
      <c r="BV29" s="187">
        <f t="shared" si="19"/>
        <v>0</v>
      </c>
      <c r="BW29" s="187">
        <f t="shared" si="20"/>
        <v>0</v>
      </c>
      <c r="BX29" s="187">
        <f t="shared" si="21"/>
        <v>0</v>
      </c>
      <c r="BY29" s="187">
        <f t="shared" si="22"/>
        <v>0</v>
      </c>
      <c r="BZ29" s="187">
        <f t="shared" si="23"/>
        <v>0</v>
      </c>
      <c r="CA29" s="188">
        <f t="shared" si="24"/>
        <v>0</v>
      </c>
    </row>
    <row r="30" spans="1:79" x14ac:dyDescent="0.25">
      <c r="A30" s="15">
        <v>4</v>
      </c>
      <c r="B30" s="16">
        <f>'1.Salaries Rates Dates'!C19</f>
        <v>0</v>
      </c>
      <c r="C30" s="30" t="s">
        <v>31</v>
      </c>
      <c r="D30" s="226"/>
      <c r="E30" s="25">
        <f>'1.Salaries Rates Dates'!Z19</f>
        <v>0</v>
      </c>
      <c r="F30" s="47"/>
      <c r="G30" s="396"/>
      <c r="H30" s="397"/>
      <c r="I30" s="48">
        <f>IF(F30&gt;0,('1.Salaries Rates Dates'!$D$30*F30),0)</f>
        <v>0</v>
      </c>
      <c r="J30" s="51">
        <f>IF(F30&gt;0,((E30*F30*'1.Salaries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Dates'!$D$30))))+(E30*F30*'1.Salaries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0" s="128">
        <f>IF($C30="FT",J30*'1.Salaries Rates Dates'!$B$44,
IF($C30="PT",J30*'1.Salaries Rates Dates'!$B$45,
IF($C30="Clinical",J30*'1.Salaries Rates Dates'!$B$44,
IF($C30="ANSFT",J30*'1.Salaries Rates Dates'!$B$46,
IF($C30="ANSPT",J30*'1.Salaries Rates Dates'!$B$47)))))</f>
        <v>0</v>
      </c>
      <c r="L30" s="28">
        <f t="shared" si="9"/>
        <v>0</v>
      </c>
      <c r="M30" s="250"/>
      <c r="N30" s="25">
        <f>E30*(1+'1.Salaries Rates Dates'!$B$49)</f>
        <v>0</v>
      </c>
      <c r="O30" s="47"/>
      <c r="P30" s="336"/>
      <c r="Q30" s="337"/>
      <c r="R30" s="48">
        <f>IF(O30&gt;0,('1.Salaries Rates Dates'!$D$31*O30),0)</f>
        <v>0</v>
      </c>
      <c r="S30" s="51">
        <f>IF(O30&gt;0,((N30*O30*'1.Salaries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Dates'!$D$31))))+(N30*O30*'1.Salaries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0" s="128">
        <f>IF($C30="FT",S30*'1.Salaries Rates Dates'!$B$44,
IF($C30="PT",S30*'1.Salaries Rates Dates'!$B$45,
IF($C30="Clinical",S30*'1.Salaries Rates Dates'!$B$44,
IF($C30="ANSFT",S30*'1.Salaries Rates Dates'!$B$46,
IF($C30="ANSPT",S30*'1.Salaries Rates Dates'!$B$47)))))</f>
        <v>0</v>
      </c>
      <c r="U30" s="28">
        <f t="shared" si="10"/>
        <v>0</v>
      </c>
      <c r="V30" s="252"/>
      <c r="W30" s="25">
        <f>N30*(1+'1.Salaries Rates Dates'!$B$49)</f>
        <v>0</v>
      </c>
      <c r="X30" s="47"/>
      <c r="Y30" s="336"/>
      <c r="Z30" s="337"/>
      <c r="AA30" s="48">
        <f>IF(X30&gt;0,('1.Salaries Rates Dates'!$D$32*X30),0)</f>
        <v>0</v>
      </c>
      <c r="AB30" s="51">
        <f>IF(X30&gt;0,((W30*X30*'1.Salaries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Dates'!$D$32))))+(W30*X30*'1.Salaries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0" s="128">
        <f>IF($C30="FT",AB30*'1.Salaries Rates Dates'!$B$44,
IF($C30="PT",AB30*'1.Salaries Rates Dates'!$B$45,
IF($C30="Clinical",AB30*'1.Salaries Rates Dates'!$B$44,
IF($C30="ANSFT",AB30*'1.Salaries Rates Dates'!$B$46,
IF($C30="ANSPT",AB30*'1.Salaries Rates Dates'!$B$47)))))</f>
        <v>0</v>
      </c>
      <c r="AD30" s="28">
        <f t="shared" si="11"/>
        <v>0</v>
      </c>
      <c r="AE30" s="252"/>
      <c r="AF30" s="25">
        <f>W30*(1+'1.Salaries Rates Dates'!$B$49)</f>
        <v>0</v>
      </c>
      <c r="AG30" s="47"/>
      <c r="AH30" s="336"/>
      <c r="AI30" s="337"/>
      <c r="AJ30" s="48">
        <f>IF(AG30&gt;0,('1.Salaries Rates Dates'!$D$33*AG30),0)</f>
        <v>0</v>
      </c>
      <c r="AK30" s="51">
        <f>IF(AG30&gt;0,((AF30*AG30*'1.Salaries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Dates'!$D$33))))+(AF30*AG30*'1.Salaries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0" s="128">
        <f>IF($C30="FT",AK30*'1.Salaries Rates Dates'!$B$44,
IF($C30="PT",AK30*'1.Salaries Rates Dates'!$B$45,
IF($C30="Clinical",AK30*'1.Salaries Rates Dates'!$B$44,
IF($C30="ANSFT",AK30*'1.Salaries Rates Dates'!$B$46,
IF($C30="ANSPT",AK30*'1.Salaries Rates Dates'!$B$47)))))</f>
        <v>0</v>
      </c>
      <c r="AM30" s="28">
        <f t="shared" si="12"/>
        <v>0</v>
      </c>
      <c r="AN30" s="252"/>
      <c r="AO30" s="25">
        <f>AF30*(1+'1.Salaries Rates Dates'!$B$49)</f>
        <v>0</v>
      </c>
      <c r="AP30" s="47"/>
      <c r="AQ30" s="336"/>
      <c r="AR30" s="337"/>
      <c r="AS30" s="48">
        <f>IF(AP30&gt;0,('1.Salaries Rates Dates'!$D$34*AP30),0)</f>
        <v>0</v>
      </c>
      <c r="AT30" s="51">
        <f>IF(AP30&gt;0,((AO30*AP30*'1.Salaries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Dates'!$D$34))))+(AO30*AP30*'1.Salaries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0" s="128">
        <f>IF($C30="FT",AT30*'1.Salaries Rates Dates'!$B$44,
IF($C30="PT",AT30*'1.Salaries Rates Dates'!$B$45,
IF($C30="Clinical",AT30*'1.Salaries Rates Dates'!$B$44,
IF($C30="ANSFT",AT30*'1.Salaries Rates Dates'!$B$46,
IF($C30="ANSPT",AT30*'1.Salaries Rates Dates'!$B$47)))))</f>
        <v>0</v>
      </c>
      <c r="AV30" s="28">
        <f t="shared" si="13"/>
        <v>0</v>
      </c>
      <c r="AW30" s="252"/>
      <c r="AX30" s="25">
        <f>AO30*(1+'1.Salaries Rates Dates'!$B$49)</f>
        <v>0</v>
      </c>
      <c r="AY30" s="47"/>
      <c r="AZ30" s="336"/>
      <c r="BA30" s="337"/>
      <c r="BB30" s="48">
        <f>IF(AY30&gt;0,('1.Salaries Rates Dates'!$D$35*AY30),0)</f>
        <v>0</v>
      </c>
      <c r="BC30" s="51">
        <f>IF(AY30&gt;0,((AX30*AY30*'1.Salaries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Dates'!$D$35))))+(AX30*AY30*'1.Salaries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0" s="128">
        <f>IF($C30="FT",BC30*'1.Salaries Rates Dates'!$B$44,
IF($C30="PT",BC30*'1.Salaries Rates Dates'!$B$45,
IF($C30="Clinical",BC30*'1.Salaries Rates Dates'!$B$44,
IF($C30="ANSFT",BC30*'1.Salaries Rates Dates'!$B$46,
IF($C30="ANSPT",BC30*'1.Salaries Rates Dates'!$B$47)))))</f>
        <v>0</v>
      </c>
      <c r="BE30" s="28">
        <f t="shared" si="14"/>
        <v>0</v>
      </c>
      <c r="BF30" s="252"/>
      <c r="BG30" s="25">
        <f>AX30*(1+'1.Salaries Rates Dates'!$B$49)</f>
        <v>0</v>
      </c>
      <c r="BH30" s="47"/>
      <c r="BI30" s="336"/>
      <c r="BJ30" s="337"/>
      <c r="BK30" s="48">
        <f>IF(BH30&gt;0,('1.Salaries Rates Dates'!$D$36*BH30),0)</f>
        <v>0</v>
      </c>
      <c r="BL30" s="51">
        <f>IF(BH30&gt;0,((BG30*BH30*'1.Salaries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Dates'!$D$36))))+(BG30*BH30*'1.Salaries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0" s="128">
        <f>IF($C30="FT",BL30*'1.Salaries Rates Dates'!$B$44,
IF($C30="PT",BL30*'1.Salaries Rates Dates'!$B$45,
IF($C30="Clinical",BL30*'1.Salaries Rates Dates'!$B$44,
IF($C30="ANSFT",BL30*'1.Salaries Rates Dates'!$B$46,
IF($C30="ANSPT",BL30*'1.Salaries Rates Dates'!$B$47)))))</f>
        <v>0</v>
      </c>
      <c r="BN30" s="28">
        <f t="shared" si="15"/>
        <v>0</v>
      </c>
      <c r="BO30" s="14">
        <f t="shared" si="16"/>
        <v>0</v>
      </c>
      <c r="BP30" s="14">
        <f t="shared" si="16"/>
        <v>0</v>
      </c>
      <c r="BQ30" s="14">
        <f t="shared" si="16"/>
        <v>0</v>
      </c>
      <c r="BR30" s="82"/>
      <c r="BS30" s="55">
        <f>'1.Salaries Rates Dates'!$D$19</f>
        <v>0</v>
      </c>
      <c r="BT30" s="187">
        <f t="shared" si="17"/>
        <v>0</v>
      </c>
      <c r="BU30" s="187">
        <f t="shared" si="18"/>
        <v>0</v>
      </c>
      <c r="BV30" s="187">
        <f t="shared" si="19"/>
        <v>0</v>
      </c>
      <c r="BW30" s="187">
        <f t="shared" si="20"/>
        <v>0</v>
      </c>
      <c r="BX30" s="187">
        <f t="shared" si="21"/>
        <v>0</v>
      </c>
      <c r="BY30" s="187">
        <f t="shared" si="22"/>
        <v>0</v>
      </c>
      <c r="BZ30" s="187">
        <f t="shared" si="23"/>
        <v>0</v>
      </c>
      <c r="CA30" s="188">
        <f t="shared" si="24"/>
        <v>0</v>
      </c>
    </row>
    <row r="31" spans="1:79" x14ac:dyDescent="0.25">
      <c r="A31" s="15">
        <v>5</v>
      </c>
      <c r="B31" s="16">
        <f>'1.Salaries Rates Dates'!C20</f>
        <v>0</v>
      </c>
      <c r="C31" s="30" t="s">
        <v>31</v>
      </c>
      <c r="D31" s="226"/>
      <c r="E31" s="25">
        <f>'1.Salaries Rates Dates'!Z20</f>
        <v>0</v>
      </c>
      <c r="F31" s="47"/>
      <c r="G31" s="396"/>
      <c r="H31" s="397"/>
      <c r="I31" s="48">
        <f>IF(F31&gt;0,('1.Salaries Rates Dates'!$D$30*F31),0)</f>
        <v>0</v>
      </c>
      <c r="J31" s="51">
        <f>IF(F31&gt;0,((E31*F31*'1.Salaries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Dates'!$D$30))))+(E31*F31*'1.Salaries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1" s="128">
        <f>IF($C31="FT",J31*'1.Salaries Rates Dates'!$B$44,
IF($C31="PT",J31*'1.Salaries Rates Dates'!$B$45,
IF($C31="Clinical",J31*'1.Salaries Rates Dates'!$B$44,
IF($C31="ANSFT",J31*'1.Salaries Rates Dates'!$B$46,
IF($C31="ANSPT",J31*'1.Salaries Rates Dates'!$B$47)))))</f>
        <v>0</v>
      </c>
      <c r="L31" s="28">
        <f t="shared" si="9"/>
        <v>0</v>
      </c>
      <c r="M31" s="250"/>
      <c r="N31" s="25">
        <f>E31*(1+'1.Salaries Rates Dates'!$B$49)</f>
        <v>0</v>
      </c>
      <c r="O31" s="47"/>
      <c r="P31" s="336"/>
      <c r="Q31" s="337"/>
      <c r="R31" s="48">
        <f>IF(O31&gt;0,('1.Salaries Rates Dates'!$D$31*O31),0)</f>
        <v>0</v>
      </c>
      <c r="S31" s="51">
        <f>IF(O31&gt;0,((N31*O31*'1.Salaries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Dates'!$D$31))))+(N31*O31*'1.Salaries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1" s="128">
        <f>IF($C31="FT",S31*'1.Salaries Rates Dates'!$B$44,
IF($C31="PT",S31*'1.Salaries Rates Dates'!$B$45,
IF($C31="Clinical",S31*'1.Salaries Rates Dates'!$B$44,
IF($C31="ANSFT",S31*'1.Salaries Rates Dates'!$B$46,
IF($C31="ANSPT",S31*'1.Salaries Rates Dates'!$B$47)))))</f>
        <v>0</v>
      </c>
      <c r="U31" s="28">
        <f t="shared" si="10"/>
        <v>0</v>
      </c>
      <c r="V31" s="252"/>
      <c r="W31" s="25">
        <f>N31*(1+'1.Salaries Rates Dates'!$B$49)</f>
        <v>0</v>
      </c>
      <c r="X31" s="47"/>
      <c r="Y31" s="336"/>
      <c r="Z31" s="337"/>
      <c r="AA31" s="48">
        <f>IF(X31&gt;0,('1.Salaries Rates Dates'!$D$32*X31),0)</f>
        <v>0</v>
      </c>
      <c r="AB31" s="51">
        <f>IF(X31&gt;0,((W31*X31*'1.Salaries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Dates'!$D$32))))+(W31*X31*'1.Salaries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1" s="128">
        <f>IF($C31="FT",AB31*'1.Salaries Rates Dates'!$B$44,
IF($C31="PT",AB31*'1.Salaries Rates Dates'!$B$45,
IF($C31="Clinical",AB31*'1.Salaries Rates Dates'!$B$44,
IF($C31="ANSFT",AB31*'1.Salaries Rates Dates'!$B$46,
IF($C31="ANSPT",AB31*'1.Salaries Rates Dates'!$B$47)))))</f>
        <v>0</v>
      </c>
      <c r="AD31" s="28">
        <f t="shared" si="11"/>
        <v>0</v>
      </c>
      <c r="AE31" s="252"/>
      <c r="AF31" s="25">
        <f>W31*(1+'1.Salaries Rates Dates'!$B$49)</f>
        <v>0</v>
      </c>
      <c r="AG31" s="47"/>
      <c r="AH31" s="336"/>
      <c r="AI31" s="337"/>
      <c r="AJ31" s="48">
        <f>IF(AG31&gt;0,('1.Salaries Rates Dates'!$D$33*AG31),0)</f>
        <v>0</v>
      </c>
      <c r="AK31" s="51">
        <f>IF(AG31&gt;0,((AF31*AG31*'1.Salaries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Dates'!$D$33))))+(AF31*AG31*'1.Salaries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1" s="128">
        <f>IF($C31="FT",AK31*'1.Salaries Rates Dates'!$B$44,
IF($C31="PT",AK31*'1.Salaries Rates Dates'!$B$45,
IF($C31="Clinical",AK31*'1.Salaries Rates Dates'!$B$44,
IF($C31="ANSFT",AK31*'1.Salaries Rates Dates'!$B$46,
IF($C31="ANSPT",AK31*'1.Salaries Rates Dates'!$B$47)))))</f>
        <v>0</v>
      </c>
      <c r="AM31" s="28">
        <f t="shared" si="12"/>
        <v>0</v>
      </c>
      <c r="AN31" s="252"/>
      <c r="AO31" s="25">
        <f>AF31*(1+'1.Salaries Rates Dates'!$B$49)</f>
        <v>0</v>
      </c>
      <c r="AP31" s="47"/>
      <c r="AQ31" s="336"/>
      <c r="AR31" s="337"/>
      <c r="AS31" s="48">
        <f>IF(AP31&gt;0,('1.Salaries Rates Dates'!$D$34*AP31),0)</f>
        <v>0</v>
      </c>
      <c r="AT31" s="51">
        <f>IF(AP31&gt;0,((AO31*AP31*'1.Salaries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Dates'!$D$34))))+(AO31*AP31*'1.Salaries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1" s="128">
        <f>IF($C31="FT",AT31*'1.Salaries Rates Dates'!$B$44,
IF($C31="PT",AT31*'1.Salaries Rates Dates'!$B$45,
IF($C31="Clinical",AT31*'1.Salaries Rates Dates'!$B$44,
IF($C31="ANSFT",AT31*'1.Salaries Rates Dates'!$B$46,
IF($C31="ANSPT",AT31*'1.Salaries Rates Dates'!$B$47)))))</f>
        <v>0</v>
      </c>
      <c r="AV31" s="28">
        <f t="shared" si="13"/>
        <v>0</v>
      </c>
      <c r="AW31" s="252"/>
      <c r="AX31" s="25">
        <f>AO31*(1+'1.Salaries Rates Dates'!$B$49)</f>
        <v>0</v>
      </c>
      <c r="AY31" s="47"/>
      <c r="AZ31" s="336"/>
      <c r="BA31" s="337"/>
      <c r="BB31" s="48">
        <f>IF(AY31&gt;0,('1.Salaries Rates Dates'!$D$35*AY31),0)</f>
        <v>0</v>
      </c>
      <c r="BC31" s="51">
        <f>IF(AY31&gt;0,((AX31*AY31*'1.Salaries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Dates'!$D$35))))+(AX31*AY31*'1.Salaries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1" s="128">
        <f>IF($C31="FT",BC31*'1.Salaries Rates Dates'!$B$44,
IF($C31="PT",BC31*'1.Salaries Rates Dates'!$B$45,
IF($C31="Clinical",BC31*'1.Salaries Rates Dates'!$B$44,
IF($C31="ANSFT",BC31*'1.Salaries Rates Dates'!$B$46,
IF($C31="ANSPT",BC31*'1.Salaries Rates Dates'!$B$47)))))</f>
        <v>0</v>
      </c>
      <c r="BE31" s="28">
        <f t="shared" si="14"/>
        <v>0</v>
      </c>
      <c r="BF31" s="252"/>
      <c r="BG31" s="25">
        <f>AX31*(1+'1.Salaries Rates Dates'!$B$49)</f>
        <v>0</v>
      </c>
      <c r="BH31" s="47"/>
      <c r="BI31" s="336"/>
      <c r="BJ31" s="337"/>
      <c r="BK31" s="48">
        <f>IF(BH31&gt;0,('1.Salaries Rates Dates'!$D$36*BH31),0)</f>
        <v>0</v>
      </c>
      <c r="BL31" s="51">
        <f>IF(BH31&gt;0,((BG31*BH31*'1.Salaries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Dates'!$D$36))))+(BG31*BH31*'1.Salaries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1" s="128">
        <f>IF($C31="FT",BL31*'1.Salaries Rates Dates'!$B$44,
IF($C31="PT",BL31*'1.Salaries Rates Dates'!$B$45,
IF($C31="Clinical",BL31*'1.Salaries Rates Dates'!$B$44,
IF($C31="ANSFT",BL31*'1.Salaries Rates Dates'!$B$46,
IF($C31="ANSPT",BL31*'1.Salaries Rates Dates'!$B$47)))))</f>
        <v>0</v>
      </c>
      <c r="BN31" s="28">
        <f t="shared" si="15"/>
        <v>0</v>
      </c>
      <c r="BO31" s="14">
        <f t="shared" si="16"/>
        <v>0</v>
      </c>
      <c r="BP31" s="14">
        <f t="shared" si="16"/>
        <v>0</v>
      </c>
      <c r="BQ31" s="14">
        <f t="shared" si="16"/>
        <v>0</v>
      </c>
      <c r="BR31" s="82"/>
      <c r="BS31" s="55">
        <f>'1.Salaries Rates Dates'!$D$20</f>
        <v>0</v>
      </c>
      <c r="BT31" s="187">
        <f t="shared" si="17"/>
        <v>0</v>
      </c>
      <c r="BU31" s="187">
        <f t="shared" si="18"/>
        <v>0</v>
      </c>
      <c r="BV31" s="187">
        <f t="shared" si="19"/>
        <v>0</v>
      </c>
      <c r="BW31" s="187">
        <f t="shared" si="20"/>
        <v>0</v>
      </c>
      <c r="BX31" s="187">
        <f t="shared" si="21"/>
        <v>0</v>
      </c>
      <c r="BY31" s="187">
        <f t="shared" si="22"/>
        <v>0</v>
      </c>
      <c r="BZ31" s="187">
        <f t="shared" si="23"/>
        <v>0</v>
      </c>
      <c r="CA31" s="188">
        <f t="shared" si="24"/>
        <v>0</v>
      </c>
    </row>
    <row r="32" spans="1:79" x14ac:dyDescent="0.25">
      <c r="A32" s="15">
        <v>6</v>
      </c>
      <c r="B32" s="16">
        <f>'1.Salaries Rates Dates'!C21</f>
        <v>0</v>
      </c>
      <c r="C32" s="30" t="s">
        <v>31</v>
      </c>
      <c r="D32" s="226"/>
      <c r="E32" s="25">
        <f>'1.Salaries Rates Dates'!Z21</f>
        <v>0</v>
      </c>
      <c r="F32" s="47"/>
      <c r="G32" s="396"/>
      <c r="H32" s="397"/>
      <c r="I32" s="48">
        <f>IF(F32&gt;0,('1.Salaries Rates Dates'!$D$30*F32),0)</f>
        <v>0</v>
      </c>
      <c r="J32" s="51">
        <f>IF(F32&gt;0,((E32*F32*'1.Salaries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Dates'!$D$30))))+(E32*F32*'1.Salaries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2" s="128">
        <f>IF($C32="FT",J32*'1.Salaries Rates Dates'!$B$44,
IF($C32="PT",J32*'1.Salaries Rates Dates'!$B$45,
IF($C32="Clinical",J32*'1.Salaries Rates Dates'!$B$44,
IF($C32="ANSFT",J32*'1.Salaries Rates Dates'!$B$46,
IF($C32="ANSPT",J32*'1.Salaries Rates Dates'!$B$47)))))</f>
        <v>0</v>
      </c>
      <c r="L32" s="28">
        <f t="shared" si="9"/>
        <v>0</v>
      </c>
      <c r="M32" s="250"/>
      <c r="N32" s="25">
        <f>E32*(1+'1.Salaries Rates Dates'!$B$49)</f>
        <v>0</v>
      </c>
      <c r="O32" s="47"/>
      <c r="P32" s="336"/>
      <c r="Q32" s="337"/>
      <c r="R32" s="48">
        <f>IF(O32&gt;0,('1.Salaries Rates Dates'!$D$31*O32),0)</f>
        <v>0</v>
      </c>
      <c r="S32" s="51">
        <f>IF(O32&gt;0,((N32*O32*'1.Salaries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Dates'!$D$31))))+(N32*O32*'1.Salaries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2" s="128">
        <f>IF($C32="FT",S32*'1.Salaries Rates Dates'!$B$44,
IF($C32="PT",S32*'1.Salaries Rates Dates'!$B$45,
IF($C32="Clinical",S32*'1.Salaries Rates Dates'!$B$44,
IF($C32="ANSFT",S32*'1.Salaries Rates Dates'!$B$46,
IF($C32="ANSPT",S32*'1.Salaries Rates Dates'!$B$47)))))</f>
        <v>0</v>
      </c>
      <c r="U32" s="28">
        <f t="shared" si="10"/>
        <v>0</v>
      </c>
      <c r="V32" s="252"/>
      <c r="W32" s="25">
        <f>N32*(1+'1.Salaries Rates Dates'!$B$49)</f>
        <v>0</v>
      </c>
      <c r="X32" s="47"/>
      <c r="Y32" s="336"/>
      <c r="Z32" s="337"/>
      <c r="AA32" s="48">
        <f>IF(X32&gt;0,('1.Salaries Rates Dates'!$D$32*X32),0)</f>
        <v>0</v>
      </c>
      <c r="AB32" s="51">
        <f>IF(X32&gt;0,((W32*X32*'1.Salaries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Dates'!$D$32))))+(W32*X32*'1.Salaries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2" s="128">
        <f>IF($C32="FT",AB32*'1.Salaries Rates Dates'!$B$44,
IF($C32="PT",AB32*'1.Salaries Rates Dates'!$B$45,
IF($C32="Clinical",AB32*'1.Salaries Rates Dates'!$B$44,
IF($C32="ANSFT",AB32*'1.Salaries Rates Dates'!$B$46,
IF($C32="ANSPT",AB32*'1.Salaries Rates Dates'!$B$47)))))</f>
        <v>0</v>
      </c>
      <c r="AD32" s="28">
        <f t="shared" si="11"/>
        <v>0</v>
      </c>
      <c r="AE32" s="252"/>
      <c r="AF32" s="25">
        <f>W32*(1+'1.Salaries Rates Dates'!$B$49)</f>
        <v>0</v>
      </c>
      <c r="AG32" s="47"/>
      <c r="AH32" s="336"/>
      <c r="AI32" s="337"/>
      <c r="AJ32" s="48">
        <f>IF(AG32&gt;0,('1.Salaries Rates Dates'!$D$33*AG32),0)</f>
        <v>0</v>
      </c>
      <c r="AK32" s="51">
        <f>IF(AG32&gt;0,((AF32*AG32*'1.Salaries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Dates'!$D$33))))+(AF32*AG32*'1.Salaries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2" s="128">
        <f>IF($C32="FT",AK32*'1.Salaries Rates Dates'!$B$44,
IF($C32="PT",AK32*'1.Salaries Rates Dates'!$B$45,
IF($C32="Clinical",AK32*'1.Salaries Rates Dates'!$B$44,
IF($C32="ANSFT",AK32*'1.Salaries Rates Dates'!$B$46,
IF($C32="ANSPT",AK32*'1.Salaries Rates Dates'!$B$47)))))</f>
        <v>0</v>
      </c>
      <c r="AM32" s="28">
        <f t="shared" si="12"/>
        <v>0</v>
      </c>
      <c r="AN32" s="252"/>
      <c r="AO32" s="25">
        <f>AF32*(1+'1.Salaries Rates Dates'!$B$49)</f>
        <v>0</v>
      </c>
      <c r="AP32" s="47"/>
      <c r="AQ32" s="336"/>
      <c r="AR32" s="337"/>
      <c r="AS32" s="48">
        <f>IF(AP32&gt;0,('1.Salaries Rates Dates'!$D$34*AP32),0)</f>
        <v>0</v>
      </c>
      <c r="AT32" s="51">
        <f>IF(AP32&gt;0,((AO32*AP32*'1.Salaries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Dates'!$D$34))))+(AO32*AP32*'1.Salaries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2" s="128">
        <f>IF($C32="FT",AT32*'1.Salaries Rates Dates'!$B$44,
IF($C32="PT",AT32*'1.Salaries Rates Dates'!$B$45,
IF($C32="Clinical",AT32*'1.Salaries Rates Dates'!$B$44,
IF($C32="ANSFT",AT32*'1.Salaries Rates Dates'!$B$46,
IF($C32="ANSPT",AT32*'1.Salaries Rates Dates'!$B$47)))))</f>
        <v>0</v>
      </c>
      <c r="AV32" s="28">
        <f t="shared" si="13"/>
        <v>0</v>
      </c>
      <c r="AW32" s="252"/>
      <c r="AX32" s="25">
        <f>AO32*(1+'1.Salaries Rates Dates'!$B$49)</f>
        <v>0</v>
      </c>
      <c r="AY32" s="47"/>
      <c r="AZ32" s="336"/>
      <c r="BA32" s="337"/>
      <c r="BB32" s="48">
        <f>IF(AY32&gt;0,('1.Salaries Rates Dates'!$D$35*AY32),0)</f>
        <v>0</v>
      </c>
      <c r="BC32" s="51">
        <f>IF(AY32&gt;0,((AX32*AY32*'1.Salaries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Dates'!$D$35))))+(AX32*AY32*'1.Salaries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2" s="128">
        <f>IF($C32="FT",BC32*'1.Salaries Rates Dates'!$B$44,
IF($C32="PT",BC32*'1.Salaries Rates Dates'!$B$45,
IF($C32="Clinical",BC32*'1.Salaries Rates Dates'!$B$44,
IF($C32="ANSFT",BC32*'1.Salaries Rates Dates'!$B$46,
IF($C32="ANSPT",BC32*'1.Salaries Rates Dates'!$B$47)))))</f>
        <v>0</v>
      </c>
      <c r="BE32" s="28">
        <f t="shared" si="14"/>
        <v>0</v>
      </c>
      <c r="BF32" s="252"/>
      <c r="BG32" s="25">
        <f>AX32*(1+'1.Salaries Rates Dates'!$B$49)</f>
        <v>0</v>
      </c>
      <c r="BH32" s="47"/>
      <c r="BI32" s="336"/>
      <c r="BJ32" s="337"/>
      <c r="BK32" s="48">
        <f>IF(BH32&gt;0,('1.Salaries Rates Dates'!$D$36*BH32),0)</f>
        <v>0</v>
      </c>
      <c r="BL32" s="51">
        <f>IF(BH32&gt;0,((BG32*BH32*'1.Salaries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Dates'!$D$36))))+(BG32*BH32*'1.Salaries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2" s="128">
        <f>IF($C32="FT",BL32*'1.Salaries Rates Dates'!$B$44,
IF($C32="PT",BL32*'1.Salaries Rates Dates'!$B$45,
IF($C32="Clinical",BL32*'1.Salaries Rates Dates'!$B$44,
IF($C32="ANSFT",BL32*'1.Salaries Rates Dates'!$B$46,
IF($C32="ANSPT",BL32*'1.Salaries Rates Dates'!$B$47)))))</f>
        <v>0</v>
      </c>
      <c r="BN32" s="28">
        <f t="shared" si="15"/>
        <v>0</v>
      </c>
      <c r="BO32" s="14">
        <f t="shared" si="16"/>
        <v>0</v>
      </c>
      <c r="BP32" s="14">
        <f t="shared" si="16"/>
        <v>0</v>
      </c>
      <c r="BQ32" s="14">
        <f t="shared" si="16"/>
        <v>0</v>
      </c>
      <c r="BR32" s="82"/>
      <c r="BS32" s="55">
        <f>'1.Salaries Rates Dates'!$D$21</f>
        <v>0</v>
      </c>
      <c r="BT32" s="187">
        <f t="shared" si="17"/>
        <v>0</v>
      </c>
      <c r="BU32" s="187">
        <f t="shared" si="18"/>
        <v>0</v>
      </c>
      <c r="BV32" s="187">
        <f t="shared" si="19"/>
        <v>0</v>
      </c>
      <c r="BW32" s="187">
        <f t="shared" si="20"/>
        <v>0</v>
      </c>
      <c r="BX32" s="187">
        <f t="shared" si="21"/>
        <v>0</v>
      </c>
      <c r="BY32" s="187">
        <f t="shared" si="22"/>
        <v>0</v>
      </c>
      <c r="BZ32" s="187">
        <f t="shared" si="23"/>
        <v>0</v>
      </c>
      <c r="CA32" s="188">
        <f t="shared" si="24"/>
        <v>0</v>
      </c>
    </row>
    <row r="33" spans="1:79" x14ac:dyDescent="0.25">
      <c r="A33" s="15">
        <v>7</v>
      </c>
      <c r="B33" s="16">
        <f>'1.Salaries Rates Dates'!C22</f>
        <v>0</v>
      </c>
      <c r="C33" s="30" t="s">
        <v>31</v>
      </c>
      <c r="D33" s="226"/>
      <c r="E33" s="25">
        <f>'1.Salaries Rates Dates'!Z22</f>
        <v>0</v>
      </c>
      <c r="F33" s="47"/>
      <c r="G33" s="396"/>
      <c r="H33" s="397"/>
      <c r="I33" s="48">
        <f>IF(F33&gt;0,('1.Salaries Rates Dates'!$D$30*F33),0)</f>
        <v>0</v>
      </c>
      <c r="J33" s="51">
        <f>IF(F33&gt;0,((E33*F33*'1.Salaries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Dates'!$D$30))))+(E33*F33*'1.Salaries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3" s="128">
        <f>IF($C33="FT",J33*'1.Salaries Rates Dates'!$B$44,
IF($C33="PT",J33*'1.Salaries Rates Dates'!$B$45,
IF($C33="Clinical",J33*'1.Salaries Rates Dates'!$B$44,
IF($C33="ANSFT",J33*'1.Salaries Rates Dates'!$B$46,
IF($C33="ANSPT",J33*'1.Salaries Rates Dates'!$B$47)))))</f>
        <v>0</v>
      </c>
      <c r="L33" s="28">
        <f t="shared" si="9"/>
        <v>0</v>
      </c>
      <c r="M33" s="250"/>
      <c r="N33" s="25">
        <f>E33*(1+'1.Salaries Rates Dates'!$B$49)</f>
        <v>0</v>
      </c>
      <c r="O33" s="47"/>
      <c r="P33" s="336"/>
      <c r="Q33" s="337"/>
      <c r="R33" s="48">
        <f>IF(O33&gt;0,('1.Salaries Rates Dates'!$D$31*O33),0)</f>
        <v>0</v>
      </c>
      <c r="S33" s="51">
        <f>IF(O33&gt;0,((N33*O33*'1.Salaries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Dates'!$D$31))))+(N33*O33*'1.Salaries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3" s="128">
        <f>IF($C33="FT",S33*'1.Salaries Rates Dates'!$B$44,
IF($C33="PT",S33*'1.Salaries Rates Dates'!$B$45,
IF($C33="Clinical",S33*'1.Salaries Rates Dates'!$B$44,
IF($C33="ANSFT",S33*'1.Salaries Rates Dates'!$B$46,
IF($C33="ANSPT",S33*'1.Salaries Rates Dates'!$B$47)))))</f>
        <v>0</v>
      </c>
      <c r="U33" s="28">
        <f t="shared" si="10"/>
        <v>0</v>
      </c>
      <c r="V33" s="252"/>
      <c r="W33" s="25">
        <f>N33*(1+'1.Salaries Rates Dates'!$B$49)</f>
        <v>0</v>
      </c>
      <c r="X33" s="47"/>
      <c r="Y33" s="336"/>
      <c r="Z33" s="337"/>
      <c r="AA33" s="48">
        <f>IF(X33&gt;0,('1.Salaries Rates Dates'!$D$32*X33),0)</f>
        <v>0</v>
      </c>
      <c r="AB33" s="51">
        <f>IF(X33&gt;0,((W33*X33*'1.Salaries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Dates'!$D$32))))+(W33*X33*'1.Salaries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3" s="128">
        <f>IF($C33="FT",AB33*'1.Salaries Rates Dates'!$B$44,
IF($C33="PT",AB33*'1.Salaries Rates Dates'!$B$45,
IF($C33="Clinical",AB33*'1.Salaries Rates Dates'!$B$44,
IF($C33="ANSFT",AB33*'1.Salaries Rates Dates'!$B$46,
IF($C33="ANSPT",AB33*'1.Salaries Rates Dates'!$B$47)))))</f>
        <v>0</v>
      </c>
      <c r="AD33" s="28">
        <f t="shared" si="11"/>
        <v>0</v>
      </c>
      <c r="AE33" s="252"/>
      <c r="AF33" s="25">
        <f>W33*(1+'1.Salaries Rates Dates'!$B$49)</f>
        <v>0</v>
      </c>
      <c r="AG33" s="47"/>
      <c r="AH33" s="336"/>
      <c r="AI33" s="337"/>
      <c r="AJ33" s="48">
        <f>IF(AG33&gt;0,('1.Salaries Rates Dates'!$D$33*AG33),0)</f>
        <v>0</v>
      </c>
      <c r="AK33" s="51">
        <f>IF(AG33&gt;0,((AF33*AG33*'1.Salaries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Dates'!$D$33))))+(AF33*AG33*'1.Salaries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3" s="128">
        <f>IF($C33="FT",AK33*'1.Salaries Rates Dates'!$B$44,
IF($C33="PT",AK33*'1.Salaries Rates Dates'!$B$45,
IF($C33="Clinical",AK33*'1.Salaries Rates Dates'!$B$44,
IF($C33="ANSFT",AK33*'1.Salaries Rates Dates'!$B$46,
IF($C33="ANSPT",AK33*'1.Salaries Rates Dates'!$B$47)))))</f>
        <v>0</v>
      </c>
      <c r="AM33" s="28">
        <f t="shared" si="12"/>
        <v>0</v>
      </c>
      <c r="AN33" s="252"/>
      <c r="AO33" s="25">
        <f>AF33*(1+'1.Salaries Rates Dates'!$B$49)</f>
        <v>0</v>
      </c>
      <c r="AP33" s="47"/>
      <c r="AQ33" s="336"/>
      <c r="AR33" s="337"/>
      <c r="AS33" s="48">
        <f>IF(AP33&gt;0,('1.Salaries Rates Dates'!$D$34*AP33),0)</f>
        <v>0</v>
      </c>
      <c r="AT33" s="51">
        <f>IF(AP33&gt;0,((AO33*AP33*'1.Salaries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Dates'!$D$34))))+(AO33*AP33*'1.Salaries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3" s="128">
        <f>IF($C33="FT",AT33*'1.Salaries Rates Dates'!$B$44,
IF($C33="PT",AT33*'1.Salaries Rates Dates'!$B$45,
IF($C33="Clinical",AT33*'1.Salaries Rates Dates'!$B$44,
IF($C33="ANSFT",AT33*'1.Salaries Rates Dates'!$B$46,
IF($C33="ANSPT",AT33*'1.Salaries Rates Dates'!$B$47)))))</f>
        <v>0</v>
      </c>
      <c r="AV33" s="28">
        <f t="shared" si="13"/>
        <v>0</v>
      </c>
      <c r="AW33" s="252"/>
      <c r="AX33" s="25">
        <f>AO33*(1+'1.Salaries Rates Dates'!$B$49)</f>
        <v>0</v>
      </c>
      <c r="AY33" s="47"/>
      <c r="AZ33" s="336"/>
      <c r="BA33" s="337"/>
      <c r="BB33" s="48">
        <f>IF(AY33&gt;0,('1.Salaries Rates Dates'!$D$35*AY33),0)</f>
        <v>0</v>
      </c>
      <c r="BC33" s="51">
        <f>IF(AY33&gt;0,((AX33*AY33*'1.Salaries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Dates'!$D$35))))+(AX33*AY33*'1.Salaries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3" s="128">
        <f>IF($C33="FT",BC33*'1.Salaries Rates Dates'!$B$44,
IF($C33="PT",BC33*'1.Salaries Rates Dates'!$B$45,
IF($C33="Clinical",BC33*'1.Salaries Rates Dates'!$B$44,
IF($C33="ANSFT",BC33*'1.Salaries Rates Dates'!$B$46,
IF($C33="ANSPT",BC33*'1.Salaries Rates Dates'!$B$47)))))</f>
        <v>0</v>
      </c>
      <c r="BE33" s="28">
        <f t="shared" si="14"/>
        <v>0</v>
      </c>
      <c r="BF33" s="252"/>
      <c r="BG33" s="25">
        <f>AX33*(1+'1.Salaries Rates Dates'!$B$49)</f>
        <v>0</v>
      </c>
      <c r="BH33" s="47"/>
      <c r="BI33" s="336"/>
      <c r="BJ33" s="337"/>
      <c r="BK33" s="48">
        <f>IF(BH33&gt;0,('1.Salaries Rates Dates'!$D$36*BH33),0)</f>
        <v>0</v>
      </c>
      <c r="BL33" s="51">
        <f>IF(BH33&gt;0,((BG33*BH33*'1.Salaries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Dates'!$D$36))))+(BG33*BH33*'1.Salaries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3" s="128">
        <f>IF($C33="FT",BL33*'1.Salaries Rates Dates'!$B$44,
IF($C33="PT",BL33*'1.Salaries Rates Dates'!$B$45,
IF($C33="Clinical",BL33*'1.Salaries Rates Dates'!$B$44,
IF($C33="ANSFT",BL33*'1.Salaries Rates Dates'!$B$46,
IF($C33="ANSPT",BL33*'1.Salaries Rates Dates'!$B$47)))))</f>
        <v>0</v>
      </c>
      <c r="BN33" s="28">
        <f t="shared" si="15"/>
        <v>0</v>
      </c>
      <c r="BO33" s="14">
        <f t="shared" si="16"/>
        <v>0</v>
      </c>
      <c r="BP33" s="14">
        <f t="shared" si="16"/>
        <v>0</v>
      </c>
      <c r="BQ33" s="14">
        <f t="shared" si="16"/>
        <v>0</v>
      </c>
      <c r="BR33" s="82"/>
      <c r="BS33" s="55">
        <f>'1.Salaries Rates Dates'!$D$22</f>
        <v>0</v>
      </c>
      <c r="BT33" s="187">
        <f t="shared" si="17"/>
        <v>0</v>
      </c>
      <c r="BU33" s="187">
        <f t="shared" si="18"/>
        <v>0</v>
      </c>
      <c r="BV33" s="187">
        <f t="shared" si="19"/>
        <v>0</v>
      </c>
      <c r="BW33" s="187">
        <f t="shared" si="20"/>
        <v>0</v>
      </c>
      <c r="BX33" s="187">
        <f t="shared" si="21"/>
        <v>0</v>
      </c>
      <c r="BY33" s="187">
        <f t="shared" si="22"/>
        <v>0</v>
      </c>
      <c r="BZ33" s="187">
        <f t="shared" si="23"/>
        <v>0</v>
      </c>
      <c r="CA33" s="188">
        <f t="shared" si="24"/>
        <v>0</v>
      </c>
    </row>
    <row r="34" spans="1:79" x14ac:dyDescent="0.25">
      <c r="A34" s="15">
        <v>8</v>
      </c>
      <c r="B34" s="16">
        <f>'1.Salaries Rates Dates'!C23</f>
        <v>0</v>
      </c>
      <c r="C34" s="30" t="s">
        <v>31</v>
      </c>
      <c r="D34" s="226"/>
      <c r="E34" s="25">
        <f>'1.Salaries Rates Dates'!Z23</f>
        <v>0</v>
      </c>
      <c r="F34" s="47"/>
      <c r="G34" s="396"/>
      <c r="H34" s="397"/>
      <c r="I34" s="48">
        <f>IF(F34&gt;0,('1.Salaries Rates Dates'!$D$30*F34),0)</f>
        <v>0</v>
      </c>
      <c r="J34" s="51">
        <f>IF(F34&gt;0,((E34*F34*'1.Salaries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Dates'!$D$30))))+(E34*F34*'1.Salaries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4" s="128">
        <f>IF($C34="FT",J34*'1.Salaries Rates Dates'!$B$44,
IF($C34="PT",J34*'1.Salaries Rates Dates'!$B$45,
IF($C34="Clinical",J34*'1.Salaries Rates Dates'!$B$44,
IF($C34="ANSFT",J34*'1.Salaries Rates Dates'!$B$46,
IF($C34="ANSPT",J34*'1.Salaries Rates Dates'!$B$47)))))</f>
        <v>0</v>
      </c>
      <c r="L34" s="28">
        <f t="shared" si="9"/>
        <v>0</v>
      </c>
      <c r="M34" s="250"/>
      <c r="N34" s="25">
        <f>E34*(1+'1.Salaries Rates Dates'!$B$49)</f>
        <v>0</v>
      </c>
      <c r="O34" s="47"/>
      <c r="P34" s="336"/>
      <c r="Q34" s="337"/>
      <c r="R34" s="48">
        <f>IF(O34&gt;0,('1.Salaries Rates Dates'!$D$31*O34),0)</f>
        <v>0</v>
      </c>
      <c r="S34" s="51">
        <f>IF(O34&gt;0,((N34*O34*'1.Salaries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Dates'!$D$31))))+(N34*O34*'1.Salaries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4" s="128">
        <f>IF($C34="FT",S34*'1.Salaries Rates Dates'!$B$44,
IF($C34="PT",S34*'1.Salaries Rates Dates'!$B$45,
IF($C34="Clinical",S34*'1.Salaries Rates Dates'!$B$44,
IF($C34="ANSFT",S34*'1.Salaries Rates Dates'!$B$46,
IF($C34="ANSPT",S34*'1.Salaries Rates Dates'!$B$47)))))</f>
        <v>0</v>
      </c>
      <c r="U34" s="28">
        <f t="shared" si="10"/>
        <v>0</v>
      </c>
      <c r="V34" s="252"/>
      <c r="W34" s="25">
        <f>N34*(1+'1.Salaries Rates Dates'!$B$49)</f>
        <v>0</v>
      </c>
      <c r="X34" s="47"/>
      <c r="Y34" s="336"/>
      <c r="Z34" s="337"/>
      <c r="AA34" s="48">
        <f>IF(X34&gt;0,('1.Salaries Rates Dates'!$D$32*X34),0)</f>
        <v>0</v>
      </c>
      <c r="AB34" s="51">
        <f>IF(X34&gt;0,((W34*X34*'1.Salaries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Dates'!$D$32))))+(W34*X34*'1.Salaries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4" s="128">
        <f>IF($C34="FT",AB34*'1.Salaries Rates Dates'!$B$44,
IF($C34="PT",AB34*'1.Salaries Rates Dates'!$B$45,
IF($C34="Clinical",AB34*'1.Salaries Rates Dates'!$B$44,
IF($C34="ANSFT",AB34*'1.Salaries Rates Dates'!$B$46,
IF($C34="ANSPT",AB34*'1.Salaries Rates Dates'!$B$47)))))</f>
        <v>0</v>
      </c>
      <c r="AD34" s="28">
        <f t="shared" si="11"/>
        <v>0</v>
      </c>
      <c r="AE34" s="252"/>
      <c r="AF34" s="25">
        <f>W34*(1+'1.Salaries Rates Dates'!$B$49)</f>
        <v>0</v>
      </c>
      <c r="AG34" s="47"/>
      <c r="AH34" s="336"/>
      <c r="AI34" s="337"/>
      <c r="AJ34" s="48">
        <f>IF(AG34&gt;0,('1.Salaries Rates Dates'!$D$33*AG34),0)</f>
        <v>0</v>
      </c>
      <c r="AK34" s="51">
        <f>IF(AG34&gt;0,((AF34*AG34*'1.Salaries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Dates'!$D$33))))+(AF34*AG34*'1.Salaries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4" s="128">
        <f>IF($C34="FT",AK34*'1.Salaries Rates Dates'!$B$44,
IF($C34="PT",AK34*'1.Salaries Rates Dates'!$B$45,
IF($C34="Clinical",AK34*'1.Salaries Rates Dates'!$B$44,
IF($C34="ANSFT",AK34*'1.Salaries Rates Dates'!$B$46,
IF($C34="ANSPT",AK34*'1.Salaries Rates Dates'!$B$47)))))</f>
        <v>0</v>
      </c>
      <c r="AM34" s="28">
        <f t="shared" si="12"/>
        <v>0</v>
      </c>
      <c r="AN34" s="252"/>
      <c r="AO34" s="25">
        <f>AF34*(1+'1.Salaries Rates Dates'!$B$49)</f>
        <v>0</v>
      </c>
      <c r="AP34" s="47"/>
      <c r="AQ34" s="336"/>
      <c r="AR34" s="337"/>
      <c r="AS34" s="48">
        <f>IF(AP34&gt;0,('1.Salaries Rates Dates'!$D$34*AP34),0)</f>
        <v>0</v>
      </c>
      <c r="AT34" s="51">
        <f>IF(AP34&gt;0,((AO34*AP34*'1.Salaries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Dates'!$D$34))))+(AO34*AP34*'1.Salaries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4" s="128">
        <f>IF($C34="FT",AT34*'1.Salaries Rates Dates'!$B$44,
IF($C34="PT",AT34*'1.Salaries Rates Dates'!$B$45,
IF($C34="Clinical",AT34*'1.Salaries Rates Dates'!$B$44,
IF($C34="ANSFT",AT34*'1.Salaries Rates Dates'!$B$46,
IF($C34="ANSPT",AT34*'1.Salaries Rates Dates'!$B$47)))))</f>
        <v>0</v>
      </c>
      <c r="AV34" s="28">
        <f t="shared" si="13"/>
        <v>0</v>
      </c>
      <c r="AW34" s="252"/>
      <c r="AX34" s="25">
        <f>AO34*(1+'1.Salaries Rates Dates'!$B$49)</f>
        <v>0</v>
      </c>
      <c r="AY34" s="47"/>
      <c r="AZ34" s="336"/>
      <c r="BA34" s="337"/>
      <c r="BB34" s="48">
        <f>IF(AY34&gt;0,('1.Salaries Rates Dates'!$D$35*AY34),0)</f>
        <v>0</v>
      </c>
      <c r="BC34" s="51">
        <f>IF(AY34&gt;0,((AX34*AY34*'1.Salaries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Dates'!$D$35))))+(AX34*AY34*'1.Salaries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4" s="128">
        <f>IF($C34="FT",BC34*'1.Salaries Rates Dates'!$B$44,
IF($C34="PT",BC34*'1.Salaries Rates Dates'!$B$45,
IF($C34="Clinical",BC34*'1.Salaries Rates Dates'!$B$44,
IF($C34="ANSFT",BC34*'1.Salaries Rates Dates'!$B$46,
IF($C34="ANSPT",BC34*'1.Salaries Rates Dates'!$B$47)))))</f>
        <v>0</v>
      </c>
      <c r="BE34" s="28">
        <f t="shared" si="14"/>
        <v>0</v>
      </c>
      <c r="BF34" s="252"/>
      <c r="BG34" s="25">
        <f>AX34*(1+'1.Salaries Rates Dates'!$B$49)</f>
        <v>0</v>
      </c>
      <c r="BH34" s="47"/>
      <c r="BI34" s="336"/>
      <c r="BJ34" s="337"/>
      <c r="BK34" s="48">
        <f>IF(BH34&gt;0,('1.Salaries Rates Dates'!$D$36*BH34),0)</f>
        <v>0</v>
      </c>
      <c r="BL34" s="51">
        <f>IF(BH34&gt;0,((BG34*BH34*'1.Salaries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Dates'!$D$36))))+(BG34*BH34*'1.Salaries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4" s="128">
        <f>IF($C34="FT",BL34*'1.Salaries Rates Dates'!$B$44,
IF($C34="PT",BL34*'1.Salaries Rates Dates'!$B$45,
IF($C34="Clinical",BL34*'1.Salaries Rates Dates'!$B$44,
IF($C34="ANSFT",BL34*'1.Salaries Rates Dates'!$B$46,
IF($C34="ANSPT",BL34*'1.Salaries Rates Dates'!$B$47)))))</f>
        <v>0</v>
      </c>
      <c r="BN34" s="28">
        <f t="shared" si="15"/>
        <v>0</v>
      </c>
      <c r="BO34" s="14">
        <f t="shared" si="16"/>
        <v>0</v>
      </c>
      <c r="BP34" s="14">
        <f t="shared" si="16"/>
        <v>0</v>
      </c>
      <c r="BQ34" s="14">
        <f t="shared" si="16"/>
        <v>0</v>
      </c>
      <c r="BR34" s="82"/>
      <c r="BS34" s="55">
        <f>'1.Salaries Rates Dates'!$D$23</f>
        <v>0</v>
      </c>
      <c r="BT34" s="187">
        <f t="shared" si="17"/>
        <v>0</v>
      </c>
      <c r="BU34" s="187">
        <f t="shared" si="18"/>
        <v>0</v>
      </c>
      <c r="BV34" s="187">
        <f t="shared" si="19"/>
        <v>0</v>
      </c>
      <c r="BW34" s="187">
        <f t="shared" si="20"/>
        <v>0</v>
      </c>
      <c r="BX34" s="187">
        <f t="shared" si="21"/>
        <v>0</v>
      </c>
      <c r="BY34" s="187">
        <f t="shared" si="22"/>
        <v>0</v>
      </c>
      <c r="BZ34" s="187">
        <f t="shared" si="23"/>
        <v>0</v>
      </c>
      <c r="CA34" s="188">
        <f t="shared" si="24"/>
        <v>0</v>
      </c>
    </row>
    <row r="35" spans="1:79" x14ac:dyDescent="0.25">
      <c r="A35" s="15">
        <v>9</v>
      </c>
      <c r="B35" s="16">
        <f>'1.Salaries Rates Dates'!C24</f>
        <v>0</v>
      </c>
      <c r="C35" s="30" t="s">
        <v>31</v>
      </c>
      <c r="D35" s="226"/>
      <c r="E35" s="25">
        <f>'1.Salaries Rates Dates'!Z24</f>
        <v>0</v>
      </c>
      <c r="F35" s="47"/>
      <c r="G35" s="396"/>
      <c r="H35" s="397"/>
      <c r="I35" s="48">
        <f>IF(F35&gt;0,('1.Salaries Rates Dates'!$D$30*F35),0)</f>
        <v>0</v>
      </c>
      <c r="J35" s="51">
        <f>IF(F35&gt;0,((E35*F35*'1.Salaries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Dates'!$D$30))))+(E35*F35*'1.Salaries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5" s="128">
        <f>IF($C35="FT",J35*'1.Salaries Rates Dates'!$B$44,
IF($C35="PT",J35*'1.Salaries Rates Dates'!$B$45,
IF($C35="Clinical",J35*'1.Salaries Rates Dates'!$B$44,
IF($C35="ANSFT",J35*'1.Salaries Rates Dates'!$B$46,
IF($C35="ANSPT",J35*'1.Salaries Rates Dates'!$B$47)))))</f>
        <v>0</v>
      </c>
      <c r="L35" s="28">
        <f t="shared" si="9"/>
        <v>0</v>
      </c>
      <c r="M35" s="250"/>
      <c r="N35" s="25">
        <f>E35*(1+'1.Salaries Rates Dates'!$B$49)</f>
        <v>0</v>
      </c>
      <c r="O35" s="47"/>
      <c r="P35" s="336"/>
      <c r="Q35" s="337"/>
      <c r="R35" s="48">
        <f>IF(O35&gt;0,('1.Salaries Rates Dates'!$D$31*O35),0)</f>
        <v>0</v>
      </c>
      <c r="S35" s="51">
        <f>IF(O35&gt;0,((N35*O35*'1.Salaries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Dates'!$D$31))))+(N35*O35*'1.Salaries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5" s="128">
        <f>IF($C35="FT",S35*'1.Salaries Rates Dates'!$B$44,
IF($C35="PT",S35*'1.Salaries Rates Dates'!$B$45,
IF($C35="Clinical",S35*'1.Salaries Rates Dates'!$B$44,
IF($C35="ANSFT",S35*'1.Salaries Rates Dates'!$B$46,
IF($C35="ANSPT",S35*'1.Salaries Rates Dates'!$B$47)))))</f>
        <v>0</v>
      </c>
      <c r="U35" s="28">
        <f t="shared" si="10"/>
        <v>0</v>
      </c>
      <c r="V35" s="252"/>
      <c r="W35" s="25">
        <f>N35*(1+'1.Salaries Rates Dates'!$B$49)</f>
        <v>0</v>
      </c>
      <c r="X35" s="47"/>
      <c r="Y35" s="336"/>
      <c r="Z35" s="337"/>
      <c r="AA35" s="48">
        <f>IF(X35&gt;0,('1.Salaries Rates Dates'!$D$32*X35),0)</f>
        <v>0</v>
      </c>
      <c r="AB35" s="51">
        <f>IF(X35&gt;0,((W35*X35*'1.Salaries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Dates'!$D$32))))+(W35*X35*'1.Salaries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5" s="128">
        <f>IF($C35="FT",AB35*'1.Salaries Rates Dates'!$B$44,
IF($C35="PT",AB35*'1.Salaries Rates Dates'!$B$45,
IF($C35="Clinical",AB35*'1.Salaries Rates Dates'!$B$44,
IF($C35="ANSFT",AB35*'1.Salaries Rates Dates'!$B$46,
IF($C35="ANSPT",AB35*'1.Salaries Rates Dates'!$B$47)))))</f>
        <v>0</v>
      </c>
      <c r="AD35" s="28">
        <f t="shared" si="11"/>
        <v>0</v>
      </c>
      <c r="AE35" s="252"/>
      <c r="AF35" s="25">
        <f>W35*(1+'1.Salaries Rates Dates'!$B$49)</f>
        <v>0</v>
      </c>
      <c r="AG35" s="47"/>
      <c r="AH35" s="336"/>
      <c r="AI35" s="337"/>
      <c r="AJ35" s="48">
        <f>IF(AG35&gt;0,('1.Salaries Rates Dates'!$D$33*AG35),0)</f>
        <v>0</v>
      </c>
      <c r="AK35" s="51">
        <f>IF(AG35&gt;0,((AF35*AG35*'1.Salaries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Dates'!$D$33))))+(AF35*AG35*'1.Salaries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5" s="128">
        <f>IF($C35="FT",AK35*'1.Salaries Rates Dates'!$B$44,
IF($C35="PT",AK35*'1.Salaries Rates Dates'!$B$45,
IF($C35="Clinical",AK35*'1.Salaries Rates Dates'!$B$44,
IF($C35="ANSFT",AK35*'1.Salaries Rates Dates'!$B$46,
IF($C35="ANSPT",AK35*'1.Salaries Rates Dates'!$B$47)))))</f>
        <v>0</v>
      </c>
      <c r="AM35" s="28">
        <f t="shared" si="12"/>
        <v>0</v>
      </c>
      <c r="AN35" s="252"/>
      <c r="AO35" s="25">
        <f>AF35*(1+'1.Salaries Rates Dates'!$B$49)</f>
        <v>0</v>
      </c>
      <c r="AP35" s="47"/>
      <c r="AQ35" s="336"/>
      <c r="AR35" s="337"/>
      <c r="AS35" s="48">
        <f>IF(AP35&gt;0,('1.Salaries Rates Dates'!$D$34*AP35),0)</f>
        <v>0</v>
      </c>
      <c r="AT35" s="51">
        <f>IF(AP35&gt;0,((AO35*AP35*'1.Salaries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Dates'!$D$34))))+(AO35*AP35*'1.Salaries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5" s="128">
        <f>IF($C35="FT",AT35*'1.Salaries Rates Dates'!$B$44,
IF($C35="PT",AT35*'1.Salaries Rates Dates'!$B$45,
IF($C35="Clinical",AT35*'1.Salaries Rates Dates'!$B$44,
IF($C35="ANSFT",AT35*'1.Salaries Rates Dates'!$B$46,
IF($C35="ANSPT",AT35*'1.Salaries Rates Dates'!$B$47)))))</f>
        <v>0</v>
      </c>
      <c r="AV35" s="28">
        <f t="shared" si="13"/>
        <v>0</v>
      </c>
      <c r="AW35" s="252"/>
      <c r="AX35" s="25">
        <f>AO35*(1+'1.Salaries Rates Dates'!$B$49)</f>
        <v>0</v>
      </c>
      <c r="AY35" s="47"/>
      <c r="AZ35" s="336"/>
      <c r="BA35" s="337"/>
      <c r="BB35" s="48">
        <f>IF(AY35&gt;0,('1.Salaries Rates Dates'!$D$35*AY35),0)</f>
        <v>0</v>
      </c>
      <c r="BC35" s="51">
        <f>IF(AY35&gt;0,((AX35*AY35*'1.Salaries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Dates'!$D$35))))+(AX35*AY35*'1.Salaries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5" s="128">
        <f>IF($C35="FT",BC35*'1.Salaries Rates Dates'!$B$44,
IF($C35="PT",BC35*'1.Salaries Rates Dates'!$B$45,
IF($C35="Clinical",BC35*'1.Salaries Rates Dates'!$B$44,
IF($C35="ANSFT",BC35*'1.Salaries Rates Dates'!$B$46,
IF($C35="ANSPT",BC35*'1.Salaries Rates Dates'!$B$47)))))</f>
        <v>0</v>
      </c>
      <c r="BE35" s="28">
        <f t="shared" si="14"/>
        <v>0</v>
      </c>
      <c r="BF35" s="252"/>
      <c r="BG35" s="25">
        <f>AX35*(1+'1.Salaries Rates Dates'!$B$49)</f>
        <v>0</v>
      </c>
      <c r="BH35" s="47"/>
      <c r="BI35" s="336"/>
      <c r="BJ35" s="337"/>
      <c r="BK35" s="48">
        <f>IF(BH35&gt;0,('1.Salaries Rates Dates'!$D$36*BH35),0)</f>
        <v>0</v>
      </c>
      <c r="BL35" s="51">
        <f>IF(BH35&gt;0,((BG35*BH35*'1.Salaries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Dates'!$D$36))))+(BG35*BH35*'1.Salaries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5" s="128">
        <f>IF($C35="FT",BL35*'1.Salaries Rates Dates'!$B$44,
IF($C35="PT",BL35*'1.Salaries Rates Dates'!$B$45,
IF($C35="Clinical",BL35*'1.Salaries Rates Dates'!$B$44,
IF($C35="ANSFT",BL35*'1.Salaries Rates Dates'!$B$46,
IF($C35="ANSPT",BL35*'1.Salaries Rates Dates'!$B$47)))))</f>
        <v>0</v>
      </c>
      <c r="BN35" s="28">
        <f t="shared" si="15"/>
        <v>0</v>
      </c>
      <c r="BO35" s="14">
        <f t="shared" si="16"/>
        <v>0</v>
      </c>
      <c r="BP35" s="14">
        <f>K35+T35+AC35+AL35+AU35+BD35+BM35</f>
        <v>0</v>
      </c>
      <c r="BQ35" s="14">
        <f t="shared" si="16"/>
        <v>0</v>
      </c>
      <c r="BR35" s="82"/>
      <c r="BS35" s="55">
        <f>'1.Salaries Rates Dates'!$D$24</f>
        <v>0</v>
      </c>
      <c r="BT35" s="187">
        <f t="shared" si="17"/>
        <v>0</v>
      </c>
      <c r="BU35" s="187">
        <f t="shared" si="18"/>
        <v>0</v>
      </c>
      <c r="BV35" s="187">
        <f t="shared" si="19"/>
        <v>0</v>
      </c>
      <c r="BW35" s="187">
        <f t="shared" si="20"/>
        <v>0</v>
      </c>
      <c r="BX35" s="187">
        <f t="shared" si="21"/>
        <v>0</v>
      </c>
      <c r="BY35" s="187">
        <f t="shared" si="22"/>
        <v>0</v>
      </c>
      <c r="BZ35" s="187">
        <f t="shared" si="23"/>
        <v>0</v>
      </c>
      <c r="CA35" s="188">
        <f t="shared" si="24"/>
        <v>0</v>
      </c>
    </row>
    <row r="36" spans="1:79" x14ac:dyDescent="0.25">
      <c r="A36" s="15">
        <v>10</v>
      </c>
      <c r="B36" s="16">
        <f>'1.Salaries Rates Dates'!C25</f>
        <v>0</v>
      </c>
      <c r="C36" s="30" t="s">
        <v>31</v>
      </c>
      <c r="D36" s="226"/>
      <c r="E36" s="25">
        <f>'1.Salaries Rates Dates'!Z25</f>
        <v>0</v>
      </c>
      <c r="F36" s="47"/>
      <c r="G36" s="398"/>
      <c r="H36" s="399"/>
      <c r="I36" s="48">
        <f>IF(F36&gt;0,('1.Salaries Rates Dates'!$D$30*F36),0)</f>
        <v>0</v>
      </c>
      <c r="J36" s="51">
        <f>IF(F36&gt;0,((E36*F36*'1.Salaries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Dates'!$D$30))))+(E36*F36*'1.Salaries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6" s="128">
        <f>IF($C36="FT",J36*'1.Salaries Rates Dates'!$B$44,
IF($C36="PT",J36*'1.Salaries Rates Dates'!$B$45,
IF($C36="Clinical",J36*'1.Salaries Rates Dates'!$B$44,
IF($C36="ANSFT",J36*'1.Salaries Rates Dates'!$B$46,
IF($C36="ANSPT",J36*'1.Salaries Rates Dates'!$B$47)))))</f>
        <v>0</v>
      </c>
      <c r="L36" s="28">
        <f t="shared" si="9"/>
        <v>0</v>
      </c>
      <c r="M36" s="250"/>
      <c r="N36" s="25">
        <f>E36*(1+'1.Salaries Rates Dates'!$B$49)</f>
        <v>0</v>
      </c>
      <c r="O36" s="47"/>
      <c r="P36" s="338"/>
      <c r="Q36" s="339"/>
      <c r="R36" s="48">
        <f>IF(O36&gt;0,('1.Salaries Rates Dates'!$D$31*O36),0)</f>
        <v>0</v>
      </c>
      <c r="S36" s="51">
        <f>IF(O36&gt;0,((N36*O36*'1.Salaries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Dates'!$D$31))))+(N36*O36*'1.Salaries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6" s="128">
        <f>IF($C36="FT",S36*'1.Salaries Rates Dates'!$B$44,
IF($C36="PT",S36*'1.Salaries Rates Dates'!$B$45,
IF($C36="Clinical",S36*'1.Salaries Rates Dates'!$B$44,
IF($C36="ANSFT",S36*'1.Salaries Rates Dates'!$B$46,
IF($C36="ANSPT",S36*'1.Salaries Rates Dates'!$B$47)))))</f>
        <v>0</v>
      </c>
      <c r="U36" s="28">
        <f t="shared" si="10"/>
        <v>0</v>
      </c>
      <c r="V36" s="252"/>
      <c r="W36" s="25">
        <f>N36*(1+'1.Salaries Rates Dates'!$B$49)</f>
        <v>0</v>
      </c>
      <c r="X36" s="47"/>
      <c r="Y36" s="338"/>
      <c r="Z36" s="339"/>
      <c r="AA36" s="48">
        <f>IF(X36&gt;0,('1.Salaries Rates Dates'!$D$32*X36),0)</f>
        <v>0</v>
      </c>
      <c r="AB36" s="51">
        <f>IF(X36&gt;0,((W36*X36*'1.Salaries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Dates'!$D$32))))+(W36*X36*'1.Salaries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6" s="128">
        <f>IF($C36="FT",AB36*'1.Salaries Rates Dates'!$B$44,
IF($C36="PT",AB36*'1.Salaries Rates Dates'!$B$45,
IF($C36="Clinical",AB36*'1.Salaries Rates Dates'!$B$44,
IF($C36="ANSFT",AB36*'1.Salaries Rates Dates'!$B$46,
IF($C36="ANSPT",AB36*'1.Salaries Rates Dates'!$B$47)))))</f>
        <v>0</v>
      </c>
      <c r="AD36" s="28">
        <f t="shared" si="11"/>
        <v>0</v>
      </c>
      <c r="AE36" s="252"/>
      <c r="AF36" s="25">
        <f>W36*(1+'1.Salaries Rates Dates'!$B$49)</f>
        <v>0</v>
      </c>
      <c r="AG36" s="47"/>
      <c r="AH36" s="338"/>
      <c r="AI36" s="339"/>
      <c r="AJ36" s="48">
        <f>IF(AG36&gt;0,('1.Salaries Rates Dates'!$D$33*AG36),0)</f>
        <v>0</v>
      </c>
      <c r="AK36" s="51">
        <f>IF(AG36&gt;0,((AF36*AG36*'1.Salaries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Dates'!$D$33))))+(AF36*AG36*'1.Salaries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6" s="128">
        <f>IF($C36="FT",AK36*'1.Salaries Rates Dates'!$B$44,
IF($C36="PT",AK36*'1.Salaries Rates Dates'!$B$45,
IF($C36="Clinical",AK36*'1.Salaries Rates Dates'!$B$44,
IF($C36="ANSFT",AK36*'1.Salaries Rates Dates'!$B$46,
IF($C36="ANSPT",AK36*'1.Salaries Rates Dates'!$B$47)))))</f>
        <v>0</v>
      </c>
      <c r="AM36" s="28">
        <f t="shared" si="12"/>
        <v>0</v>
      </c>
      <c r="AN36" s="252"/>
      <c r="AO36" s="25">
        <f>AF36*(1+'1.Salaries Rates Dates'!$B$49)</f>
        <v>0</v>
      </c>
      <c r="AP36" s="47"/>
      <c r="AQ36" s="338"/>
      <c r="AR36" s="339"/>
      <c r="AS36" s="48">
        <f>IF(AP36&gt;0,('1.Salaries Rates Dates'!$D$34*AP36),0)</f>
        <v>0</v>
      </c>
      <c r="AT36" s="51">
        <f>IF(AP36&gt;0,((AO36*AP36*'1.Salaries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Dates'!$D$34))))+(AO36*AP36*'1.Salaries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6" s="128">
        <f>IF($C36="FT",AT36*'1.Salaries Rates Dates'!$B$44,
IF($C36="PT",AT36*'1.Salaries Rates Dates'!$B$45,
IF($C36="Clinical",AT36*'1.Salaries Rates Dates'!$B$44,
IF($C36="ANSFT",AT36*'1.Salaries Rates Dates'!$B$46,
IF($C36="ANSPT",AT36*'1.Salaries Rates Dates'!$B$47)))))</f>
        <v>0</v>
      </c>
      <c r="AV36" s="28">
        <f t="shared" si="13"/>
        <v>0</v>
      </c>
      <c r="AW36" s="252"/>
      <c r="AX36" s="25">
        <f>AO36*(1+'1.Salaries Rates Dates'!$B$49)</f>
        <v>0</v>
      </c>
      <c r="AY36" s="47"/>
      <c r="AZ36" s="338"/>
      <c r="BA36" s="339"/>
      <c r="BB36" s="48">
        <f>IF(AY36&gt;0,('1.Salaries Rates Dates'!$D$35*AY36),0)</f>
        <v>0</v>
      </c>
      <c r="BC36" s="51">
        <f>IF(AY36&gt;0,((AX36*AY36*'1.Salaries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Dates'!$D$35))))+(AX36*AY36*'1.Salaries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6" s="128">
        <f>IF($C36="FT",BC36*'1.Salaries Rates Dates'!$B$44,
IF($C36="PT",BC36*'1.Salaries Rates Dates'!$B$45,
IF($C36="Clinical",BC36*'1.Salaries Rates Dates'!$B$44,
IF($C36="ANSFT",BC36*'1.Salaries Rates Dates'!$B$46,
IF($C36="ANSPT",BC36*'1.Salaries Rates Dates'!$B$47)))))</f>
        <v>0</v>
      </c>
      <c r="BE36" s="28">
        <f t="shared" si="14"/>
        <v>0</v>
      </c>
      <c r="BF36" s="252"/>
      <c r="BG36" s="25">
        <f>AX36*(1+'1.Salaries Rates Dates'!$B$49)</f>
        <v>0</v>
      </c>
      <c r="BH36" s="47"/>
      <c r="BI36" s="338"/>
      <c r="BJ36" s="339"/>
      <c r="BK36" s="48">
        <f>IF(BH36&gt;0,('1.Salaries Rates Dates'!$D$36*BH36),0)</f>
        <v>0</v>
      </c>
      <c r="BL36" s="51">
        <f>IF(BH36&gt;0,((BG36*BH36*'1.Salaries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Dates'!$D$36))))+(BG36*BH36*'1.Salaries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6" s="128">
        <f>IF($C36="FT",BL36*'1.Salaries Rates Dates'!$B$44,
IF($C36="PT",BL36*'1.Salaries Rates Dates'!$B$45,
IF($C36="Clinical",BL36*'1.Salaries Rates Dates'!$B$44,
IF($C36="ANSFT",BL36*'1.Salaries Rates Dates'!$B$46,
IF($C36="ANSPT",BL36*'1.Salaries Rates Dates'!$B$47)))))</f>
        <v>0</v>
      </c>
      <c r="BN36" s="28">
        <f t="shared" si="15"/>
        <v>0</v>
      </c>
      <c r="BO36" s="14">
        <f t="shared" si="16"/>
        <v>0</v>
      </c>
      <c r="BP36" s="14">
        <f>K36+T36+AC36+AL36+AU36+BD36+BM36</f>
        <v>0</v>
      </c>
      <c r="BQ36" s="14">
        <f t="shared" si="16"/>
        <v>0</v>
      </c>
      <c r="BR36" s="82"/>
      <c r="BS36" s="55">
        <f>'1.Salaries Rates Dates'!$D$25</f>
        <v>0</v>
      </c>
      <c r="BT36" s="187">
        <f t="shared" si="17"/>
        <v>0</v>
      </c>
      <c r="BU36" s="187">
        <f t="shared" si="18"/>
        <v>0</v>
      </c>
      <c r="BV36" s="187">
        <f t="shared" si="19"/>
        <v>0</v>
      </c>
      <c r="BW36" s="187">
        <f t="shared" si="20"/>
        <v>0</v>
      </c>
      <c r="BX36" s="187">
        <f t="shared" si="21"/>
        <v>0</v>
      </c>
      <c r="BY36" s="187">
        <f t="shared" si="22"/>
        <v>0</v>
      </c>
      <c r="BZ36" s="187">
        <f t="shared" si="23"/>
        <v>0</v>
      </c>
      <c r="CA36" s="188">
        <f t="shared" si="24"/>
        <v>0</v>
      </c>
    </row>
    <row r="37" spans="1:79" x14ac:dyDescent="0.25">
      <c r="A37" s="376" t="s">
        <v>77</v>
      </c>
      <c r="B37" s="386"/>
      <c r="C37" s="377"/>
      <c r="D37" s="226"/>
      <c r="E37" s="329"/>
      <c r="F37" s="329"/>
      <c r="G37" s="329"/>
      <c r="H37" s="329"/>
      <c r="I37" s="329"/>
      <c r="J37" s="329"/>
      <c r="K37" s="329"/>
      <c r="L37" s="329"/>
      <c r="M37" s="250"/>
      <c r="N37" s="329"/>
      <c r="O37" s="329"/>
      <c r="P37" s="329"/>
      <c r="Q37" s="329"/>
      <c r="R37" s="329"/>
      <c r="S37" s="329"/>
      <c r="T37" s="329"/>
      <c r="U37" s="329"/>
      <c r="V37" s="252"/>
      <c r="W37" s="329"/>
      <c r="X37" s="329"/>
      <c r="Y37" s="329"/>
      <c r="Z37" s="329"/>
      <c r="AA37" s="329"/>
      <c r="AB37" s="329"/>
      <c r="AC37" s="329"/>
      <c r="AD37" s="329"/>
      <c r="AE37" s="252"/>
      <c r="AF37" s="329"/>
      <c r="AG37" s="329"/>
      <c r="AH37" s="329"/>
      <c r="AI37" s="329"/>
      <c r="AJ37" s="329"/>
      <c r="AK37" s="329"/>
      <c r="AL37" s="329"/>
      <c r="AM37" s="329"/>
      <c r="AN37" s="252"/>
      <c r="AO37" s="329"/>
      <c r="AP37" s="329"/>
      <c r="AQ37" s="329"/>
      <c r="AR37" s="329"/>
      <c r="AS37" s="329"/>
      <c r="AT37" s="329"/>
      <c r="AU37" s="329"/>
      <c r="AV37" s="329"/>
      <c r="AW37" s="252"/>
      <c r="AX37" s="329"/>
      <c r="AY37" s="329"/>
      <c r="AZ37" s="329"/>
      <c r="BA37" s="329"/>
      <c r="BB37" s="329"/>
      <c r="BC37" s="329"/>
      <c r="BD37" s="329"/>
      <c r="BE37" s="329"/>
      <c r="BF37" s="252"/>
      <c r="BG37" s="329"/>
      <c r="BH37" s="329"/>
      <c r="BI37" s="329"/>
      <c r="BJ37" s="329"/>
      <c r="BK37" s="329"/>
      <c r="BL37" s="329"/>
      <c r="BM37" s="329"/>
      <c r="BN37" s="329"/>
      <c r="BO37" s="328"/>
      <c r="BP37" s="329"/>
      <c r="BQ37" s="330"/>
      <c r="BR37" s="83"/>
      <c r="BS37" s="73"/>
      <c r="BT37" s="74"/>
      <c r="BU37" s="74"/>
      <c r="BV37" s="74"/>
      <c r="BW37" s="74"/>
      <c r="BX37" s="74"/>
      <c r="BY37" s="74"/>
      <c r="BZ37" s="74"/>
      <c r="CA37" s="75"/>
    </row>
    <row r="38" spans="1:79" ht="30.75" customHeight="1" x14ac:dyDescent="0.25">
      <c r="A38" s="19" t="s">
        <v>4</v>
      </c>
      <c r="B38" s="64" t="s">
        <v>33</v>
      </c>
      <c r="C38" s="65" t="s">
        <v>85</v>
      </c>
      <c r="D38" s="226"/>
      <c r="E38" s="26" t="s">
        <v>34</v>
      </c>
      <c r="F38" s="20"/>
      <c r="G38" s="20"/>
      <c r="H38" s="20"/>
      <c r="I38" s="20"/>
      <c r="J38" s="20"/>
      <c r="K38" s="20"/>
      <c r="L38" s="20"/>
      <c r="M38" s="250"/>
      <c r="N38" s="26" t="s">
        <v>34</v>
      </c>
      <c r="O38" s="20"/>
      <c r="P38" s="20"/>
      <c r="Q38" s="20"/>
      <c r="R38" s="20"/>
      <c r="S38" s="20"/>
      <c r="T38" s="20"/>
      <c r="U38" s="20"/>
      <c r="V38" s="252"/>
      <c r="W38" s="26" t="s">
        <v>34</v>
      </c>
      <c r="X38" s="20"/>
      <c r="Y38" s="20"/>
      <c r="Z38" s="20"/>
      <c r="AA38" s="20"/>
      <c r="AB38" s="20"/>
      <c r="AC38" s="20"/>
      <c r="AD38" s="20"/>
      <c r="AE38" s="252"/>
      <c r="AF38" s="26" t="s">
        <v>34</v>
      </c>
      <c r="AG38" s="20"/>
      <c r="AH38" s="20"/>
      <c r="AI38" s="20"/>
      <c r="AJ38" s="20"/>
      <c r="AK38" s="20"/>
      <c r="AL38" s="20"/>
      <c r="AM38" s="20"/>
      <c r="AN38" s="252"/>
      <c r="AO38" s="26" t="s">
        <v>34</v>
      </c>
      <c r="AP38" s="20"/>
      <c r="AQ38" s="20"/>
      <c r="AR38" s="20"/>
      <c r="AS38" s="20"/>
      <c r="AT38" s="20"/>
      <c r="AU38" s="20"/>
      <c r="AV38" s="20"/>
      <c r="AW38" s="252"/>
      <c r="AX38" s="26" t="s">
        <v>34</v>
      </c>
      <c r="AY38" s="20"/>
      <c r="AZ38" s="20"/>
      <c r="BA38" s="20"/>
      <c r="BB38" s="20"/>
      <c r="BC38" s="20"/>
      <c r="BD38" s="20"/>
      <c r="BE38" s="20"/>
      <c r="BF38" s="252"/>
      <c r="BG38" s="26" t="s">
        <v>34</v>
      </c>
      <c r="BH38" s="20"/>
      <c r="BI38" s="20"/>
      <c r="BJ38" s="20"/>
      <c r="BK38" s="20"/>
      <c r="BL38" s="20"/>
      <c r="BM38" s="20"/>
      <c r="BN38" s="20"/>
      <c r="BO38" s="328"/>
      <c r="BP38" s="329"/>
      <c r="BQ38" s="330"/>
      <c r="BR38" s="83"/>
      <c r="BS38" s="76"/>
      <c r="BT38" s="77"/>
      <c r="BU38" s="77"/>
      <c r="BV38" s="77"/>
      <c r="BW38" s="77"/>
      <c r="BX38" s="77"/>
      <c r="BY38" s="77"/>
      <c r="BZ38" s="77"/>
      <c r="CA38" s="78"/>
    </row>
    <row r="39" spans="1:79" x14ac:dyDescent="0.25">
      <c r="A39" s="15">
        <v>1</v>
      </c>
      <c r="B39" s="31" t="s">
        <v>35</v>
      </c>
      <c r="C39" s="52"/>
      <c r="D39" s="226"/>
      <c r="E39" s="27"/>
      <c r="F39" s="47"/>
      <c r="G39" s="334"/>
      <c r="H39" s="335"/>
      <c r="I39" s="48">
        <f>IF(F39&gt;0,('1.Salaries Rates Dates'!$D$30*F39),0)</f>
        <v>0</v>
      </c>
      <c r="J39" s="51">
        <f>IF(F39&gt;0,((E39*F39*'1.Salaries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Dates'!$D$30))))+(E39*F39*'1.Salaries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39" s="409"/>
      <c r="L39" s="28">
        <f>J39+K39</f>
        <v>0</v>
      </c>
      <c r="M39" s="250"/>
      <c r="N39" s="25">
        <f>E39*(1+'1.Salaries Rates Dates'!$B$49)</f>
        <v>0</v>
      </c>
      <c r="O39" s="47"/>
      <c r="P39" s="334"/>
      <c r="Q39" s="335"/>
      <c r="R39" s="48">
        <f>IF(O39&gt;0,('1.Salaries Rates Dates'!$D$31*O39),0)</f>
        <v>0</v>
      </c>
      <c r="S39" s="51">
        <f>IF(O39&gt;0,((N39*O39*'1.Salaries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Dates'!$D$31))))+(N39*O39*'1.Salaries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39" s="409"/>
      <c r="U39" s="28">
        <f>S39+T39</f>
        <v>0</v>
      </c>
      <c r="V39" s="252"/>
      <c r="W39" s="25">
        <f>N39*(1+'1.Salaries Rates Dates'!$B$49)</f>
        <v>0</v>
      </c>
      <c r="X39" s="47"/>
      <c r="Y39" s="334"/>
      <c r="Z39" s="335"/>
      <c r="AA39" s="48">
        <f>IF(X39&gt;0,('1.Salaries Rates Dates'!$D$32*X39),0)</f>
        <v>0</v>
      </c>
      <c r="AB39" s="51">
        <f>IF(X39&gt;0,((W39*X39*'1.Salaries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Dates'!$D$32))))+(W39*X39*'1.Salaries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39" s="409"/>
      <c r="AD39" s="28">
        <f>AB39+AC39</f>
        <v>0</v>
      </c>
      <c r="AE39" s="252"/>
      <c r="AF39" s="25">
        <f>W39*(1+'1.Salaries Rates Dates'!$B$49)</f>
        <v>0</v>
      </c>
      <c r="AG39" s="47"/>
      <c r="AH39" s="334"/>
      <c r="AI39" s="335"/>
      <c r="AJ39" s="48">
        <f>IF(AG39&gt;0,('1.Salaries Rates Dates'!$D$33*AG39),0)</f>
        <v>0</v>
      </c>
      <c r="AK39" s="51">
        <f>IF(AG39&gt;0,((AF39*AG39*'1.Salaries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Dates'!$D$33))))+(AF39*AG39*'1.Salaries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39" s="409"/>
      <c r="AM39" s="28">
        <f>AK39+AL39</f>
        <v>0</v>
      </c>
      <c r="AN39" s="252"/>
      <c r="AO39" s="25">
        <f>AF39*(1+'1.Salaries Rates Dates'!$B$49)</f>
        <v>0</v>
      </c>
      <c r="AP39" s="47"/>
      <c r="AQ39" s="334"/>
      <c r="AR39" s="335"/>
      <c r="AS39" s="48">
        <f>IF(AP39&gt;0,('1.Salaries Rates Dates'!$D$34*AP39),0)</f>
        <v>0</v>
      </c>
      <c r="AT39" s="51">
        <f>IF(AP39&gt;0,((AO39*AP39*'1.Salaries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Dates'!$D$34))))+(AO39*AP39*'1.Salaries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39" s="409"/>
      <c r="AV39" s="28">
        <f>AT39+AU39</f>
        <v>0</v>
      </c>
      <c r="AW39" s="252"/>
      <c r="AX39" s="25">
        <f>AO39*(1+'1.Salaries Rates Dates'!$B$49)</f>
        <v>0</v>
      </c>
      <c r="AY39" s="47"/>
      <c r="AZ39" s="334"/>
      <c r="BA39" s="335"/>
      <c r="BB39" s="48">
        <f>IF(AY39&gt;0,('1.Salaries Rates Dates'!$D$35*AY39),0)</f>
        <v>0</v>
      </c>
      <c r="BC39" s="51">
        <f>IF(AY39&gt;0,((AX39*AY39*'1.Salaries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Dates'!$D$35))))+(AX39*AY39*'1.Salaries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39" s="409"/>
      <c r="BE39" s="28">
        <f>BC39+BD39</f>
        <v>0</v>
      </c>
      <c r="BF39" s="252"/>
      <c r="BG39" s="25">
        <f>AX39*(1+'1.Salaries Rates Dates'!$B$49)</f>
        <v>0</v>
      </c>
      <c r="BH39" s="47"/>
      <c r="BI39" s="334"/>
      <c r="BJ39" s="335"/>
      <c r="BK39" s="48">
        <f>IF(BH39&gt;0,('1.Salaries Rates Dates'!$D$36*BH39),0)</f>
        <v>0</v>
      </c>
      <c r="BL39" s="51">
        <f>IF(BH39&gt;0,((BG39*BH39*'1.Salaries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Dates'!$D$36))))+(BG39*BH39*'1.Salaries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39" s="409"/>
      <c r="BN39" s="28">
        <f>BL39+BM39</f>
        <v>0</v>
      </c>
      <c r="BO39" s="14">
        <f>J39+S39+AB39+AK39+AT39+BC39+BL39</f>
        <v>0</v>
      </c>
      <c r="BP39" s="14">
        <f t="shared" ref="BP39:BQ43" si="25">K39+T39+AC39+AL39+AU39+BD39+BM39</f>
        <v>0</v>
      </c>
      <c r="BQ39" s="14">
        <f t="shared" si="25"/>
        <v>0</v>
      </c>
      <c r="BR39" s="82"/>
      <c r="BS39" s="55">
        <f>C39</f>
        <v>0</v>
      </c>
      <c r="BT39" s="72">
        <f>J39</f>
        <v>0</v>
      </c>
      <c r="BU39" s="72">
        <f>S39</f>
        <v>0</v>
      </c>
      <c r="BV39" s="72">
        <f>AB39</f>
        <v>0</v>
      </c>
      <c r="BW39" s="72">
        <f>AK39</f>
        <v>0</v>
      </c>
      <c r="BX39" s="72">
        <f>AT39</f>
        <v>0</v>
      </c>
      <c r="BY39" s="187">
        <f>$BC39</f>
        <v>0</v>
      </c>
      <c r="BZ39" s="187">
        <f>$BL39</f>
        <v>0</v>
      </c>
      <c r="CA39" s="72">
        <f>SUM(BT39:BX39)</f>
        <v>0</v>
      </c>
    </row>
    <row r="40" spans="1:79" x14ac:dyDescent="0.25">
      <c r="A40" s="15">
        <v>2</v>
      </c>
      <c r="B40" s="31"/>
      <c r="C40" s="52"/>
      <c r="D40" s="226"/>
      <c r="E40" s="27"/>
      <c r="F40" s="47"/>
      <c r="G40" s="336"/>
      <c r="H40" s="337"/>
      <c r="I40" s="48">
        <f>IF(F40&gt;0,('1.Salaries Rates Dates'!$D$30*F40),0)</f>
        <v>0</v>
      </c>
      <c r="J40" s="51">
        <f>IF(F40&gt;0,((E40*F40*'1.Salaries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Dates'!$D$30))))+(E40*F40*'1.Salaries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0" s="410"/>
      <c r="L40" s="28">
        <f>J40+K40</f>
        <v>0</v>
      </c>
      <c r="M40" s="250"/>
      <c r="N40" s="25">
        <f>E40*(1+'1.Salaries Rates Dates'!$B$49)</f>
        <v>0</v>
      </c>
      <c r="O40" s="47"/>
      <c r="P40" s="336"/>
      <c r="Q40" s="337"/>
      <c r="R40" s="48">
        <f>IF(O40&gt;0,('1.Salaries Rates Dates'!$D$31*O40),0)</f>
        <v>0</v>
      </c>
      <c r="S40" s="51">
        <f>IF(O40&gt;0,((N40*O40*'1.Salaries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Dates'!$D$31))))+(N40*O40*'1.Salaries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0" s="410"/>
      <c r="U40" s="28">
        <f>S40+T40</f>
        <v>0</v>
      </c>
      <c r="V40" s="252"/>
      <c r="W40" s="25">
        <f>N40*(1+'1.Salaries Rates Dates'!$B$49)</f>
        <v>0</v>
      </c>
      <c r="X40" s="47"/>
      <c r="Y40" s="336"/>
      <c r="Z40" s="337"/>
      <c r="AA40" s="48">
        <f>IF(X40&gt;0,('1.Salaries Rates Dates'!$D$32*X40),0)</f>
        <v>0</v>
      </c>
      <c r="AB40" s="51">
        <f>IF(X40&gt;0,((W40*X40*'1.Salaries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Dates'!$D$32))))+(W40*X40*'1.Salaries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0" s="410"/>
      <c r="AD40" s="28">
        <f>AB40+AC40</f>
        <v>0</v>
      </c>
      <c r="AE40" s="252"/>
      <c r="AF40" s="25">
        <f>W40*(1+'1.Salaries Rates Dates'!$B$49)</f>
        <v>0</v>
      </c>
      <c r="AG40" s="47"/>
      <c r="AH40" s="336"/>
      <c r="AI40" s="337"/>
      <c r="AJ40" s="48">
        <f>IF(AG40&gt;0,('1.Salaries Rates Dates'!$D$33*AG40),0)</f>
        <v>0</v>
      </c>
      <c r="AK40" s="51">
        <f>IF(AG40&gt;0,((AF40*AG40*'1.Salaries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Dates'!$D$33))))+(AF40*AG40*'1.Salaries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0" s="410"/>
      <c r="AM40" s="28">
        <f>AK40+AL40</f>
        <v>0</v>
      </c>
      <c r="AN40" s="252"/>
      <c r="AO40" s="25">
        <f>AF40*(1+'1.Salaries Rates Dates'!$B$49)</f>
        <v>0</v>
      </c>
      <c r="AP40" s="47"/>
      <c r="AQ40" s="336"/>
      <c r="AR40" s="337"/>
      <c r="AS40" s="48">
        <f>IF(AP40&gt;0,('1.Salaries Rates Dates'!$D$34*AP40),0)</f>
        <v>0</v>
      </c>
      <c r="AT40" s="51">
        <f>IF(AP40&gt;0,((AO40*AP40*'1.Salaries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Dates'!$D$34))))+(AO40*AP40*'1.Salaries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0" s="410"/>
      <c r="AV40" s="28">
        <f>AT40+AU40</f>
        <v>0</v>
      </c>
      <c r="AW40" s="252"/>
      <c r="AX40" s="25">
        <f>AO40*(1+'1.Salaries Rates Dates'!$B$49)</f>
        <v>0</v>
      </c>
      <c r="AY40" s="47"/>
      <c r="AZ40" s="336"/>
      <c r="BA40" s="337"/>
      <c r="BB40" s="48">
        <f>IF(AY40&gt;0,('1.Salaries Rates Dates'!$D$35*AY40),0)</f>
        <v>0</v>
      </c>
      <c r="BC40" s="51">
        <f>IF(AY40&gt;0,((AX40*AY40*'1.Salaries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Dates'!$D$35))))+(AX40*AY40*'1.Salaries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0" s="410"/>
      <c r="BE40" s="28">
        <f>BC40+BD40</f>
        <v>0</v>
      </c>
      <c r="BF40" s="252"/>
      <c r="BG40" s="25">
        <f>AX40*(1+'1.Salaries Rates Dates'!$B$49)</f>
        <v>0</v>
      </c>
      <c r="BH40" s="47"/>
      <c r="BI40" s="336"/>
      <c r="BJ40" s="337"/>
      <c r="BK40" s="48">
        <f>IF(BH40&gt;0,('1.Salaries Rates Dates'!$D$36*BH40),0)</f>
        <v>0</v>
      </c>
      <c r="BL40" s="51">
        <f>IF(BH40&gt;0,((BG40*BH40*'1.Salaries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Dates'!$D$36))))+(BG40*BH40*'1.Salaries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0" s="410"/>
      <c r="BN40" s="28">
        <f>BL40+BM40</f>
        <v>0</v>
      </c>
      <c r="BO40" s="14">
        <f t="shared" ref="BO40:BO42" si="26">J40+S40+AB40+AK40+AT40+BC40+BL40</f>
        <v>0</v>
      </c>
      <c r="BP40" s="14">
        <f t="shared" si="25"/>
        <v>0</v>
      </c>
      <c r="BQ40" s="14">
        <f t="shared" si="25"/>
        <v>0</v>
      </c>
      <c r="BR40" s="82"/>
      <c r="BS40" s="55">
        <f>C40</f>
        <v>0</v>
      </c>
      <c r="BT40" s="72">
        <f>J40</f>
        <v>0</v>
      </c>
      <c r="BU40" s="72">
        <f>S40</f>
        <v>0</v>
      </c>
      <c r="BV40" s="72">
        <f>AB40</f>
        <v>0</v>
      </c>
      <c r="BW40" s="72">
        <f>AK40</f>
        <v>0</v>
      </c>
      <c r="BX40" s="72">
        <f>AT40</f>
        <v>0</v>
      </c>
      <c r="BY40" s="187">
        <f t="shared" ref="BY40:BY43" si="27">$BC40</f>
        <v>0</v>
      </c>
      <c r="BZ40" s="187">
        <f t="shared" ref="BZ40:BZ42" si="28">$BL40</f>
        <v>0</v>
      </c>
      <c r="CA40" s="72">
        <f t="shared" ref="CA40:CA43" si="29">SUM(BT40:BX40)</f>
        <v>0</v>
      </c>
    </row>
    <row r="41" spans="1:79" x14ac:dyDescent="0.25">
      <c r="A41" s="15">
        <v>3</v>
      </c>
      <c r="B41" s="31"/>
      <c r="C41" s="52"/>
      <c r="D41" s="226"/>
      <c r="E41" s="27"/>
      <c r="F41" s="47"/>
      <c r="G41" s="336"/>
      <c r="H41" s="337"/>
      <c r="I41" s="48">
        <f>IF(F41&gt;0,('1.Salaries Rates Dates'!$D$30*F41),0)</f>
        <v>0</v>
      </c>
      <c r="J41" s="51">
        <f>IF(F41&gt;0,((E41*F41*'1.Salaries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Dates'!$D$30))))+(E41*F41*'1.Salaries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1" s="410"/>
      <c r="L41" s="28">
        <f>J41+K41</f>
        <v>0</v>
      </c>
      <c r="M41" s="250"/>
      <c r="N41" s="25">
        <f>E41*(1+'1.Salaries Rates Dates'!$B$49)</f>
        <v>0</v>
      </c>
      <c r="O41" s="47"/>
      <c r="P41" s="336"/>
      <c r="Q41" s="337"/>
      <c r="R41" s="48">
        <f>IF(O41&gt;0,('1.Salaries Rates Dates'!$D$31*O41),0)</f>
        <v>0</v>
      </c>
      <c r="S41" s="51">
        <f>IF(O41&gt;0,((N41*O41*'1.Salaries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Dates'!$D$31))))+(N41*O41*'1.Salaries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1" s="410"/>
      <c r="U41" s="28">
        <f>S41+T41</f>
        <v>0</v>
      </c>
      <c r="V41" s="252"/>
      <c r="W41" s="25">
        <f>N41*(1+'1.Salaries Rates Dates'!$B$49)</f>
        <v>0</v>
      </c>
      <c r="X41" s="47"/>
      <c r="Y41" s="336"/>
      <c r="Z41" s="337"/>
      <c r="AA41" s="48">
        <f>IF(X41&gt;0,('1.Salaries Rates Dates'!$D$32*X41),0)</f>
        <v>0</v>
      </c>
      <c r="AB41" s="51">
        <f>IF(X41&gt;0,((W41*X41*'1.Salaries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Dates'!$D$32))))+(W41*X41*'1.Salaries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1" s="410"/>
      <c r="AD41" s="28">
        <f>AB41+AC41</f>
        <v>0</v>
      </c>
      <c r="AE41" s="252"/>
      <c r="AF41" s="25">
        <f>W41*(1+'1.Salaries Rates Dates'!$B$49)</f>
        <v>0</v>
      </c>
      <c r="AG41" s="47"/>
      <c r="AH41" s="336"/>
      <c r="AI41" s="337"/>
      <c r="AJ41" s="48">
        <f>IF(AG41&gt;0,('1.Salaries Rates Dates'!$D$33*AG41),0)</f>
        <v>0</v>
      </c>
      <c r="AK41" s="51">
        <f>IF(AG41&gt;0,((AF41*AG41*'1.Salaries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Dates'!$D$33))))+(AF41*AG41*'1.Salaries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1" s="410"/>
      <c r="AM41" s="28">
        <f>AK41+AL41</f>
        <v>0</v>
      </c>
      <c r="AN41" s="252"/>
      <c r="AO41" s="25">
        <f>AF41*(1+'1.Salaries Rates Dates'!$B$49)</f>
        <v>0</v>
      </c>
      <c r="AP41" s="47"/>
      <c r="AQ41" s="336"/>
      <c r="AR41" s="337"/>
      <c r="AS41" s="48">
        <f>IF(AP41&gt;0,('1.Salaries Rates Dates'!$D$34*AP41),0)</f>
        <v>0</v>
      </c>
      <c r="AT41" s="51">
        <f>IF(AP41&gt;0,((AO41*AP41*'1.Salaries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Dates'!$D$34))))+(AO41*AP41*'1.Salaries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1" s="410"/>
      <c r="AV41" s="28">
        <f>AT41+AU41</f>
        <v>0</v>
      </c>
      <c r="AW41" s="252"/>
      <c r="AX41" s="25">
        <f>AO41*(1+'1.Salaries Rates Dates'!$B$49)</f>
        <v>0</v>
      </c>
      <c r="AY41" s="47"/>
      <c r="AZ41" s="336"/>
      <c r="BA41" s="337"/>
      <c r="BB41" s="48">
        <f>IF(AY41&gt;0,('1.Salaries Rates Dates'!$D$35*AY41),0)</f>
        <v>0</v>
      </c>
      <c r="BC41" s="51">
        <f>IF(AY41&gt;0,((AX41*AY41*'1.Salaries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Dates'!$D$35))))+(AX41*AY41*'1.Salaries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1" s="410"/>
      <c r="BE41" s="28">
        <f>BC41+BD41</f>
        <v>0</v>
      </c>
      <c r="BF41" s="252"/>
      <c r="BG41" s="25">
        <f>AX41*(1+'1.Salaries Rates Dates'!$B$49)</f>
        <v>0</v>
      </c>
      <c r="BH41" s="47"/>
      <c r="BI41" s="336"/>
      <c r="BJ41" s="337"/>
      <c r="BK41" s="48">
        <f>IF(BH41&gt;0,('1.Salaries Rates Dates'!$D$36*BH41),0)</f>
        <v>0</v>
      </c>
      <c r="BL41" s="51">
        <f>IF(BH41&gt;0,((BG41*BH41*'1.Salaries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Dates'!$D$36))))+(BG41*BH41*'1.Salaries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1" s="410"/>
      <c r="BN41" s="28">
        <f>BL41+BM41</f>
        <v>0</v>
      </c>
      <c r="BO41" s="14">
        <f t="shared" si="26"/>
        <v>0</v>
      </c>
      <c r="BP41" s="14">
        <f t="shared" si="25"/>
        <v>0</v>
      </c>
      <c r="BQ41" s="14">
        <f t="shared" si="25"/>
        <v>0</v>
      </c>
      <c r="BR41" s="82"/>
      <c r="BS41" s="55">
        <f>C41</f>
        <v>0</v>
      </c>
      <c r="BT41" s="72">
        <f>J41</f>
        <v>0</v>
      </c>
      <c r="BU41" s="72">
        <f>S41</f>
        <v>0</v>
      </c>
      <c r="BV41" s="72">
        <f>AB41</f>
        <v>0</v>
      </c>
      <c r="BW41" s="72">
        <f>AK41</f>
        <v>0</v>
      </c>
      <c r="BX41" s="72">
        <f>AT41</f>
        <v>0</v>
      </c>
      <c r="BY41" s="187">
        <f t="shared" si="27"/>
        <v>0</v>
      </c>
      <c r="BZ41" s="187">
        <f t="shared" si="28"/>
        <v>0</v>
      </c>
      <c r="CA41" s="72">
        <f t="shared" si="29"/>
        <v>0</v>
      </c>
    </row>
    <row r="42" spans="1:79" x14ac:dyDescent="0.25">
      <c r="A42" s="15">
        <v>4</v>
      </c>
      <c r="B42" s="31"/>
      <c r="C42" s="52"/>
      <c r="D42" s="226"/>
      <c r="E42" s="27"/>
      <c r="F42" s="47"/>
      <c r="G42" s="336"/>
      <c r="H42" s="337"/>
      <c r="I42" s="48">
        <f>IF(F42&gt;0,('1.Salaries Rates Dates'!$D$30*F42),0)</f>
        <v>0</v>
      </c>
      <c r="J42" s="51">
        <f>IF(F42&gt;0,((E42*F42*'1.Salaries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Dates'!$D$30))))+(E42*F42*'1.Salaries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2" s="410"/>
      <c r="L42" s="28">
        <f>J42+K42</f>
        <v>0</v>
      </c>
      <c r="M42" s="250"/>
      <c r="N42" s="25">
        <f>E42*(1+'1.Salaries Rates Dates'!$B$49)</f>
        <v>0</v>
      </c>
      <c r="O42" s="47"/>
      <c r="P42" s="336"/>
      <c r="Q42" s="337"/>
      <c r="R42" s="48">
        <f>IF(O42&gt;0,('1.Salaries Rates Dates'!$D$31*O42),0)</f>
        <v>0</v>
      </c>
      <c r="S42" s="51">
        <f>IF(O42&gt;0,((N42*O42*'1.Salaries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Dates'!$D$31))))+(N42*O42*'1.Salaries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2" s="410"/>
      <c r="U42" s="28">
        <f>S42+T42</f>
        <v>0</v>
      </c>
      <c r="V42" s="252"/>
      <c r="W42" s="25">
        <f>N42*(1+'1.Salaries Rates Dates'!$B$49)</f>
        <v>0</v>
      </c>
      <c r="X42" s="47"/>
      <c r="Y42" s="336"/>
      <c r="Z42" s="337"/>
      <c r="AA42" s="48">
        <f>IF(X42&gt;0,('1.Salaries Rates Dates'!$D$32*X42),0)</f>
        <v>0</v>
      </c>
      <c r="AB42" s="51">
        <f>IF(X42&gt;0,((W42*X42*'1.Salaries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Dates'!$D$32))))+(W42*X42*'1.Salaries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2" s="410"/>
      <c r="AD42" s="28">
        <f>AB42+AC42</f>
        <v>0</v>
      </c>
      <c r="AE42" s="252"/>
      <c r="AF42" s="25">
        <f>W42*(1+'1.Salaries Rates Dates'!$B$49)</f>
        <v>0</v>
      </c>
      <c r="AG42" s="47"/>
      <c r="AH42" s="336"/>
      <c r="AI42" s="337"/>
      <c r="AJ42" s="48">
        <f>IF(AG42&gt;0,('1.Salaries Rates Dates'!$D$33*AG42),0)</f>
        <v>0</v>
      </c>
      <c r="AK42" s="51">
        <f>IF(AG42&gt;0,((AF42*AG42*'1.Salaries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Dates'!$D$33))))+(AF42*AG42*'1.Salaries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2" s="410"/>
      <c r="AM42" s="28">
        <f>AK42+AL42</f>
        <v>0</v>
      </c>
      <c r="AN42" s="252"/>
      <c r="AO42" s="25">
        <f>AF42*(1+'1.Salaries Rates Dates'!$B$49)</f>
        <v>0</v>
      </c>
      <c r="AP42" s="47"/>
      <c r="AQ42" s="336"/>
      <c r="AR42" s="337"/>
      <c r="AS42" s="48">
        <f>IF(AP42&gt;0,('1.Salaries Rates Dates'!$D$34*AP42),0)</f>
        <v>0</v>
      </c>
      <c r="AT42" s="51">
        <f>IF(AP42&gt;0,((AO42*AP42*'1.Salaries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Dates'!$D$34))))+(AO42*AP42*'1.Salaries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2" s="410"/>
      <c r="AV42" s="28">
        <f>AT42+AU42</f>
        <v>0</v>
      </c>
      <c r="AW42" s="252"/>
      <c r="AX42" s="25">
        <f>AO42*(1+'1.Salaries Rates Dates'!$B$49)</f>
        <v>0</v>
      </c>
      <c r="AY42" s="47"/>
      <c r="AZ42" s="336"/>
      <c r="BA42" s="337"/>
      <c r="BB42" s="48">
        <f>IF(AY42&gt;0,('1.Salaries Rates Dates'!$D$35*AY42),0)</f>
        <v>0</v>
      </c>
      <c r="BC42" s="51">
        <f>IF(AY42&gt;0,((AX42*AY42*'1.Salaries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Dates'!$D$35))))+(AX42*AY42*'1.Salaries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2" s="410"/>
      <c r="BE42" s="28">
        <f>BC42+BD42</f>
        <v>0</v>
      </c>
      <c r="BF42" s="252"/>
      <c r="BG42" s="25">
        <f>AX42*(1+'1.Salaries Rates Dates'!$B$49)</f>
        <v>0</v>
      </c>
      <c r="BH42" s="47"/>
      <c r="BI42" s="336"/>
      <c r="BJ42" s="337"/>
      <c r="BK42" s="48">
        <f>IF(BH42&gt;0,('1.Salaries Rates Dates'!$D$36*BH42),0)</f>
        <v>0</v>
      </c>
      <c r="BL42" s="51">
        <f>IF(BH42&gt;0,((BG42*BH42*'1.Salaries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Dates'!$D$36))))+(BG42*BH42*'1.Salaries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2" s="410"/>
      <c r="BN42" s="28">
        <f>BL42+BM42</f>
        <v>0</v>
      </c>
      <c r="BO42" s="14">
        <f t="shared" si="26"/>
        <v>0</v>
      </c>
      <c r="BP42" s="14">
        <f t="shared" si="25"/>
        <v>0</v>
      </c>
      <c r="BQ42" s="14">
        <f t="shared" si="25"/>
        <v>0</v>
      </c>
      <c r="BR42" s="82"/>
      <c r="BS42" s="55">
        <f>C42</f>
        <v>0</v>
      </c>
      <c r="BT42" s="72">
        <f>J42</f>
        <v>0</v>
      </c>
      <c r="BU42" s="72">
        <f>S42</f>
        <v>0</v>
      </c>
      <c r="BV42" s="72">
        <f>AB42</f>
        <v>0</v>
      </c>
      <c r="BW42" s="72">
        <f>AK42</f>
        <v>0</v>
      </c>
      <c r="BX42" s="72">
        <f>AT42</f>
        <v>0</v>
      </c>
      <c r="BY42" s="187">
        <f t="shared" si="27"/>
        <v>0</v>
      </c>
      <c r="BZ42" s="187">
        <f t="shared" si="28"/>
        <v>0</v>
      </c>
      <c r="CA42" s="72">
        <f t="shared" si="29"/>
        <v>0</v>
      </c>
    </row>
    <row r="43" spans="1:79" ht="15.75" thickBot="1" x14ac:dyDescent="0.3">
      <c r="A43" s="15">
        <v>5</v>
      </c>
      <c r="B43" s="31"/>
      <c r="C43" s="52"/>
      <c r="D43" s="226"/>
      <c r="E43" s="27"/>
      <c r="F43" s="47"/>
      <c r="G43" s="338"/>
      <c r="H43" s="339"/>
      <c r="I43" s="48">
        <f>IF(F43&gt;0,('1.Salaries Rates Dates'!$D$30*F43),0)</f>
        <v>0</v>
      </c>
      <c r="J43" s="51">
        <f>IF(F43&gt;0,((E43*F43*'1.Salaries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Dates'!$D$30))))+(E43*F43*'1.Salaries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3" s="411"/>
      <c r="L43" s="33">
        <f>J43+K43</f>
        <v>0</v>
      </c>
      <c r="M43" s="250"/>
      <c r="N43" s="25">
        <f>E43*(1+'1.Salaries Rates Dates'!$B$49)</f>
        <v>0</v>
      </c>
      <c r="O43" s="47"/>
      <c r="P43" s="338"/>
      <c r="Q43" s="339"/>
      <c r="R43" s="48">
        <f>IF(O43&gt;0,('1.Salaries Rates Dates'!$D$31*O43),0)</f>
        <v>0</v>
      </c>
      <c r="S43" s="51">
        <f>IF(O43&gt;0,((N43*O43*'1.Salaries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Dates'!$D$31))))+(N43*O43*'1.Salaries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3" s="411"/>
      <c r="U43" s="33">
        <f>S43+T43</f>
        <v>0</v>
      </c>
      <c r="V43" s="252"/>
      <c r="W43" s="25">
        <f>N43*(1+'1.Salaries Rates Dates'!$B$49)</f>
        <v>0</v>
      </c>
      <c r="X43" s="47"/>
      <c r="Y43" s="338"/>
      <c r="Z43" s="339"/>
      <c r="AA43" s="48">
        <f>IF(X43&gt;0,('1.Salaries Rates Dates'!$D$32*X43),0)</f>
        <v>0</v>
      </c>
      <c r="AB43" s="51">
        <f>IF(X43&gt;0,((W43*X43*'1.Salaries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Dates'!$D$32))))+(W43*X43*'1.Salaries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3" s="411"/>
      <c r="AD43" s="33">
        <f>AB43+AC43</f>
        <v>0</v>
      </c>
      <c r="AE43" s="252"/>
      <c r="AF43" s="25">
        <f>W43*(1+'1.Salaries Rates Dates'!$B$49)</f>
        <v>0</v>
      </c>
      <c r="AG43" s="47"/>
      <c r="AH43" s="338"/>
      <c r="AI43" s="339"/>
      <c r="AJ43" s="48">
        <f>IF(AG43&gt;0,('1.Salaries Rates Dates'!$D$33*AG43),0)</f>
        <v>0</v>
      </c>
      <c r="AK43" s="51">
        <f>IF(AG43&gt;0,((AF43*AG43*'1.Salaries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Dates'!$D$33))))+(AF43*AG43*'1.Salaries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3" s="411"/>
      <c r="AM43" s="33">
        <f>AK43+AL43</f>
        <v>0</v>
      </c>
      <c r="AN43" s="252"/>
      <c r="AO43" s="25">
        <f>AF43*(1+'1.Salaries Rates Dates'!$B$49)</f>
        <v>0</v>
      </c>
      <c r="AP43" s="47"/>
      <c r="AQ43" s="338"/>
      <c r="AR43" s="339"/>
      <c r="AS43" s="48">
        <f>IF(AP43&gt;0,('1.Salaries Rates Dates'!$D$34*AP43),0)</f>
        <v>0</v>
      </c>
      <c r="AT43" s="51">
        <f>IF(AP43&gt;0,((AO43*AP43*'1.Salaries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Dates'!$D$34))))+(AO43*AP43*'1.Salaries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3" s="411"/>
      <c r="AV43" s="33">
        <f>AT43+AU43</f>
        <v>0</v>
      </c>
      <c r="AW43" s="252"/>
      <c r="AX43" s="25">
        <f>AO43*(1+'1.Salaries Rates Dates'!$B$49)</f>
        <v>0</v>
      </c>
      <c r="AY43" s="47"/>
      <c r="AZ43" s="338"/>
      <c r="BA43" s="339"/>
      <c r="BB43" s="48">
        <f>IF(AY43&gt;0,('1.Salaries Rates Dates'!$D$35*AY43),0)</f>
        <v>0</v>
      </c>
      <c r="BC43" s="51">
        <f>IF(AY43&gt;0,((AX43*AY43*'1.Salaries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Dates'!$D$35))))+(AX43*AY43*'1.Salaries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3" s="411"/>
      <c r="BE43" s="33">
        <f>BC43+BD43</f>
        <v>0</v>
      </c>
      <c r="BF43" s="252"/>
      <c r="BG43" s="25">
        <f>AX43*(1+'1.Salaries Rates Dates'!$B$49)</f>
        <v>0</v>
      </c>
      <c r="BH43" s="47"/>
      <c r="BI43" s="338"/>
      <c r="BJ43" s="339"/>
      <c r="BK43" s="48">
        <f>IF(BH43&gt;0,('1.Salaries Rates Dates'!$D$36*BH43),0)</f>
        <v>0</v>
      </c>
      <c r="BL43" s="51">
        <f>IF(BH43&gt;0,((BG43*BH43*'1.Salaries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Dates'!$D$36))))+(BG43*BH43*'1.Salaries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3" s="411"/>
      <c r="BN43" s="33">
        <f>BL43+BM43</f>
        <v>0</v>
      </c>
      <c r="BO43" s="14">
        <f>J43+S43+AB43+AK43+AT43+BC43+BL43</f>
        <v>0</v>
      </c>
      <c r="BP43" s="14">
        <f>K43+T43+AC43+AL43+AU43+BD43+BM43</f>
        <v>0</v>
      </c>
      <c r="BQ43" s="14">
        <f t="shared" si="25"/>
        <v>0</v>
      </c>
      <c r="BR43" s="82"/>
      <c r="BS43" s="55">
        <f>C43</f>
        <v>0</v>
      </c>
      <c r="BT43" s="72">
        <f>J43</f>
        <v>0</v>
      </c>
      <c r="BU43" s="72">
        <f>S43</f>
        <v>0</v>
      </c>
      <c r="BV43" s="72">
        <f>AB43</f>
        <v>0</v>
      </c>
      <c r="BW43" s="72">
        <f>AK43</f>
        <v>0</v>
      </c>
      <c r="BX43" s="72">
        <f>AT43</f>
        <v>0</v>
      </c>
      <c r="BY43" s="187">
        <f t="shared" si="27"/>
        <v>0</v>
      </c>
      <c r="BZ43" s="187">
        <f>$BL43</f>
        <v>0</v>
      </c>
      <c r="CA43" s="72">
        <f t="shared" si="29"/>
        <v>0</v>
      </c>
    </row>
    <row r="44" spans="1:79" ht="16.5" thickTop="1" thickBot="1" x14ac:dyDescent="0.3">
      <c r="A44" s="233" t="s">
        <v>36</v>
      </c>
      <c r="B44" s="234"/>
      <c r="C44" s="244"/>
      <c r="D44" s="226"/>
      <c r="E44" s="265"/>
      <c r="F44" s="265"/>
      <c r="G44" s="265"/>
      <c r="H44" s="265"/>
      <c r="I44" s="56"/>
      <c r="J44" s="34">
        <f>SUM(J15:J43)</f>
        <v>0</v>
      </c>
      <c r="K44" s="34">
        <f>SUM(K15:K36)</f>
        <v>0</v>
      </c>
      <c r="L44" s="35">
        <f>SUM(L15:L43)</f>
        <v>0</v>
      </c>
      <c r="M44" s="250"/>
      <c r="N44" s="265"/>
      <c r="O44" s="265"/>
      <c r="P44" s="265"/>
      <c r="Q44" s="265"/>
      <c r="R44" s="56"/>
      <c r="S44" s="34">
        <f>SUM(S15:S43)</f>
        <v>0</v>
      </c>
      <c r="T44" s="34">
        <f>SUM(T15:T36)</f>
        <v>0</v>
      </c>
      <c r="U44" s="35">
        <f>SUM(U15:U43)</f>
        <v>0</v>
      </c>
      <c r="V44" s="252"/>
      <c r="W44" s="265"/>
      <c r="X44" s="265"/>
      <c r="Y44" s="265"/>
      <c r="Z44" s="265"/>
      <c r="AA44" s="54"/>
      <c r="AB44" s="10">
        <f>SUM(AB15:AB43)</f>
        <v>0</v>
      </c>
      <c r="AC44" s="34">
        <f>SUM(AC15:AC36)</f>
        <v>0</v>
      </c>
      <c r="AD44" s="29">
        <f>SUM(AD15:AD43)</f>
        <v>0</v>
      </c>
      <c r="AE44" s="252"/>
      <c r="AF44" s="265"/>
      <c r="AG44" s="265"/>
      <c r="AH44" s="265"/>
      <c r="AI44" s="265"/>
      <c r="AJ44" s="54"/>
      <c r="AK44" s="10">
        <f>SUM(AK15:AK43)</f>
        <v>0</v>
      </c>
      <c r="AL44" s="34">
        <f>SUM(AL15:AL36)</f>
        <v>0</v>
      </c>
      <c r="AM44" s="29">
        <f>SUM(AM15:AM43)</f>
        <v>0</v>
      </c>
      <c r="AN44" s="252"/>
      <c r="AO44" s="265"/>
      <c r="AP44" s="265"/>
      <c r="AQ44" s="265"/>
      <c r="AR44" s="265"/>
      <c r="AS44" s="54"/>
      <c r="AT44" s="10">
        <f>SUM(AT15:AT43)</f>
        <v>0</v>
      </c>
      <c r="AU44" s="34">
        <f>SUM(AU15:AU36)</f>
        <v>0</v>
      </c>
      <c r="AV44" s="29">
        <f>SUM(AV15:AV43)</f>
        <v>0</v>
      </c>
      <c r="AW44" s="252"/>
      <c r="AX44" s="265"/>
      <c r="AY44" s="265"/>
      <c r="AZ44" s="265"/>
      <c r="BA44" s="265"/>
      <c r="BB44" s="54"/>
      <c r="BC44" s="10">
        <f>SUM(BC15:BC43)</f>
        <v>0</v>
      </c>
      <c r="BD44" s="34">
        <f>SUM(BD15:BD36)</f>
        <v>0</v>
      </c>
      <c r="BE44" s="29">
        <f>SUM(BE15:BE43)</f>
        <v>0</v>
      </c>
      <c r="BF44" s="252"/>
      <c r="BG44" s="265"/>
      <c r="BH44" s="265"/>
      <c r="BI44" s="265"/>
      <c r="BJ44" s="265"/>
      <c r="BK44" s="54"/>
      <c r="BL44" s="10">
        <f>SUM(BL15:BL43)</f>
        <v>0</v>
      </c>
      <c r="BM44" s="34">
        <f>SUM(BM15:BM36)</f>
        <v>0</v>
      </c>
      <c r="BN44" s="29">
        <f>SUM(BN15:BN43)</f>
        <v>0</v>
      </c>
      <c r="BO44" s="84">
        <f>J44+S44+AB44+AK44+AT44+BC44+BL44</f>
        <v>0</v>
      </c>
      <c r="BP44" s="10">
        <f>K44+T44+AC44+AL44+AU44+BD44+BM44</f>
        <v>0</v>
      </c>
      <c r="BQ44" s="85">
        <f t="shared" ref="BQ44" si="30">L44+U44+AD44+AM44+AV44+BE44+BN44</f>
        <v>0</v>
      </c>
      <c r="BR44" s="81"/>
      <c r="BS44" s="55">
        <v>2910</v>
      </c>
      <c r="BT44" s="188">
        <f>SUM(K15:K24,K27:K36)</f>
        <v>0</v>
      </c>
      <c r="BU44" s="188">
        <f>SUM(T15:T24,T27:T36)</f>
        <v>0</v>
      </c>
      <c r="BV44" s="188">
        <f>SUM(AC15:AC24,,AC27:AC36)</f>
        <v>0</v>
      </c>
      <c r="BW44" s="188">
        <f>SUM(AL15:AL24,,AL27:AL36)</f>
        <v>0</v>
      </c>
      <c r="BX44" s="188">
        <f>SUM(AU15:AU24,,AU27:AU36)</f>
        <v>0</v>
      </c>
      <c r="BY44" s="188">
        <f>SUM(BD15:BD24,BD27:BD36)</f>
        <v>0</v>
      </c>
      <c r="BZ44" s="188">
        <f>SUM(BM15:BM24,,BM27:BM36)</f>
        <v>0</v>
      </c>
      <c r="CA44" s="72">
        <f t="shared" ref="CA44" si="31">SUM(BT44:BX44)</f>
        <v>0</v>
      </c>
    </row>
    <row r="45" spans="1:79" ht="3" customHeight="1" thickTop="1" x14ac:dyDescent="0.25">
      <c r="A45" s="242"/>
      <c r="B45" s="243"/>
      <c r="C45" s="243"/>
      <c r="D45" s="226"/>
      <c r="E45" s="236"/>
      <c r="F45" s="236"/>
      <c r="G45" s="236"/>
      <c r="H45" s="236"/>
      <c r="I45" s="236"/>
      <c r="J45" s="236"/>
      <c r="K45" s="236"/>
      <c r="L45" s="236"/>
      <c r="M45" s="250"/>
      <c r="N45" s="236"/>
      <c r="O45" s="236"/>
      <c r="P45" s="236"/>
      <c r="Q45" s="236"/>
      <c r="R45" s="236"/>
      <c r="S45" s="236"/>
      <c r="T45" s="236"/>
      <c r="U45" s="236"/>
      <c r="V45" s="252"/>
      <c r="W45" s="236"/>
      <c r="X45" s="236"/>
      <c r="Y45" s="236"/>
      <c r="Z45" s="236"/>
      <c r="AA45" s="236"/>
      <c r="AB45" s="236"/>
      <c r="AC45" s="236"/>
      <c r="AD45" s="236"/>
      <c r="AE45" s="252"/>
      <c r="AF45" s="236"/>
      <c r="AG45" s="236"/>
      <c r="AH45" s="236"/>
      <c r="AI45" s="236"/>
      <c r="AJ45" s="236"/>
      <c r="AK45" s="236"/>
      <c r="AL45" s="236"/>
      <c r="AM45" s="236"/>
      <c r="AN45" s="252"/>
      <c r="AO45" s="236"/>
      <c r="AP45" s="236"/>
      <c r="AQ45" s="236"/>
      <c r="AR45" s="236"/>
      <c r="AS45" s="236"/>
      <c r="AT45" s="236"/>
      <c r="AU45" s="236"/>
      <c r="AV45" s="236"/>
      <c r="AW45" s="252"/>
      <c r="AX45" s="236"/>
      <c r="AY45" s="236"/>
      <c r="AZ45" s="236"/>
      <c r="BA45" s="236"/>
      <c r="BB45" s="236"/>
      <c r="BC45" s="236"/>
      <c r="BD45" s="236"/>
      <c r="BE45" s="236"/>
      <c r="BF45" s="252"/>
      <c r="BG45" s="236"/>
      <c r="BH45" s="236"/>
      <c r="BI45" s="236"/>
      <c r="BJ45" s="236"/>
      <c r="BK45" s="236"/>
      <c r="BL45" s="236"/>
      <c r="BM45" s="236"/>
      <c r="BN45" s="236"/>
      <c r="BO45" s="383"/>
      <c r="BP45" s="384"/>
      <c r="BQ45" s="385"/>
      <c r="BR45" s="1"/>
      <c r="BS45" s="2"/>
      <c r="BT45" s="2"/>
      <c r="BU45" s="2"/>
      <c r="BV45" s="2"/>
      <c r="BW45" s="2"/>
      <c r="BX45" s="2"/>
      <c r="BY45" s="2"/>
      <c r="BZ45" s="2"/>
      <c r="CA45" s="2"/>
    </row>
    <row r="46" spans="1:79" x14ac:dyDescent="0.25">
      <c r="A46" s="247" t="s">
        <v>37</v>
      </c>
      <c r="B46" s="248"/>
      <c r="C46" s="248"/>
      <c r="D46" s="226"/>
      <c r="E46" s="21"/>
      <c r="F46" s="21"/>
      <c r="G46" s="21"/>
      <c r="H46" s="21"/>
      <c r="I46" s="21"/>
      <c r="J46" s="324" t="s">
        <v>38</v>
      </c>
      <c r="K46" s="324"/>
      <c r="L46" s="245"/>
      <c r="M46" s="250"/>
      <c r="N46" s="263"/>
      <c r="O46" s="263"/>
      <c r="P46" s="263"/>
      <c r="Q46" s="263"/>
      <c r="R46" s="53"/>
      <c r="S46" s="324" t="s">
        <v>38</v>
      </c>
      <c r="T46" s="324"/>
      <c r="U46" s="245"/>
      <c r="V46" s="252"/>
      <c r="W46" s="263"/>
      <c r="X46" s="263"/>
      <c r="Y46" s="263"/>
      <c r="Z46" s="263"/>
      <c r="AA46" s="53"/>
      <c r="AB46" s="324" t="s">
        <v>38</v>
      </c>
      <c r="AC46" s="324"/>
      <c r="AD46" s="245"/>
      <c r="AE46" s="252"/>
      <c r="AF46" s="263"/>
      <c r="AG46" s="263"/>
      <c r="AH46" s="263"/>
      <c r="AI46" s="263"/>
      <c r="AJ46" s="53"/>
      <c r="AK46" s="324" t="s">
        <v>38</v>
      </c>
      <c r="AL46" s="324"/>
      <c r="AM46" s="245"/>
      <c r="AN46" s="252"/>
      <c r="AO46" s="263"/>
      <c r="AP46" s="263"/>
      <c r="AQ46" s="263"/>
      <c r="AR46" s="263"/>
      <c r="AS46" s="53"/>
      <c r="AT46" s="324" t="s">
        <v>38</v>
      </c>
      <c r="AU46" s="324"/>
      <c r="AV46" s="245"/>
      <c r="AW46" s="252"/>
      <c r="AX46" s="263"/>
      <c r="AY46" s="263"/>
      <c r="AZ46" s="263"/>
      <c r="BA46" s="263"/>
      <c r="BB46" s="53"/>
      <c r="BC46" s="324" t="s">
        <v>38</v>
      </c>
      <c r="BD46" s="324"/>
      <c r="BE46" s="245"/>
      <c r="BF46" s="252"/>
      <c r="BG46" s="263"/>
      <c r="BH46" s="263"/>
      <c r="BI46" s="263"/>
      <c r="BJ46" s="263"/>
      <c r="BK46" s="53"/>
      <c r="BL46" s="324" t="s">
        <v>38</v>
      </c>
      <c r="BM46" s="324"/>
      <c r="BN46" s="245"/>
      <c r="BO46" s="268"/>
      <c r="BP46" s="262" t="s">
        <v>38</v>
      </c>
      <c r="BQ46" s="271"/>
      <c r="BR46" s="79"/>
      <c r="BS46" s="2" t="s">
        <v>115</v>
      </c>
      <c r="BT46" s="188">
        <f>SUM(BT15:BT44)</f>
        <v>0</v>
      </c>
      <c r="BU46" s="188">
        <f>SUM(BU15:BU44)</f>
        <v>0</v>
      </c>
      <c r="BV46" s="188">
        <f>SUM(BV15:BV44)</f>
        <v>0</v>
      </c>
      <c r="BW46" s="188">
        <f t="shared" ref="BW46" si="32">SUM(BW15:BW44)</f>
        <v>0</v>
      </c>
      <c r="BX46" s="188">
        <f>SUM(BX15:BX44)</f>
        <v>0</v>
      </c>
      <c r="BY46" s="188">
        <f>SUM(BY15:BY44)</f>
        <v>0</v>
      </c>
      <c r="BZ46" s="188">
        <f>SUM(BZ15:BZ44)</f>
        <v>0</v>
      </c>
      <c r="CA46" s="188">
        <f>SUM(BT46:BZ46)</f>
        <v>0</v>
      </c>
    </row>
    <row r="47" spans="1:79" x14ac:dyDescent="0.25">
      <c r="A47" s="400" t="s">
        <v>96</v>
      </c>
      <c r="B47" s="401"/>
      <c r="C47" s="401"/>
      <c r="D47" s="226"/>
      <c r="E47" s="22"/>
      <c r="F47" s="22"/>
      <c r="G47" s="22"/>
      <c r="H47" s="22"/>
      <c r="I47" s="22"/>
      <c r="J47" s="324"/>
      <c r="K47" s="324"/>
      <c r="L47" s="245"/>
      <c r="M47" s="250"/>
      <c r="N47" s="264"/>
      <c r="O47" s="264"/>
      <c r="P47" s="264"/>
      <c r="Q47" s="264"/>
      <c r="R47" s="54"/>
      <c r="S47" s="324"/>
      <c r="T47" s="324"/>
      <c r="U47" s="245"/>
      <c r="V47" s="252"/>
      <c r="W47" s="264"/>
      <c r="X47" s="264"/>
      <c r="Y47" s="264"/>
      <c r="Z47" s="264"/>
      <c r="AA47" s="54"/>
      <c r="AB47" s="324"/>
      <c r="AC47" s="324"/>
      <c r="AD47" s="245"/>
      <c r="AE47" s="252"/>
      <c r="AF47" s="264"/>
      <c r="AG47" s="264"/>
      <c r="AH47" s="264"/>
      <c r="AI47" s="264"/>
      <c r="AJ47" s="54"/>
      <c r="AK47" s="324"/>
      <c r="AL47" s="324"/>
      <c r="AM47" s="245"/>
      <c r="AN47" s="252"/>
      <c r="AO47" s="264"/>
      <c r="AP47" s="264"/>
      <c r="AQ47" s="264"/>
      <c r="AR47" s="264"/>
      <c r="AS47" s="54"/>
      <c r="AT47" s="324"/>
      <c r="AU47" s="324"/>
      <c r="AV47" s="245"/>
      <c r="AW47" s="252"/>
      <c r="AX47" s="264"/>
      <c r="AY47" s="264"/>
      <c r="AZ47" s="264"/>
      <c r="BA47" s="264"/>
      <c r="BB47" s="54"/>
      <c r="BC47" s="324"/>
      <c r="BD47" s="324"/>
      <c r="BE47" s="245"/>
      <c r="BF47" s="252"/>
      <c r="BG47" s="264"/>
      <c r="BH47" s="264"/>
      <c r="BI47" s="264"/>
      <c r="BJ47" s="264"/>
      <c r="BK47" s="54"/>
      <c r="BL47" s="324"/>
      <c r="BM47" s="324"/>
      <c r="BN47" s="245"/>
      <c r="BO47" s="269"/>
      <c r="BP47" s="354"/>
      <c r="BQ47" s="355"/>
      <c r="BR47" s="79"/>
      <c r="BS47" s="73"/>
      <c r="BT47" s="74"/>
      <c r="BU47" s="74"/>
      <c r="BV47" s="74"/>
      <c r="BW47" s="74"/>
      <c r="BX47" s="74"/>
      <c r="BY47" s="74"/>
      <c r="BZ47" s="74"/>
      <c r="CA47" s="75"/>
    </row>
    <row r="48" spans="1:79" x14ac:dyDescent="0.25">
      <c r="A48" s="3" t="s">
        <v>39</v>
      </c>
      <c r="B48" s="59" t="s">
        <v>40</v>
      </c>
      <c r="C48" s="7" t="s">
        <v>85</v>
      </c>
      <c r="D48" s="226"/>
      <c r="E48" s="22"/>
      <c r="F48" s="22"/>
      <c r="G48" s="22"/>
      <c r="H48" s="22"/>
      <c r="I48" s="22"/>
      <c r="J48" s="324"/>
      <c r="K48" s="324"/>
      <c r="L48" s="245"/>
      <c r="M48" s="250"/>
      <c r="N48" s="264"/>
      <c r="O48" s="264"/>
      <c r="P48" s="264"/>
      <c r="Q48" s="264"/>
      <c r="R48" s="54"/>
      <c r="S48" s="324"/>
      <c r="T48" s="324"/>
      <c r="U48" s="245"/>
      <c r="V48" s="252"/>
      <c r="W48" s="264"/>
      <c r="X48" s="264"/>
      <c r="Y48" s="264"/>
      <c r="Z48" s="264"/>
      <c r="AA48" s="54"/>
      <c r="AB48" s="324"/>
      <c r="AC48" s="324"/>
      <c r="AD48" s="245"/>
      <c r="AE48" s="252"/>
      <c r="AF48" s="264"/>
      <c r="AG48" s="264"/>
      <c r="AH48" s="264"/>
      <c r="AI48" s="264"/>
      <c r="AJ48" s="54"/>
      <c r="AK48" s="324"/>
      <c r="AL48" s="324"/>
      <c r="AM48" s="245"/>
      <c r="AN48" s="252"/>
      <c r="AO48" s="264"/>
      <c r="AP48" s="264"/>
      <c r="AQ48" s="264"/>
      <c r="AR48" s="264"/>
      <c r="AS48" s="54"/>
      <c r="AT48" s="324"/>
      <c r="AU48" s="324"/>
      <c r="AV48" s="245"/>
      <c r="AW48" s="252"/>
      <c r="AX48" s="264"/>
      <c r="AY48" s="264"/>
      <c r="AZ48" s="264"/>
      <c r="BA48" s="264"/>
      <c r="BB48" s="54"/>
      <c r="BC48" s="324"/>
      <c r="BD48" s="324"/>
      <c r="BE48" s="245"/>
      <c r="BF48" s="252"/>
      <c r="BG48" s="264"/>
      <c r="BH48" s="264"/>
      <c r="BI48" s="264"/>
      <c r="BJ48" s="264"/>
      <c r="BK48" s="54"/>
      <c r="BL48" s="324"/>
      <c r="BM48" s="324"/>
      <c r="BN48" s="245"/>
      <c r="BO48" s="269"/>
      <c r="BP48" s="356"/>
      <c r="BQ48" s="357"/>
      <c r="BR48" s="79"/>
      <c r="BS48" s="76"/>
      <c r="BT48" s="77"/>
      <c r="BU48" s="77"/>
      <c r="BV48" s="77"/>
      <c r="BW48" s="77"/>
      <c r="BX48" s="77"/>
      <c r="BY48" s="77"/>
      <c r="BZ48" s="77"/>
      <c r="CA48" s="78"/>
    </row>
    <row r="49" spans="1:79" x14ac:dyDescent="0.25">
      <c r="A49" s="6">
        <v>1</v>
      </c>
      <c r="B49" s="57"/>
      <c r="C49" s="58"/>
      <c r="D49" s="226"/>
      <c r="E49" s="22"/>
      <c r="F49" s="22"/>
      <c r="G49" s="22"/>
      <c r="H49" s="22"/>
      <c r="I49" s="22"/>
      <c r="J49" s="300"/>
      <c r="K49" s="300"/>
      <c r="L49" s="301"/>
      <c r="M49" s="250"/>
      <c r="N49" s="264"/>
      <c r="O49" s="264"/>
      <c r="P49" s="264"/>
      <c r="Q49" s="264"/>
      <c r="R49" s="54"/>
      <c r="S49" s="325"/>
      <c r="T49" s="325"/>
      <c r="U49" s="326"/>
      <c r="V49" s="252"/>
      <c r="W49" s="264"/>
      <c r="X49" s="264"/>
      <c r="Y49" s="264"/>
      <c r="Z49" s="264"/>
      <c r="AA49" s="54"/>
      <c r="AB49" s="325"/>
      <c r="AC49" s="325"/>
      <c r="AD49" s="326"/>
      <c r="AE49" s="252"/>
      <c r="AF49" s="264"/>
      <c r="AG49" s="264"/>
      <c r="AH49" s="264"/>
      <c r="AI49" s="264"/>
      <c r="AJ49" s="54"/>
      <c r="AK49" s="325"/>
      <c r="AL49" s="325"/>
      <c r="AM49" s="326"/>
      <c r="AN49" s="252"/>
      <c r="AO49" s="264"/>
      <c r="AP49" s="264"/>
      <c r="AQ49" s="264"/>
      <c r="AR49" s="264"/>
      <c r="AS49" s="54"/>
      <c r="AT49" s="325"/>
      <c r="AU49" s="325"/>
      <c r="AV49" s="326"/>
      <c r="AW49" s="252"/>
      <c r="AX49" s="264"/>
      <c r="AY49" s="264"/>
      <c r="AZ49" s="264"/>
      <c r="BA49" s="264"/>
      <c r="BB49" s="54"/>
      <c r="BC49" s="325"/>
      <c r="BD49" s="325"/>
      <c r="BE49" s="326"/>
      <c r="BF49" s="252"/>
      <c r="BG49" s="264"/>
      <c r="BH49" s="264"/>
      <c r="BI49" s="264"/>
      <c r="BJ49" s="264"/>
      <c r="BK49" s="54"/>
      <c r="BL49" s="325"/>
      <c r="BM49" s="325"/>
      <c r="BN49" s="326"/>
      <c r="BO49" s="269"/>
      <c r="BP49" s="322">
        <f>J49+S49+AB49+AK49+AT49+BC49+BL49</f>
        <v>0</v>
      </c>
      <c r="BQ49" s="323"/>
      <c r="BR49" s="1"/>
      <c r="BS49" s="2">
        <f>C49</f>
        <v>0</v>
      </c>
      <c r="BT49" s="188">
        <f>J49</f>
        <v>0</v>
      </c>
      <c r="BU49" s="188">
        <f>S49</f>
        <v>0</v>
      </c>
      <c r="BV49" s="188">
        <f>AB49</f>
        <v>0</v>
      </c>
      <c r="BW49" s="188">
        <f>AK49</f>
        <v>0</v>
      </c>
      <c r="BX49" s="188">
        <f>AT49</f>
        <v>0</v>
      </c>
      <c r="BY49" s="188">
        <f>BC49</f>
        <v>0</v>
      </c>
      <c r="BZ49" s="188">
        <f>BL49</f>
        <v>0</v>
      </c>
      <c r="CA49" s="188">
        <f>SUM(BT49:BZ49)</f>
        <v>0</v>
      </c>
    </row>
    <row r="50" spans="1:79" x14ac:dyDescent="0.25">
      <c r="A50" s="6">
        <v>2</v>
      </c>
      <c r="B50" s="57"/>
      <c r="C50" s="58"/>
      <c r="D50" s="226"/>
      <c r="E50" s="22"/>
      <c r="F50" s="22"/>
      <c r="G50" s="22"/>
      <c r="H50" s="22"/>
      <c r="I50" s="22"/>
      <c r="J50" s="300"/>
      <c r="K50" s="300"/>
      <c r="L50" s="301"/>
      <c r="M50" s="250"/>
      <c r="N50" s="264"/>
      <c r="O50" s="264"/>
      <c r="P50" s="264"/>
      <c r="Q50" s="264"/>
      <c r="R50" s="54"/>
      <c r="S50" s="300"/>
      <c r="T50" s="300"/>
      <c r="U50" s="301"/>
      <c r="V50" s="252"/>
      <c r="W50" s="264"/>
      <c r="X50" s="264"/>
      <c r="Y50" s="264"/>
      <c r="Z50" s="264"/>
      <c r="AA50" s="54"/>
      <c r="AB50" s="300"/>
      <c r="AC50" s="300"/>
      <c r="AD50" s="301"/>
      <c r="AE50" s="252"/>
      <c r="AF50" s="264"/>
      <c r="AG50" s="264"/>
      <c r="AH50" s="264"/>
      <c r="AI50" s="264"/>
      <c r="AJ50" s="54"/>
      <c r="AK50" s="300"/>
      <c r="AL50" s="300"/>
      <c r="AM50" s="301"/>
      <c r="AN50" s="252"/>
      <c r="AO50" s="264"/>
      <c r="AP50" s="264"/>
      <c r="AQ50" s="264"/>
      <c r="AR50" s="264"/>
      <c r="AS50" s="54"/>
      <c r="AT50" s="300"/>
      <c r="AU50" s="300"/>
      <c r="AV50" s="301"/>
      <c r="AW50" s="252"/>
      <c r="AX50" s="264"/>
      <c r="AY50" s="264"/>
      <c r="AZ50" s="264"/>
      <c r="BA50" s="264"/>
      <c r="BB50" s="54"/>
      <c r="BC50" s="300"/>
      <c r="BD50" s="300"/>
      <c r="BE50" s="301"/>
      <c r="BF50" s="252"/>
      <c r="BG50" s="264"/>
      <c r="BH50" s="264"/>
      <c r="BI50" s="264"/>
      <c r="BJ50" s="264"/>
      <c r="BK50" s="54"/>
      <c r="BL50" s="300"/>
      <c r="BM50" s="300"/>
      <c r="BN50" s="301"/>
      <c r="BO50" s="269"/>
      <c r="BP50" s="322">
        <f t="shared" ref="BP50:BP51" si="33">J50+S50+AB50+AK50+AT50+BC50+BL50</f>
        <v>0</v>
      </c>
      <c r="BQ50" s="323"/>
      <c r="BR50" s="1"/>
      <c r="BS50" s="2">
        <f>C50</f>
        <v>0</v>
      </c>
      <c r="BT50" s="188">
        <f>J50</f>
        <v>0</v>
      </c>
      <c r="BU50" s="188">
        <f>S50</f>
        <v>0</v>
      </c>
      <c r="BV50" s="188">
        <f>AB50</f>
        <v>0</v>
      </c>
      <c r="BW50" s="188">
        <f>AK50</f>
        <v>0</v>
      </c>
      <c r="BX50" s="188">
        <f>AT50</f>
        <v>0</v>
      </c>
      <c r="BY50" s="188">
        <f>BC50</f>
        <v>0</v>
      </c>
      <c r="BZ50" s="188">
        <f>BL50</f>
        <v>0</v>
      </c>
      <c r="CA50" s="188">
        <f>SUM(BT50:BZ50)</f>
        <v>0</v>
      </c>
    </row>
    <row r="51" spans="1:79" ht="15.75" thickBot="1" x14ac:dyDescent="0.3">
      <c r="A51" s="6">
        <v>3</v>
      </c>
      <c r="B51" s="57"/>
      <c r="C51" s="58"/>
      <c r="D51" s="226"/>
      <c r="E51" s="22"/>
      <c r="F51" s="22"/>
      <c r="G51" s="22"/>
      <c r="H51" s="22"/>
      <c r="I51" s="22"/>
      <c r="J51" s="298"/>
      <c r="K51" s="298"/>
      <c r="L51" s="299"/>
      <c r="M51" s="250"/>
      <c r="N51" s="264"/>
      <c r="O51" s="264"/>
      <c r="P51" s="264"/>
      <c r="Q51" s="264"/>
      <c r="R51" s="54"/>
      <c r="S51" s="298"/>
      <c r="T51" s="298"/>
      <c r="U51" s="299"/>
      <c r="V51" s="252"/>
      <c r="W51" s="264"/>
      <c r="X51" s="264"/>
      <c r="Y51" s="264"/>
      <c r="Z51" s="264"/>
      <c r="AA51" s="54"/>
      <c r="AB51" s="298"/>
      <c r="AC51" s="298"/>
      <c r="AD51" s="299"/>
      <c r="AE51" s="252"/>
      <c r="AF51" s="264"/>
      <c r="AG51" s="264"/>
      <c r="AH51" s="264"/>
      <c r="AI51" s="264"/>
      <c r="AJ51" s="54"/>
      <c r="AK51" s="298"/>
      <c r="AL51" s="298"/>
      <c r="AM51" s="299"/>
      <c r="AN51" s="252"/>
      <c r="AO51" s="264"/>
      <c r="AP51" s="264"/>
      <c r="AQ51" s="264"/>
      <c r="AR51" s="264"/>
      <c r="AS51" s="54"/>
      <c r="AT51" s="298"/>
      <c r="AU51" s="298"/>
      <c r="AV51" s="299"/>
      <c r="AW51" s="252"/>
      <c r="AX51" s="264"/>
      <c r="AY51" s="264"/>
      <c r="AZ51" s="264"/>
      <c r="BA51" s="264"/>
      <c r="BB51" s="54"/>
      <c r="BC51" s="298"/>
      <c r="BD51" s="298"/>
      <c r="BE51" s="299"/>
      <c r="BF51" s="252"/>
      <c r="BG51" s="264"/>
      <c r="BH51" s="264"/>
      <c r="BI51" s="264"/>
      <c r="BJ51" s="264"/>
      <c r="BK51" s="54"/>
      <c r="BL51" s="298"/>
      <c r="BM51" s="298"/>
      <c r="BN51" s="299"/>
      <c r="BO51" s="269"/>
      <c r="BP51" s="322">
        <f t="shared" si="33"/>
        <v>0</v>
      </c>
      <c r="BQ51" s="323"/>
      <c r="BR51" s="1"/>
      <c r="BS51" s="2">
        <f>C51</f>
        <v>0</v>
      </c>
      <c r="BT51" s="188">
        <f>J51</f>
        <v>0</v>
      </c>
      <c r="BU51" s="188">
        <f>S51</f>
        <v>0</v>
      </c>
      <c r="BV51" s="188">
        <f>AB51</f>
        <v>0</v>
      </c>
      <c r="BW51" s="188">
        <f>AK51</f>
        <v>0</v>
      </c>
      <c r="BX51" s="188">
        <f>AT51</f>
        <v>0</v>
      </c>
      <c r="BY51" s="188">
        <f>BC51</f>
        <v>0</v>
      </c>
      <c r="BZ51" s="188">
        <f>BL51</f>
        <v>0</v>
      </c>
      <c r="CA51" s="188">
        <f t="shared" ref="CA51" si="34">SUM(BT51:BZ51)</f>
        <v>0</v>
      </c>
    </row>
    <row r="52" spans="1:79" ht="16.5" thickTop="1" thickBot="1" x14ac:dyDescent="0.3">
      <c r="A52" s="233" t="s">
        <v>41</v>
      </c>
      <c r="B52" s="234"/>
      <c r="C52" s="234"/>
      <c r="D52" s="226"/>
      <c r="E52" s="22"/>
      <c r="F52" s="22"/>
      <c r="G52" s="22"/>
      <c r="H52" s="22"/>
      <c r="I52" s="22"/>
      <c r="J52" s="320">
        <f>SUM(J49:L51)</f>
        <v>0</v>
      </c>
      <c r="K52" s="321"/>
      <c r="L52" s="321"/>
      <c r="M52" s="250"/>
      <c r="N52" s="264"/>
      <c r="O52" s="264"/>
      <c r="P52" s="264"/>
      <c r="Q52" s="264"/>
      <c r="R52" s="54"/>
      <c r="S52" s="320">
        <f>SUM(S49:U51)</f>
        <v>0</v>
      </c>
      <c r="T52" s="321"/>
      <c r="U52" s="321"/>
      <c r="V52" s="252"/>
      <c r="W52" s="264"/>
      <c r="X52" s="264"/>
      <c r="Y52" s="264"/>
      <c r="Z52" s="264"/>
      <c r="AA52" s="54"/>
      <c r="AB52" s="331">
        <f>SUM(AB49:AD51)</f>
        <v>0</v>
      </c>
      <c r="AC52" s="332"/>
      <c r="AD52" s="333"/>
      <c r="AE52" s="252"/>
      <c r="AF52" s="264"/>
      <c r="AG52" s="264"/>
      <c r="AH52" s="264"/>
      <c r="AI52" s="264"/>
      <c r="AJ52" s="54"/>
      <c r="AK52" s="331">
        <f>SUM(AK49:AM51)</f>
        <v>0</v>
      </c>
      <c r="AL52" s="332"/>
      <c r="AM52" s="333"/>
      <c r="AN52" s="252"/>
      <c r="AO52" s="264"/>
      <c r="AP52" s="264"/>
      <c r="AQ52" s="264"/>
      <c r="AR52" s="264"/>
      <c r="AS52" s="54"/>
      <c r="AT52" s="331">
        <f>SUM(AT49:AV51)</f>
        <v>0</v>
      </c>
      <c r="AU52" s="332"/>
      <c r="AV52" s="333"/>
      <c r="AW52" s="252"/>
      <c r="AX52" s="264"/>
      <c r="AY52" s="264"/>
      <c r="AZ52" s="264"/>
      <c r="BA52" s="264"/>
      <c r="BB52" s="54"/>
      <c r="BC52" s="331">
        <f>SUM(BC49:BE51)</f>
        <v>0</v>
      </c>
      <c r="BD52" s="332"/>
      <c r="BE52" s="333"/>
      <c r="BF52" s="252"/>
      <c r="BG52" s="264"/>
      <c r="BH52" s="264"/>
      <c r="BI52" s="264"/>
      <c r="BJ52" s="264"/>
      <c r="BK52" s="54"/>
      <c r="BL52" s="331">
        <f>SUM(BL49:BN51)</f>
        <v>0</v>
      </c>
      <c r="BM52" s="332"/>
      <c r="BN52" s="333"/>
      <c r="BO52" s="269"/>
      <c r="BP52" s="348">
        <f>J52+S52+AB52+AK52+AT52+BC52+BL52</f>
        <v>0</v>
      </c>
      <c r="BQ52" s="349"/>
      <c r="BR52" s="1"/>
      <c r="BS52" s="90"/>
      <c r="BT52" s="91"/>
      <c r="BU52" s="91"/>
      <c r="BV52" s="91"/>
      <c r="BW52" s="91"/>
      <c r="BX52" s="91"/>
      <c r="BY52" s="91"/>
      <c r="BZ52" s="91"/>
      <c r="CA52" s="89"/>
    </row>
    <row r="53" spans="1:79" x14ac:dyDescent="0.25">
      <c r="A53" s="59" t="s">
        <v>42</v>
      </c>
      <c r="B53" s="7"/>
      <c r="C53" s="7" t="s">
        <v>85</v>
      </c>
      <c r="D53" s="226"/>
      <c r="E53" s="22"/>
      <c r="F53" s="22"/>
      <c r="G53" s="22"/>
      <c r="H53" s="22"/>
      <c r="I53" s="22"/>
      <c r="J53" s="310"/>
      <c r="K53" s="310"/>
      <c r="L53" s="311"/>
      <c r="M53" s="250"/>
      <c r="N53" s="264"/>
      <c r="O53" s="264"/>
      <c r="P53" s="264"/>
      <c r="Q53" s="264"/>
      <c r="R53" s="54"/>
      <c r="S53" s="310"/>
      <c r="T53" s="310"/>
      <c r="U53" s="311"/>
      <c r="V53" s="252"/>
      <c r="W53" s="264"/>
      <c r="X53" s="264"/>
      <c r="Y53" s="264"/>
      <c r="Z53" s="264"/>
      <c r="AA53" s="54"/>
      <c r="AB53" s="310"/>
      <c r="AC53" s="310"/>
      <c r="AD53" s="311"/>
      <c r="AE53" s="252"/>
      <c r="AF53" s="264"/>
      <c r="AG53" s="264"/>
      <c r="AH53" s="264"/>
      <c r="AI53" s="264"/>
      <c r="AJ53" s="54"/>
      <c r="AK53" s="310"/>
      <c r="AL53" s="310"/>
      <c r="AM53" s="311"/>
      <c r="AN53" s="252"/>
      <c r="AO53" s="264"/>
      <c r="AP53" s="264"/>
      <c r="AQ53" s="264"/>
      <c r="AR53" s="264"/>
      <c r="AS53" s="54"/>
      <c r="AT53" s="310"/>
      <c r="AU53" s="310"/>
      <c r="AV53" s="311"/>
      <c r="AW53" s="252"/>
      <c r="AX53" s="264"/>
      <c r="AY53" s="264"/>
      <c r="AZ53" s="264"/>
      <c r="BA53" s="264"/>
      <c r="BB53" s="54"/>
      <c r="BC53" s="310"/>
      <c r="BD53" s="310"/>
      <c r="BE53" s="311"/>
      <c r="BF53" s="252"/>
      <c r="BG53" s="264"/>
      <c r="BH53" s="264"/>
      <c r="BI53" s="264"/>
      <c r="BJ53" s="264"/>
      <c r="BK53" s="54"/>
      <c r="BL53" s="310"/>
      <c r="BM53" s="310"/>
      <c r="BN53" s="311"/>
      <c r="BO53" s="269"/>
      <c r="BP53" s="311"/>
      <c r="BQ53" s="358"/>
      <c r="BR53" s="1"/>
      <c r="BS53" s="59"/>
      <c r="BT53" s="116"/>
      <c r="BU53" s="116"/>
      <c r="BV53" s="116"/>
      <c r="BW53" s="116"/>
      <c r="BX53" s="116"/>
      <c r="BY53" s="116"/>
      <c r="BZ53" s="116"/>
      <c r="CA53" s="117"/>
    </row>
    <row r="54" spans="1:79" x14ac:dyDescent="0.25">
      <c r="A54" s="15">
        <v>1</v>
      </c>
      <c r="B54" s="49" t="s">
        <v>43</v>
      </c>
      <c r="C54" s="58"/>
      <c r="D54" s="226"/>
      <c r="E54" s="22"/>
      <c r="F54" s="22"/>
      <c r="G54" s="22"/>
      <c r="H54" s="22"/>
      <c r="I54" s="22"/>
      <c r="J54" s="300"/>
      <c r="K54" s="300"/>
      <c r="L54" s="301"/>
      <c r="M54" s="250"/>
      <c r="N54" s="264"/>
      <c r="O54" s="264"/>
      <c r="P54" s="264"/>
      <c r="Q54" s="264"/>
      <c r="R54" s="54"/>
      <c r="S54" s="300"/>
      <c r="T54" s="300"/>
      <c r="U54" s="301"/>
      <c r="V54" s="252"/>
      <c r="W54" s="264"/>
      <c r="X54" s="264"/>
      <c r="Y54" s="264"/>
      <c r="Z54" s="264"/>
      <c r="AA54" s="54"/>
      <c r="AB54" s="300"/>
      <c r="AC54" s="300"/>
      <c r="AD54" s="301"/>
      <c r="AE54" s="252"/>
      <c r="AF54" s="264"/>
      <c r="AG54" s="264"/>
      <c r="AH54" s="264"/>
      <c r="AI54" s="264"/>
      <c r="AJ54" s="54"/>
      <c r="AK54" s="300"/>
      <c r="AL54" s="300"/>
      <c r="AM54" s="301"/>
      <c r="AN54" s="252"/>
      <c r="AO54" s="264"/>
      <c r="AP54" s="264"/>
      <c r="AQ54" s="264"/>
      <c r="AR54" s="264"/>
      <c r="AS54" s="54"/>
      <c r="AT54" s="300"/>
      <c r="AU54" s="300"/>
      <c r="AV54" s="301"/>
      <c r="AW54" s="252"/>
      <c r="AX54" s="264"/>
      <c r="AY54" s="264"/>
      <c r="AZ54" s="264"/>
      <c r="BA54" s="264"/>
      <c r="BB54" s="54"/>
      <c r="BC54" s="300"/>
      <c r="BD54" s="300"/>
      <c r="BE54" s="301"/>
      <c r="BF54" s="252"/>
      <c r="BG54" s="264"/>
      <c r="BH54" s="264"/>
      <c r="BI54" s="264"/>
      <c r="BJ54" s="264"/>
      <c r="BK54" s="54"/>
      <c r="BL54" s="300"/>
      <c r="BM54" s="300"/>
      <c r="BN54" s="301"/>
      <c r="BO54" s="269"/>
      <c r="BP54" s="322">
        <f t="shared" ref="BP54:BP55" si="35">J54+S54+AB54+AK54+AT54+BC54+BL54</f>
        <v>0</v>
      </c>
      <c r="BQ54" s="323"/>
      <c r="BR54" s="1"/>
      <c r="BS54" s="2">
        <f>C54</f>
        <v>0</v>
      </c>
      <c r="BT54" s="188">
        <f>J54</f>
        <v>0</v>
      </c>
      <c r="BU54" s="188">
        <f>S54</f>
        <v>0</v>
      </c>
      <c r="BV54" s="188">
        <f>AB54</f>
        <v>0</v>
      </c>
      <c r="BW54" s="188">
        <f>AK54</f>
        <v>0</v>
      </c>
      <c r="BX54" s="188">
        <f>AT54</f>
        <v>0</v>
      </c>
      <c r="BY54" s="188">
        <f>BC54</f>
        <v>0</v>
      </c>
      <c r="BZ54" s="188">
        <f>BL54</f>
        <v>0</v>
      </c>
      <c r="CA54" s="188">
        <f t="shared" ref="CA54:CA55" si="36">SUM(BT54:BZ54)</f>
        <v>0</v>
      </c>
    </row>
    <row r="55" spans="1:79" ht="15.75" thickBot="1" x14ac:dyDescent="0.3">
      <c r="A55" s="15">
        <v>2</v>
      </c>
      <c r="B55" s="49" t="s">
        <v>44</v>
      </c>
      <c r="C55" s="58"/>
      <c r="D55" s="226"/>
      <c r="E55" s="22"/>
      <c r="F55" s="22"/>
      <c r="G55" s="22"/>
      <c r="H55" s="22"/>
      <c r="I55" s="22"/>
      <c r="J55" s="298"/>
      <c r="K55" s="298"/>
      <c r="L55" s="299"/>
      <c r="M55" s="250"/>
      <c r="N55" s="264"/>
      <c r="O55" s="264"/>
      <c r="P55" s="264"/>
      <c r="Q55" s="264"/>
      <c r="R55" s="54"/>
      <c r="S55" s="298"/>
      <c r="T55" s="298"/>
      <c r="U55" s="299"/>
      <c r="V55" s="252"/>
      <c r="W55" s="264"/>
      <c r="X55" s="264"/>
      <c r="Y55" s="264"/>
      <c r="Z55" s="264"/>
      <c r="AA55" s="54"/>
      <c r="AB55" s="298"/>
      <c r="AC55" s="298"/>
      <c r="AD55" s="299"/>
      <c r="AE55" s="252"/>
      <c r="AF55" s="264"/>
      <c r="AG55" s="264"/>
      <c r="AH55" s="264"/>
      <c r="AI55" s="264"/>
      <c r="AJ55" s="54"/>
      <c r="AK55" s="298"/>
      <c r="AL55" s="298"/>
      <c r="AM55" s="299"/>
      <c r="AN55" s="252"/>
      <c r="AO55" s="264"/>
      <c r="AP55" s="264"/>
      <c r="AQ55" s="264"/>
      <c r="AR55" s="264"/>
      <c r="AS55" s="54"/>
      <c r="AT55" s="298"/>
      <c r="AU55" s="298"/>
      <c r="AV55" s="299"/>
      <c r="AW55" s="252"/>
      <c r="AX55" s="264"/>
      <c r="AY55" s="264"/>
      <c r="AZ55" s="264"/>
      <c r="BA55" s="264"/>
      <c r="BB55" s="54"/>
      <c r="BC55" s="298"/>
      <c r="BD55" s="298"/>
      <c r="BE55" s="299"/>
      <c r="BF55" s="252"/>
      <c r="BG55" s="264"/>
      <c r="BH55" s="264"/>
      <c r="BI55" s="264"/>
      <c r="BJ55" s="264"/>
      <c r="BK55" s="54"/>
      <c r="BL55" s="298"/>
      <c r="BM55" s="298"/>
      <c r="BN55" s="299"/>
      <c r="BO55" s="269"/>
      <c r="BP55" s="322">
        <f t="shared" si="35"/>
        <v>0</v>
      </c>
      <c r="BQ55" s="323"/>
      <c r="BR55" s="1"/>
      <c r="BS55" s="2">
        <f>C55</f>
        <v>0</v>
      </c>
      <c r="BT55" s="188">
        <f>J55</f>
        <v>0</v>
      </c>
      <c r="BU55" s="188">
        <f>S55</f>
        <v>0</v>
      </c>
      <c r="BV55" s="188">
        <f>AB55</f>
        <v>0</v>
      </c>
      <c r="BW55" s="188">
        <f>AK55</f>
        <v>0</v>
      </c>
      <c r="BX55" s="188">
        <f>AT55</f>
        <v>0</v>
      </c>
      <c r="BY55" s="188">
        <f>BC55</f>
        <v>0</v>
      </c>
      <c r="BZ55" s="188">
        <f>BL55</f>
        <v>0</v>
      </c>
      <c r="CA55" s="188">
        <f t="shared" si="36"/>
        <v>0</v>
      </c>
    </row>
    <row r="56" spans="1:79" ht="16.5" thickTop="1" thickBot="1" x14ac:dyDescent="0.3">
      <c r="A56" s="233" t="s">
        <v>45</v>
      </c>
      <c r="B56" s="234"/>
      <c r="C56" s="234"/>
      <c r="D56" s="226"/>
      <c r="E56" s="22"/>
      <c r="F56" s="22"/>
      <c r="G56" s="22"/>
      <c r="H56" s="22"/>
      <c r="I56" s="22"/>
      <c r="J56" s="320">
        <f>SUM(J54:L55)</f>
        <v>0</v>
      </c>
      <c r="K56" s="321"/>
      <c r="L56" s="321"/>
      <c r="M56" s="250"/>
      <c r="N56" s="264"/>
      <c r="O56" s="264"/>
      <c r="P56" s="264"/>
      <c r="Q56" s="264"/>
      <c r="R56" s="54"/>
      <c r="S56" s="320">
        <f>SUM(S54:U55)</f>
        <v>0</v>
      </c>
      <c r="T56" s="321"/>
      <c r="U56" s="321"/>
      <c r="V56" s="252"/>
      <c r="W56" s="264"/>
      <c r="X56" s="264"/>
      <c r="Y56" s="264"/>
      <c r="Z56" s="264"/>
      <c r="AA56" s="54"/>
      <c r="AB56" s="331">
        <f>SUM(AB54:AD55)</f>
        <v>0</v>
      </c>
      <c r="AC56" s="332"/>
      <c r="AD56" s="333"/>
      <c r="AE56" s="252"/>
      <c r="AF56" s="264"/>
      <c r="AG56" s="264"/>
      <c r="AH56" s="264"/>
      <c r="AI56" s="264"/>
      <c r="AJ56" s="54"/>
      <c r="AK56" s="331">
        <f>SUM(AK54:AM55)</f>
        <v>0</v>
      </c>
      <c r="AL56" s="332"/>
      <c r="AM56" s="333"/>
      <c r="AN56" s="252"/>
      <c r="AO56" s="264"/>
      <c r="AP56" s="264"/>
      <c r="AQ56" s="264"/>
      <c r="AR56" s="264"/>
      <c r="AS56" s="54"/>
      <c r="AT56" s="331">
        <f>SUM(AT54:AV55)</f>
        <v>0</v>
      </c>
      <c r="AU56" s="332"/>
      <c r="AV56" s="333"/>
      <c r="AW56" s="252"/>
      <c r="AX56" s="264"/>
      <c r="AY56" s="264"/>
      <c r="AZ56" s="264"/>
      <c r="BA56" s="264"/>
      <c r="BB56" s="54"/>
      <c r="BC56" s="331">
        <f>SUM(BC54:BE55)</f>
        <v>0</v>
      </c>
      <c r="BD56" s="332"/>
      <c r="BE56" s="333"/>
      <c r="BF56" s="252"/>
      <c r="BG56" s="264"/>
      <c r="BH56" s="264"/>
      <c r="BI56" s="264"/>
      <c r="BJ56" s="264"/>
      <c r="BK56" s="54"/>
      <c r="BL56" s="331">
        <f>SUM(BL54:BN55)</f>
        <v>0</v>
      </c>
      <c r="BM56" s="332"/>
      <c r="BN56" s="333"/>
      <c r="BO56" s="269"/>
      <c r="BP56" s="348">
        <f>J56+S56+AB56+AK56+AT56+BC56+BL56</f>
        <v>0</v>
      </c>
      <c r="BQ56" s="349"/>
      <c r="BR56" s="1"/>
      <c r="BS56" s="90"/>
      <c r="BT56" s="91"/>
      <c r="BU56" s="91"/>
      <c r="BV56" s="91"/>
      <c r="BW56" s="91"/>
      <c r="BX56" s="91"/>
      <c r="BY56" s="91"/>
      <c r="BZ56" s="91"/>
      <c r="CA56" s="89"/>
    </row>
    <row r="57" spans="1:79" ht="15" customHeight="1" x14ac:dyDescent="0.25">
      <c r="A57" s="87" t="s">
        <v>46</v>
      </c>
      <c r="B57" s="63"/>
      <c r="C57" s="88" t="s">
        <v>85</v>
      </c>
      <c r="D57" s="226"/>
      <c r="E57" s="22"/>
      <c r="F57" s="22"/>
      <c r="G57" s="22"/>
      <c r="H57" s="22"/>
      <c r="I57" s="22"/>
      <c r="J57" s="310"/>
      <c r="K57" s="310"/>
      <c r="L57" s="311"/>
      <c r="M57" s="250"/>
      <c r="N57" s="264"/>
      <c r="O57" s="264"/>
      <c r="P57" s="264"/>
      <c r="Q57" s="264"/>
      <c r="R57" s="54"/>
      <c r="S57" s="310"/>
      <c r="T57" s="310"/>
      <c r="U57" s="311"/>
      <c r="V57" s="252"/>
      <c r="W57" s="264"/>
      <c r="X57" s="264"/>
      <c r="Y57" s="264"/>
      <c r="Z57" s="264"/>
      <c r="AA57" s="54"/>
      <c r="AB57" s="310"/>
      <c r="AC57" s="310"/>
      <c r="AD57" s="311"/>
      <c r="AE57" s="252"/>
      <c r="AF57" s="264"/>
      <c r="AG57" s="264"/>
      <c r="AH57" s="264"/>
      <c r="AI57" s="264"/>
      <c r="AJ57" s="54"/>
      <c r="AK57" s="310"/>
      <c r="AL57" s="310"/>
      <c r="AM57" s="311"/>
      <c r="AN57" s="252"/>
      <c r="AO57" s="264"/>
      <c r="AP57" s="264"/>
      <c r="AQ57" s="264"/>
      <c r="AR57" s="264"/>
      <c r="AS57" s="54"/>
      <c r="AT57" s="310"/>
      <c r="AU57" s="310"/>
      <c r="AV57" s="311"/>
      <c r="AW57" s="252"/>
      <c r="AX57" s="264"/>
      <c r="AY57" s="264"/>
      <c r="AZ57" s="264"/>
      <c r="BA57" s="264"/>
      <c r="BB57" s="54"/>
      <c r="BC57" s="310"/>
      <c r="BD57" s="310"/>
      <c r="BE57" s="311"/>
      <c r="BF57" s="252"/>
      <c r="BG57" s="264"/>
      <c r="BH57" s="264"/>
      <c r="BI57" s="264"/>
      <c r="BJ57" s="264"/>
      <c r="BK57" s="54"/>
      <c r="BL57" s="310"/>
      <c r="BM57" s="310"/>
      <c r="BN57" s="311"/>
      <c r="BO57" s="269"/>
      <c r="BP57" s="203"/>
      <c r="BQ57" s="204"/>
      <c r="BR57" s="1"/>
      <c r="BS57" s="59"/>
      <c r="BT57" s="116"/>
      <c r="BU57" s="116"/>
      <c r="BV57" s="116"/>
      <c r="BW57" s="116"/>
      <c r="BX57" s="116"/>
      <c r="BY57" s="116"/>
      <c r="BZ57" s="116"/>
      <c r="CA57" s="117"/>
    </row>
    <row r="58" spans="1:79" ht="15" customHeight="1" x14ac:dyDescent="0.25">
      <c r="A58" s="15">
        <v>1</v>
      </c>
      <c r="B58" s="60" t="s">
        <v>117</v>
      </c>
      <c r="C58" s="58"/>
      <c r="D58" s="226"/>
      <c r="E58" s="22"/>
      <c r="F58" s="22"/>
      <c r="G58" s="22"/>
      <c r="H58" s="22"/>
      <c r="I58" s="22"/>
      <c r="J58" s="300"/>
      <c r="K58" s="300"/>
      <c r="L58" s="301"/>
      <c r="M58" s="250"/>
      <c r="N58" s="264"/>
      <c r="O58" s="264"/>
      <c r="P58" s="264"/>
      <c r="Q58" s="264"/>
      <c r="R58" s="54"/>
      <c r="S58" s="300"/>
      <c r="T58" s="300"/>
      <c r="U58" s="301"/>
      <c r="V58" s="252"/>
      <c r="W58" s="264"/>
      <c r="X58" s="264"/>
      <c r="Y58" s="264"/>
      <c r="Z58" s="264"/>
      <c r="AA58" s="54"/>
      <c r="AB58" s="300"/>
      <c r="AC58" s="300"/>
      <c r="AD58" s="301"/>
      <c r="AE58" s="252"/>
      <c r="AF58" s="264"/>
      <c r="AG58" s="264"/>
      <c r="AH58" s="264"/>
      <c r="AI58" s="264"/>
      <c r="AJ58" s="54"/>
      <c r="AK58" s="300"/>
      <c r="AL58" s="300"/>
      <c r="AM58" s="301"/>
      <c r="AN58" s="252"/>
      <c r="AO58" s="264"/>
      <c r="AP58" s="264"/>
      <c r="AQ58" s="264"/>
      <c r="AR58" s="264"/>
      <c r="AS58" s="54"/>
      <c r="AT58" s="300"/>
      <c r="AU58" s="300"/>
      <c r="AV58" s="301"/>
      <c r="AW58" s="252"/>
      <c r="AX58" s="264"/>
      <c r="AY58" s="264"/>
      <c r="AZ58" s="264"/>
      <c r="BA58" s="264"/>
      <c r="BB58" s="54"/>
      <c r="BC58" s="300"/>
      <c r="BD58" s="300"/>
      <c r="BE58" s="301"/>
      <c r="BF58" s="252"/>
      <c r="BG58" s="264"/>
      <c r="BH58" s="264"/>
      <c r="BI58" s="264"/>
      <c r="BJ58" s="264"/>
      <c r="BK58" s="54"/>
      <c r="BL58" s="300"/>
      <c r="BM58" s="300"/>
      <c r="BN58" s="301"/>
      <c r="BO58" s="269"/>
      <c r="BP58" s="322">
        <f t="shared" ref="BP58:BP63" si="37">J58+S58+AB58+AK58+AT58+BC58+BL58</f>
        <v>0</v>
      </c>
      <c r="BQ58" s="323"/>
      <c r="BR58" s="1"/>
      <c r="BS58" s="2">
        <f t="shared" ref="BS58:BS63" si="38">C58</f>
        <v>0</v>
      </c>
      <c r="BT58" s="188">
        <f t="shared" ref="BT58:BT63" si="39">J58</f>
        <v>0</v>
      </c>
      <c r="BU58" s="188">
        <f t="shared" ref="BU58:BU63" si="40">S58</f>
        <v>0</v>
      </c>
      <c r="BV58" s="188">
        <f t="shared" ref="BV58:BV63" si="41">AB58</f>
        <v>0</v>
      </c>
      <c r="BW58" s="188">
        <f t="shared" ref="BW58:BW63" si="42">AK58</f>
        <v>0</v>
      </c>
      <c r="BX58" s="188">
        <f t="shared" ref="BX58:BX63" si="43">AT58</f>
        <v>0</v>
      </c>
      <c r="BY58" s="188">
        <f t="shared" ref="BY58:BY63" si="44">BC58</f>
        <v>0</v>
      </c>
      <c r="BZ58" s="188">
        <f t="shared" ref="BZ58:BZ63" si="45">BL58</f>
        <v>0</v>
      </c>
      <c r="CA58" s="188">
        <f t="shared" ref="CA58:CA63" si="46">SUM(BT58:BZ58)</f>
        <v>0</v>
      </c>
    </row>
    <row r="59" spans="1:79" ht="15" customHeight="1" x14ac:dyDescent="0.25">
      <c r="A59" s="15">
        <v>2</v>
      </c>
      <c r="B59" s="60" t="s">
        <v>118</v>
      </c>
      <c r="C59" s="58"/>
      <c r="D59" s="226"/>
      <c r="E59" s="22"/>
      <c r="F59" s="22"/>
      <c r="G59" s="22"/>
      <c r="H59" s="22"/>
      <c r="I59" s="22"/>
      <c r="J59" s="300"/>
      <c r="K59" s="300"/>
      <c r="L59" s="301"/>
      <c r="M59" s="250"/>
      <c r="N59" s="264"/>
      <c r="O59" s="264"/>
      <c r="P59" s="264"/>
      <c r="Q59" s="264"/>
      <c r="R59" s="54"/>
      <c r="S59" s="300"/>
      <c r="T59" s="300"/>
      <c r="U59" s="301"/>
      <c r="V59" s="252"/>
      <c r="W59" s="264"/>
      <c r="X59" s="264"/>
      <c r="Y59" s="264"/>
      <c r="Z59" s="264"/>
      <c r="AA59" s="54"/>
      <c r="AB59" s="300"/>
      <c r="AC59" s="300"/>
      <c r="AD59" s="301"/>
      <c r="AE59" s="252"/>
      <c r="AF59" s="264"/>
      <c r="AG59" s="264"/>
      <c r="AH59" s="264"/>
      <c r="AI59" s="264"/>
      <c r="AJ59" s="54"/>
      <c r="AK59" s="300"/>
      <c r="AL59" s="300"/>
      <c r="AM59" s="301"/>
      <c r="AN59" s="252"/>
      <c r="AO59" s="264"/>
      <c r="AP59" s="264"/>
      <c r="AQ59" s="264"/>
      <c r="AR59" s="264"/>
      <c r="AS59" s="54"/>
      <c r="AT59" s="300"/>
      <c r="AU59" s="300"/>
      <c r="AV59" s="301"/>
      <c r="AW59" s="252"/>
      <c r="AX59" s="264"/>
      <c r="AY59" s="264"/>
      <c r="AZ59" s="264"/>
      <c r="BA59" s="264"/>
      <c r="BB59" s="54"/>
      <c r="BC59" s="300"/>
      <c r="BD59" s="300"/>
      <c r="BE59" s="301"/>
      <c r="BF59" s="252"/>
      <c r="BG59" s="264"/>
      <c r="BH59" s="264"/>
      <c r="BI59" s="264"/>
      <c r="BJ59" s="264"/>
      <c r="BK59" s="54"/>
      <c r="BL59" s="300"/>
      <c r="BM59" s="300"/>
      <c r="BN59" s="301"/>
      <c r="BO59" s="269"/>
      <c r="BP59" s="322">
        <f t="shared" si="37"/>
        <v>0</v>
      </c>
      <c r="BQ59" s="323"/>
      <c r="BR59" s="1"/>
      <c r="BS59" s="2">
        <f t="shared" si="38"/>
        <v>0</v>
      </c>
      <c r="BT59" s="188">
        <f t="shared" si="39"/>
        <v>0</v>
      </c>
      <c r="BU59" s="188">
        <f t="shared" si="40"/>
        <v>0</v>
      </c>
      <c r="BV59" s="188">
        <f t="shared" si="41"/>
        <v>0</v>
      </c>
      <c r="BW59" s="188">
        <f t="shared" si="42"/>
        <v>0</v>
      </c>
      <c r="BX59" s="188">
        <f t="shared" si="43"/>
        <v>0</v>
      </c>
      <c r="BY59" s="188">
        <f t="shared" si="44"/>
        <v>0</v>
      </c>
      <c r="BZ59" s="188">
        <f t="shared" si="45"/>
        <v>0</v>
      </c>
      <c r="CA59" s="188">
        <f t="shared" si="46"/>
        <v>0</v>
      </c>
    </row>
    <row r="60" spans="1:79" ht="15" customHeight="1" x14ac:dyDescent="0.25">
      <c r="A60" s="15">
        <v>3</v>
      </c>
      <c r="B60" s="60" t="s">
        <v>119</v>
      </c>
      <c r="C60" s="58"/>
      <c r="D60" s="226"/>
      <c r="E60" s="22"/>
      <c r="F60" s="22"/>
      <c r="G60" s="22"/>
      <c r="H60" s="22"/>
      <c r="I60" s="22"/>
      <c r="J60" s="300"/>
      <c r="K60" s="300"/>
      <c r="L60" s="301"/>
      <c r="M60" s="250"/>
      <c r="N60" s="264"/>
      <c r="O60" s="264"/>
      <c r="P60" s="264"/>
      <c r="Q60" s="264"/>
      <c r="R60" s="54"/>
      <c r="S60" s="300"/>
      <c r="T60" s="300"/>
      <c r="U60" s="301"/>
      <c r="V60" s="252"/>
      <c r="W60" s="264"/>
      <c r="X60" s="264"/>
      <c r="Y60" s="264"/>
      <c r="Z60" s="264"/>
      <c r="AA60" s="54"/>
      <c r="AB60" s="300"/>
      <c r="AC60" s="300"/>
      <c r="AD60" s="301"/>
      <c r="AE60" s="252"/>
      <c r="AF60" s="264"/>
      <c r="AG60" s="264"/>
      <c r="AH60" s="264"/>
      <c r="AI60" s="264"/>
      <c r="AJ60" s="54"/>
      <c r="AK60" s="300"/>
      <c r="AL60" s="300"/>
      <c r="AM60" s="301"/>
      <c r="AN60" s="252"/>
      <c r="AO60" s="264"/>
      <c r="AP60" s="264"/>
      <c r="AQ60" s="264"/>
      <c r="AR60" s="264"/>
      <c r="AS60" s="54"/>
      <c r="AT60" s="300"/>
      <c r="AU60" s="300"/>
      <c r="AV60" s="301"/>
      <c r="AW60" s="252"/>
      <c r="AX60" s="264"/>
      <c r="AY60" s="264"/>
      <c r="AZ60" s="264"/>
      <c r="BA60" s="264"/>
      <c r="BB60" s="54"/>
      <c r="BC60" s="300"/>
      <c r="BD60" s="300"/>
      <c r="BE60" s="301"/>
      <c r="BF60" s="252"/>
      <c r="BG60" s="264"/>
      <c r="BH60" s="264"/>
      <c r="BI60" s="264"/>
      <c r="BJ60" s="264"/>
      <c r="BK60" s="54"/>
      <c r="BL60" s="300"/>
      <c r="BM60" s="300"/>
      <c r="BN60" s="301"/>
      <c r="BO60" s="269"/>
      <c r="BP60" s="322">
        <f t="shared" si="37"/>
        <v>0</v>
      </c>
      <c r="BQ60" s="323"/>
      <c r="BR60" s="1"/>
      <c r="BS60" s="2">
        <f t="shared" si="38"/>
        <v>0</v>
      </c>
      <c r="BT60" s="188">
        <f t="shared" si="39"/>
        <v>0</v>
      </c>
      <c r="BU60" s="188">
        <f t="shared" si="40"/>
        <v>0</v>
      </c>
      <c r="BV60" s="188">
        <f t="shared" si="41"/>
        <v>0</v>
      </c>
      <c r="BW60" s="188">
        <f t="shared" si="42"/>
        <v>0</v>
      </c>
      <c r="BX60" s="188">
        <f t="shared" si="43"/>
        <v>0</v>
      </c>
      <c r="BY60" s="188">
        <f t="shared" si="44"/>
        <v>0</v>
      </c>
      <c r="BZ60" s="188">
        <f t="shared" si="45"/>
        <v>0</v>
      </c>
      <c r="CA60" s="188">
        <f t="shared" si="46"/>
        <v>0</v>
      </c>
    </row>
    <row r="61" spans="1:79" ht="15" customHeight="1" x14ac:dyDescent="0.25">
      <c r="A61" s="15">
        <v>4</v>
      </c>
      <c r="B61" s="60" t="s">
        <v>120</v>
      </c>
      <c r="C61" s="58"/>
      <c r="D61" s="226"/>
      <c r="E61" s="22"/>
      <c r="F61" s="22"/>
      <c r="G61" s="22"/>
      <c r="H61" s="22"/>
      <c r="I61" s="22"/>
      <c r="J61" s="300"/>
      <c r="K61" s="300"/>
      <c r="L61" s="301"/>
      <c r="M61" s="250"/>
      <c r="N61" s="264"/>
      <c r="O61" s="264"/>
      <c r="P61" s="264"/>
      <c r="Q61" s="264"/>
      <c r="R61" s="54"/>
      <c r="S61" s="300"/>
      <c r="T61" s="300"/>
      <c r="U61" s="301"/>
      <c r="V61" s="252"/>
      <c r="W61" s="264"/>
      <c r="X61" s="264"/>
      <c r="Y61" s="264"/>
      <c r="Z61" s="264"/>
      <c r="AA61" s="54"/>
      <c r="AB61" s="300"/>
      <c r="AC61" s="300"/>
      <c r="AD61" s="301"/>
      <c r="AE61" s="252"/>
      <c r="AF61" s="264"/>
      <c r="AG61" s="264"/>
      <c r="AH61" s="264"/>
      <c r="AI61" s="264"/>
      <c r="AJ61" s="54"/>
      <c r="AK61" s="300"/>
      <c r="AL61" s="300"/>
      <c r="AM61" s="301"/>
      <c r="AN61" s="252"/>
      <c r="AO61" s="264"/>
      <c r="AP61" s="264"/>
      <c r="AQ61" s="264"/>
      <c r="AR61" s="264"/>
      <c r="AS61" s="54"/>
      <c r="AT61" s="300"/>
      <c r="AU61" s="300"/>
      <c r="AV61" s="301"/>
      <c r="AW61" s="252"/>
      <c r="AX61" s="264"/>
      <c r="AY61" s="264"/>
      <c r="AZ61" s="264"/>
      <c r="BA61" s="264"/>
      <c r="BB61" s="54"/>
      <c r="BC61" s="300"/>
      <c r="BD61" s="300"/>
      <c r="BE61" s="301"/>
      <c r="BF61" s="252"/>
      <c r="BG61" s="264"/>
      <c r="BH61" s="264"/>
      <c r="BI61" s="264"/>
      <c r="BJ61" s="264"/>
      <c r="BK61" s="54"/>
      <c r="BL61" s="300"/>
      <c r="BM61" s="300"/>
      <c r="BN61" s="301"/>
      <c r="BO61" s="269"/>
      <c r="BP61" s="322">
        <f t="shared" si="37"/>
        <v>0</v>
      </c>
      <c r="BQ61" s="323"/>
      <c r="BR61" s="1"/>
      <c r="BS61" s="2">
        <f t="shared" si="38"/>
        <v>0</v>
      </c>
      <c r="BT61" s="188">
        <f t="shared" si="39"/>
        <v>0</v>
      </c>
      <c r="BU61" s="188">
        <f t="shared" si="40"/>
        <v>0</v>
      </c>
      <c r="BV61" s="188">
        <f t="shared" si="41"/>
        <v>0</v>
      </c>
      <c r="BW61" s="188">
        <f t="shared" si="42"/>
        <v>0</v>
      </c>
      <c r="BX61" s="188">
        <f t="shared" si="43"/>
        <v>0</v>
      </c>
      <c r="BY61" s="188">
        <f t="shared" si="44"/>
        <v>0</v>
      </c>
      <c r="BZ61" s="188">
        <f t="shared" si="45"/>
        <v>0</v>
      </c>
      <c r="CA61" s="188">
        <f t="shared" si="46"/>
        <v>0</v>
      </c>
    </row>
    <row r="62" spans="1:79" ht="15" customHeight="1" x14ac:dyDescent="0.25">
      <c r="A62" s="15">
        <v>5</v>
      </c>
      <c r="B62" s="60" t="s">
        <v>121</v>
      </c>
      <c r="C62" s="58"/>
      <c r="D62" s="226"/>
      <c r="E62" s="22"/>
      <c r="F62" s="22"/>
      <c r="G62" s="22"/>
      <c r="H62" s="22"/>
      <c r="I62" s="22"/>
      <c r="J62" s="298"/>
      <c r="K62" s="298"/>
      <c r="L62" s="299"/>
      <c r="M62" s="250"/>
      <c r="N62" s="264"/>
      <c r="O62" s="264"/>
      <c r="P62" s="264"/>
      <c r="Q62" s="264"/>
      <c r="R62" s="54"/>
      <c r="S62" s="298"/>
      <c r="T62" s="298"/>
      <c r="U62" s="299"/>
      <c r="V62" s="252"/>
      <c r="W62" s="264"/>
      <c r="X62" s="264"/>
      <c r="Y62" s="264"/>
      <c r="Z62" s="264"/>
      <c r="AA62" s="54"/>
      <c r="AB62" s="298"/>
      <c r="AC62" s="298"/>
      <c r="AD62" s="299"/>
      <c r="AE62" s="252"/>
      <c r="AF62" s="264"/>
      <c r="AG62" s="264"/>
      <c r="AH62" s="264"/>
      <c r="AI62" s="264"/>
      <c r="AJ62" s="54"/>
      <c r="AK62" s="298"/>
      <c r="AL62" s="298"/>
      <c r="AM62" s="299"/>
      <c r="AN62" s="252"/>
      <c r="AO62" s="264"/>
      <c r="AP62" s="264"/>
      <c r="AQ62" s="264"/>
      <c r="AR62" s="264"/>
      <c r="AS62" s="54"/>
      <c r="AT62" s="298"/>
      <c r="AU62" s="298"/>
      <c r="AV62" s="299"/>
      <c r="AW62" s="252"/>
      <c r="AX62" s="264"/>
      <c r="AY62" s="264"/>
      <c r="AZ62" s="264"/>
      <c r="BA62" s="264"/>
      <c r="BB62" s="54"/>
      <c r="BC62" s="298"/>
      <c r="BD62" s="298"/>
      <c r="BE62" s="299"/>
      <c r="BF62" s="252"/>
      <c r="BG62" s="264"/>
      <c r="BH62" s="264"/>
      <c r="BI62" s="264"/>
      <c r="BJ62" s="264"/>
      <c r="BK62" s="54"/>
      <c r="BL62" s="298"/>
      <c r="BM62" s="298"/>
      <c r="BN62" s="299"/>
      <c r="BO62" s="269"/>
      <c r="BP62" s="322">
        <f>J62+S62+AB62+AK62+AT62+BC62+BL62</f>
        <v>0</v>
      </c>
      <c r="BQ62" s="323"/>
      <c r="BR62" s="1"/>
      <c r="BS62" s="2">
        <f t="shared" si="38"/>
        <v>0</v>
      </c>
      <c r="BT62" s="188">
        <f t="shared" si="39"/>
        <v>0</v>
      </c>
      <c r="BU62" s="188">
        <f t="shared" si="40"/>
        <v>0</v>
      </c>
      <c r="BV62" s="188">
        <f t="shared" si="41"/>
        <v>0</v>
      </c>
      <c r="BW62" s="188">
        <f t="shared" si="42"/>
        <v>0</v>
      </c>
      <c r="BX62" s="188">
        <f t="shared" si="43"/>
        <v>0</v>
      </c>
      <c r="BY62" s="188">
        <f t="shared" si="44"/>
        <v>0</v>
      </c>
      <c r="BZ62" s="188">
        <f t="shared" si="45"/>
        <v>0</v>
      </c>
      <c r="CA62" s="188">
        <f t="shared" si="46"/>
        <v>0</v>
      </c>
    </row>
    <row r="63" spans="1:79" ht="15" customHeight="1" thickBot="1" x14ac:dyDescent="0.3">
      <c r="A63" s="49">
        <v>6</v>
      </c>
      <c r="B63" s="86" t="s">
        <v>116</v>
      </c>
      <c r="C63" s="58"/>
      <c r="D63" s="226"/>
      <c r="E63" s="22"/>
      <c r="F63" s="22"/>
      <c r="G63" s="22"/>
      <c r="H63" s="22"/>
      <c r="I63" s="22"/>
      <c r="J63" s="298"/>
      <c r="K63" s="298"/>
      <c r="L63" s="299"/>
      <c r="M63" s="250"/>
      <c r="N63" s="264"/>
      <c r="O63" s="264"/>
      <c r="P63" s="264"/>
      <c r="Q63" s="264"/>
      <c r="R63" s="54"/>
      <c r="S63" s="298"/>
      <c r="T63" s="298"/>
      <c r="U63" s="299"/>
      <c r="V63" s="252"/>
      <c r="W63" s="264"/>
      <c r="X63" s="264"/>
      <c r="Y63" s="264"/>
      <c r="Z63" s="264"/>
      <c r="AA63" s="54"/>
      <c r="AB63" s="298"/>
      <c r="AC63" s="298"/>
      <c r="AD63" s="299"/>
      <c r="AE63" s="252"/>
      <c r="AF63" s="264"/>
      <c r="AG63" s="264"/>
      <c r="AH63" s="264"/>
      <c r="AI63" s="264"/>
      <c r="AJ63" s="54"/>
      <c r="AK63" s="298"/>
      <c r="AL63" s="298"/>
      <c r="AM63" s="299"/>
      <c r="AN63" s="252"/>
      <c r="AO63" s="264"/>
      <c r="AP63" s="264"/>
      <c r="AQ63" s="264"/>
      <c r="AR63" s="264"/>
      <c r="AS63" s="54"/>
      <c r="AT63" s="298"/>
      <c r="AU63" s="298"/>
      <c r="AV63" s="299"/>
      <c r="AW63" s="252"/>
      <c r="AX63" s="264"/>
      <c r="AY63" s="264"/>
      <c r="AZ63" s="264"/>
      <c r="BA63" s="264"/>
      <c r="BB63" s="54"/>
      <c r="BC63" s="298"/>
      <c r="BD63" s="298"/>
      <c r="BE63" s="299"/>
      <c r="BF63" s="252"/>
      <c r="BG63" s="264"/>
      <c r="BH63" s="264"/>
      <c r="BI63" s="264"/>
      <c r="BJ63" s="264"/>
      <c r="BK63" s="54"/>
      <c r="BL63" s="298"/>
      <c r="BM63" s="298"/>
      <c r="BN63" s="299"/>
      <c r="BO63" s="269"/>
      <c r="BP63" s="322">
        <f t="shared" si="37"/>
        <v>0</v>
      </c>
      <c r="BQ63" s="323"/>
      <c r="BR63" s="1"/>
      <c r="BS63" s="2">
        <f t="shared" si="38"/>
        <v>0</v>
      </c>
      <c r="BT63" s="188">
        <f t="shared" si="39"/>
        <v>0</v>
      </c>
      <c r="BU63" s="188">
        <f t="shared" si="40"/>
        <v>0</v>
      </c>
      <c r="BV63" s="188">
        <f t="shared" si="41"/>
        <v>0</v>
      </c>
      <c r="BW63" s="188">
        <f t="shared" si="42"/>
        <v>0</v>
      </c>
      <c r="BX63" s="188">
        <f t="shared" si="43"/>
        <v>0</v>
      </c>
      <c r="BY63" s="188">
        <f t="shared" si="44"/>
        <v>0</v>
      </c>
      <c r="BZ63" s="188">
        <f t="shared" si="45"/>
        <v>0</v>
      </c>
      <c r="CA63" s="188">
        <f t="shared" si="46"/>
        <v>0</v>
      </c>
    </row>
    <row r="64" spans="1:79" ht="16.5" customHeight="1" thickTop="1" thickBot="1" x14ac:dyDescent="0.3">
      <c r="A64" s="233" t="s">
        <v>48</v>
      </c>
      <c r="B64" s="234"/>
      <c r="C64" s="234"/>
      <c r="D64" s="226"/>
      <c r="E64" s="22"/>
      <c r="F64" s="22"/>
      <c r="G64" s="22"/>
      <c r="H64" s="22"/>
      <c r="I64" s="22"/>
      <c r="J64" s="320">
        <f>SUM(J58:L63)</f>
        <v>0</v>
      </c>
      <c r="K64" s="321"/>
      <c r="L64" s="321"/>
      <c r="M64" s="250"/>
      <c r="N64" s="264"/>
      <c r="O64" s="264"/>
      <c r="P64" s="264"/>
      <c r="Q64" s="264"/>
      <c r="R64" s="54"/>
      <c r="S64" s="320">
        <f>SUM(S58:U63)</f>
        <v>0</v>
      </c>
      <c r="T64" s="321"/>
      <c r="U64" s="321"/>
      <c r="V64" s="252"/>
      <c r="W64" s="264"/>
      <c r="X64" s="264"/>
      <c r="Y64" s="264"/>
      <c r="Z64" s="264"/>
      <c r="AA64" s="54"/>
      <c r="AB64" s="320">
        <f>SUM(AB58:AD63)</f>
        <v>0</v>
      </c>
      <c r="AC64" s="321"/>
      <c r="AD64" s="321"/>
      <c r="AE64" s="252"/>
      <c r="AF64" s="264"/>
      <c r="AG64" s="264"/>
      <c r="AH64" s="264"/>
      <c r="AI64" s="264"/>
      <c r="AJ64" s="54"/>
      <c r="AK64" s="320">
        <f>SUM(AK58:AM63)</f>
        <v>0</v>
      </c>
      <c r="AL64" s="321"/>
      <c r="AM64" s="321"/>
      <c r="AN64" s="252"/>
      <c r="AO64" s="264"/>
      <c r="AP64" s="264"/>
      <c r="AQ64" s="264"/>
      <c r="AR64" s="264"/>
      <c r="AS64" s="54"/>
      <c r="AT64" s="320">
        <f>SUM(AT58:AV63)</f>
        <v>0</v>
      </c>
      <c r="AU64" s="321"/>
      <c r="AV64" s="321"/>
      <c r="AW64" s="252"/>
      <c r="AX64" s="264"/>
      <c r="AY64" s="264"/>
      <c r="AZ64" s="264"/>
      <c r="BA64" s="264"/>
      <c r="BB64" s="54"/>
      <c r="BC64" s="320">
        <f>SUM(BC58:BE63)</f>
        <v>0</v>
      </c>
      <c r="BD64" s="321"/>
      <c r="BE64" s="321"/>
      <c r="BF64" s="252"/>
      <c r="BG64" s="264"/>
      <c r="BH64" s="264"/>
      <c r="BI64" s="264"/>
      <c r="BJ64" s="264"/>
      <c r="BK64" s="54"/>
      <c r="BL64" s="320">
        <f>SUM(BL58:BN63)</f>
        <v>0</v>
      </c>
      <c r="BM64" s="321"/>
      <c r="BN64" s="321"/>
      <c r="BO64" s="269"/>
      <c r="BP64" s="348">
        <f>J64+S64+AB64+AK64+AT64+BC64+BL64</f>
        <v>0</v>
      </c>
      <c r="BQ64" s="349"/>
      <c r="BR64" s="1"/>
      <c r="BS64" s="92"/>
      <c r="BT64" s="93"/>
      <c r="BU64" s="93"/>
      <c r="BV64" s="93"/>
      <c r="BW64" s="93"/>
      <c r="BX64" s="93"/>
      <c r="BY64" s="93"/>
      <c r="BZ64" s="93"/>
      <c r="CA64" s="94"/>
    </row>
    <row r="65" spans="1:79" x14ac:dyDescent="0.25">
      <c r="A65" s="59" t="s">
        <v>49</v>
      </c>
      <c r="B65" s="7"/>
      <c r="C65" s="7" t="s">
        <v>85</v>
      </c>
      <c r="D65" s="226"/>
      <c r="E65" s="22"/>
      <c r="F65" s="22"/>
      <c r="G65" s="22"/>
      <c r="H65" s="22"/>
      <c r="I65" s="22"/>
      <c r="J65" s="310"/>
      <c r="K65" s="310"/>
      <c r="L65" s="311"/>
      <c r="M65" s="250"/>
      <c r="N65" s="264"/>
      <c r="O65" s="264"/>
      <c r="P65" s="264"/>
      <c r="Q65" s="264"/>
      <c r="R65" s="54"/>
      <c r="S65" s="310"/>
      <c r="T65" s="310"/>
      <c r="U65" s="311"/>
      <c r="V65" s="252"/>
      <c r="W65" s="264"/>
      <c r="X65" s="264"/>
      <c r="Y65" s="264"/>
      <c r="Z65" s="264"/>
      <c r="AA65" s="54"/>
      <c r="AB65" s="310"/>
      <c r="AC65" s="310"/>
      <c r="AD65" s="311"/>
      <c r="AE65" s="252"/>
      <c r="AF65" s="264"/>
      <c r="AG65" s="264"/>
      <c r="AH65" s="264"/>
      <c r="AI65" s="264"/>
      <c r="AJ65" s="54"/>
      <c r="AK65" s="310"/>
      <c r="AL65" s="310"/>
      <c r="AM65" s="311"/>
      <c r="AN65" s="252"/>
      <c r="AO65" s="264"/>
      <c r="AP65" s="264"/>
      <c r="AQ65" s="264"/>
      <c r="AR65" s="264"/>
      <c r="AS65" s="54"/>
      <c r="AT65" s="310"/>
      <c r="AU65" s="310"/>
      <c r="AV65" s="311"/>
      <c r="AW65" s="252"/>
      <c r="AX65" s="264"/>
      <c r="AY65" s="264"/>
      <c r="AZ65" s="264"/>
      <c r="BA65" s="264"/>
      <c r="BB65" s="54"/>
      <c r="BC65" s="310"/>
      <c r="BD65" s="310"/>
      <c r="BE65" s="311"/>
      <c r="BF65" s="252"/>
      <c r="BG65" s="264"/>
      <c r="BH65" s="264"/>
      <c r="BI65" s="264"/>
      <c r="BJ65" s="264"/>
      <c r="BK65" s="54"/>
      <c r="BL65" s="310"/>
      <c r="BM65" s="310"/>
      <c r="BN65" s="311"/>
      <c r="BO65" s="269"/>
      <c r="BP65" s="203"/>
      <c r="BQ65" s="204"/>
      <c r="BR65" s="1"/>
      <c r="BS65" s="76"/>
      <c r="BT65" s="95"/>
      <c r="BU65" s="95"/>
      <c r="BV65" s="95"/>
      <c r="BW65" s="95"/>
      <c r="BX65" s="95"/>
      <c r="BY65" s="95"/>
      <c r="BZ65" s="95"/>
      <c r="CA65" s="78"/>
    </row>
    <row r="66" spans="1:79" x14ac:dyDescent="0.25">
      <c r="A66" s="15">
        <v>1</v>
      </c>
      <c r="B66" s="49" t="s">
        <v>81</v>
      </c>
      <c r="C66" s="58"/>
      <c r="D66" s="226"/>
      <c r="E66" s="22"/>
      <c r="F66" s="22"/>
      <c r="G66" s="22"/>
      <c r="H66" s="22"/>
      <c r="I66" s="22"/>
      <c r="J66" s="300"/>
      <c r="K66" s="300"/>
      <c r="L66" s="301"/>
      <c r="M66" s="250"/>
      <c r="N66" s="264"/>
      <c r="O66" s="264"/>
      <c r="P66" s="264"/>
      <c r="Q66" s="264"/>
      <c r="R66" s="54"/>
      <c r="S66" s="300"/>
      <c r="T66" s="300"/>
      <c r="U66" s="301"/>
      <c r="V66" s="252"/>
      <c r="W66" s="264"/>
      <c r="X66" s="264"/>
      <c r="Y66" s="264"/>
      <c r="Z66" s="264"/>
      <c r="AA66" s="54"/>
      <c r="AB66" s="300"/>
      <c r="AC66" s="300"/>
      <c r="AD66" s="301"/>
      <c r="AE66" s="252"/>
      <c r="AF66" s="264"/>
      <c r="AG66" s="264"/>
      <c r="AH66" s="264"/>
      <c r="AI66" s="264"/>
      <c r="AJ66" s="54"/>
      <c r="AK66" s="300"/>
      <c r="AL66" s="300"/>
      <c r="AM66" s="301"/>
      <c r="AN66" s="252"/>
      <c r="AO66" s="264"/>
      <c r="AP66" s="264"/>
      <c r="AQ66" s="264"/>
      <c r="AR66" s="264"/>
      <c r="AS66" s="54"/>
      <c r="AT66" s="300"/>
      <c r="AU66" s="300"/>
      <c r="AV66" s="301"/>
      <c r="AW66" s="252"/>
      <c r="AX66" s="264"/>
      <c r="AY66" s="264"/>
      <c r="AZ66" s="264"/>
      <c r="BA66" s="264"/>
      <c r="BB66" s="54"/>
      <c r="BC66" s="300"/>
      <c r="BD66" s="300"/>
      <c r="BE66" s="301"/>
      <c r="BF66" s="252"/>
      <c r="BG66" s="264"/>
      <c r="BH66" s="264"/>
      <c r="BI66" s="264"/>
      <c r="BJ66" s="264"/>
      <c r="BK66" s="54"/>
      <c r="BL66" s="300"/>
      <c r="BM66" s="300"/>
      <c r="BN66" s="301"/>
      <c r="BO66" s="269"/>
      <c r="BP66" s="322">
        <f t="shared" ref="BP66:BP85" si="47">J66+S66+AB66+AK66+AT66+BC66+BL66</f>
        <v>0</v>
      </c>
      <c r="BQ66" s="323"/>
      <c r="BR66" s="1"/>
      <c r="BS66" s="2">
        <f t="shared" ref="BS66:BS85" si="48">C66</f>
        <v>0</v>
      </c>
      <c r="BT66" s="188">
        <f t="shared" ref="BT66:BT85" si="49">J66</f>
        <v>0</v>
      </c>
      <c r="BU66" s="188">
        <f t="shared" ref="BU66:BU85" si="50">S66</f>
        <v>0</v>
      </c>
      <c r="BV66" s="188">
        <f t="shared" ref="BV66:BV85" si="51">AB66</f>
        <v>0</v>
      </c>
      <c r="BW66" s="188">
        <f t="shared" ref="BW66:BW85" si="52">AK66</f>
        <v>0</v>
      </c>
      <c r="BX66" s="188">
        <f t="shared" ref="BX66:BX85" si="53">AT66</f>
        <v>0</v>
      </c>
      <c r="BY66" s="188">
        <f t="shared" ref="BY66:BY85" si="54">BC66</f>
        <v>0</v>
      </c>
      <c r="BZ66" s="188">
        <f>BL66</f>
        <v>0</v>
      </c>
      <c r="CA66" s="188">
        <f>SUM(BT66:BZ66)</f>
        <v>0</v>
      </c>
    </row>
    <row r="67" spans="1:79" x14ac:dyDescent="0.25">
      <c r="A67" s="15">
        <v>2</v>
      </c>
      <c r="B67" s="49" t="s">
        <v>50</v>
      </c>
      <c r="C67" s="58"/>
      <c r="D67" s="226"/>
      <c r="E67" s="22"/>
      <c r="F67" s="22"/>
      <c r="G67" s="22"/>
      <c r="H67" s="22"/>
      <c r="I67" s="22"/>
      <c r="J67" s="300"/>
      <c r="K67" s="300"/>
      <c r="L67" s="301"/>
      <c r="M67" s="250"/>
      <c r="N67" s="264"/>
      <c r="O67" s="264"/>
      <c r="P67" s="264"/>
      <c r="Q67" s="264"/>
      <c r="R67" s="54"/>
      <c r="S67" s="300"/>
      <c r="T67" s="300"/>
      <c r="U67" s="301"/>
      <c r="V67" s="252"/>
      <c r="W67" s="264"/>
      <c r="X67" s="264"/>
      <c r="Y67" s="264"/>
      <c r="Z67" s="264"/>
      <c r="AA67" s="54"/>
      <c r="AB67" s="300"/>
      <c r="AC67" s="300"/>
      <c r="AD67" s="301"/>
      <c r="AE67" s="252"/>
      <c r="AF67" s="264"/>
      <c r="AG67" s="264"/>
      <c r="AH67" s="264"/>
      <c r="AI67" s="264"/>
      <c r="AJ67" s="54"/>
      <c r="AK67" s="300"/>
      <c r="AL67" s="300"/>
      <c r="AM67" s="301"/>
      <c r="AN67" s="252"/>
      <c r="AO67" s="264"/>
      <c r="AP67" s="264"/>
      <c r="AQ67" s="264"/>
      <c r="AR67" s="264"/>
      <c r="AS67" s="54"/>
      <c r="AT67" s="300"/>
      <c r="AU67" s="300"/>
      <c r="AV67" s="301"/>
      <c r="AW67" s="252"/>
      <c r="AX67" s="264"/>
      <c r="AY67" s="264"/>
      <c r="AZ67" s="264"/>
      <c r="BA67" s="264"/>
      <c r="BB67" s="54"/>
      <c r="BC67" s="300"/>
      <c r="BD67" s="300"/>
      <c r="BE67" s="301"/>
      <c r="BF67" s="252"/>
      <c r="BG67" s="264"/>
      <c r="BH67" s="264"/>
      <c r="BI67" s="264"/>
      <c r="BJ67" s="264"/>
      <c r="BK67" s="54"/>
      <c r="BL67" s="300"/>
      <c r="BM67" s="300"/>
      <c r="BN67" s="301"/>
      <c r="BO67" s="269"/>
      <c r="BP67" s="322">
        <f t="shared" si="47"/>
        <v>0</v>
      </c>
      <c r="BQ67" s="323"/>
      <c r="BR67" s="1"/>
      <c r="BS67" s="2">
        <f t="shared" si="48"/>
        <v>0</v>
      </c>
      <c r="BT67" s="188">
        <f t="shared" si="49"/>
        <v>0</v>
      </c>
      <c r="BU67" s="188">
        <f t="shared" si="50"/>
        <v>0</v>
      </c>
      <c r="BV67" s="188">
        <f t="shared" si="51"/>
        <v>0</v>
      </c>
      <c r="BW67" s="188">
        <f t="shared" si="52"/>
        <v>0</v>
      </c>
      <c r="BX67" s="188">
        <f t="shared" si="53"/>
        <v>0</v>
      </c>
      <c r="BY67" s="188">
        <f t="shared" si="54"/>
        <v>0</v>
      </c>
      <c r="BZ67" s="188">
        <f t="shared" ref="BZ67:BZ85" si="55">BL67</f>
        <v>0</v>
      </c>
      <c r="CA67" s="188">
        <f t="shared" ref="CA67:CA85" si="56">SUM(BT67:BZ67)</f>
        <v>0</v>
      </c>
    </row>
    <row r="68" spans="1:79" x14ac:dyDescent="0.25">
      <c r="A68" s="15">
        <v>3</v>
      </c>
      <c r="B68" s="49" t="s">
        <v>51</v>
      </c>
      <c r="C68" s="58"/>
      <c r="D68" s="226"/>
      <c r="E68" s="22"/>
      <c r="F68" s="22"/>
      <c r="G68" s="22"/>
      <c r="H68" s="22"/>
      <c r="I68" s="22"/>
      <c r="J68" s="300"/>
      <c r="K68" s="300"/>
      <c r="L68" s="301"/>
      <c r="M68" s="250"/>
      <c r="N68" s="264"/>
      <c r="O68" s="264"/>
      <c r="P68" s="264"/>
      <c r="Q68" s="264"/>
      <c r="R68" s="54"/>
      <c r="S68" s="300"/>
      <c r="T68" s="300"/>
      <c r="U68" s="301"/>
      <c r="V68" s="252"/>
      <c r="W68" s="264"/>
      <c r="X68" s="264"/>
      <c r="Y68" s="264"/>
      <c r="Z68" s="264"/>
      <c r="AA68" s="54"/>
      <c r="AB68" s="300"/>
      <c r="AC68" s="300"/>
      <c r="AD68" s="301"/>
      <c r="AE68" s="252"/>
      <c r="AF68" s="264"/>
      <c r="AG68" s="264"/>
      <c r="AH68" s="264"/>
      <c r="AI68" s="264"/>
      <c r="AJ68" s="54"/>
      <c r="AK68" s="300"/>
      <c r="AL68" s="300"/>
      <c r="AM68" s="301"/>
      <c r="AN68" s="252"/>
      <c r="AO68" s="264"/>
      <c r="AP68" s="264"/>
      <c r="AQ68" s="264"/>
      <c r="AR68" s="264"/>
      <c r="AS68" s="54"/>
      <c r="AT68" s="300"/>
      <c r="AU68" s="300"/>
      <c r="AV68" s="301"/>
      <c r="AW68" s="252"/>
      <c r="AX68" s="264"/>
      <c r="AY68" s="264"/>
      <c r="AZ68" s="264"/>
      <c r="BA68" s="264"/>
      <c r="BB68" s="54"/>
      <c r="BC68" s="300"/>
      <c r="BD68" s="300"/>
      <c r="BE68" s="301"/>
      <c r="BF68" s="252"/>
      <c r="BG68" s="264"/>
      <c r="BH68" s="264"/>
      <c r="BI68" s="264"/>
      <c r="BJ68" s="264"/>
      <c r="BK68" s="54"/>
      <c r="BL68" s="300"/>
      <c r="BM68" s="300"/>
      <c r="BN68" s="301"/>
      <c r="BO68" s="269"/>
      <c r="BP68" s="322">
        <f t="shared" si="47"/>
        <v>0</v>
      </c>
      <c r="BQ68" s="323"/>
      <c r="BR68" s="1"/>
      <c r="BS68" s="2">
        <f t="shared" si="48"/>
        <v>0</v>
      </c>
      <c r="BT68" s="188">
        <f t="shared" si="49"/>
        <v>0</v>
      </c>
      <c r="BU68" s="188">
        <f t="shared" si="50"/>
        <v>0</v>
      </c>
      <c r="BV68" s="188">
        <f t="shared" si="51"/>
        <v>0</v>
      </c>
      <c r="BW68" s="188">
        <f t="shared" si="52"/>
        <v>0</v>
      </c>
      <c r="BX68" s="188">
        <f t="shared" si="53"/>
        <v>0</v>
      </c>
      <c r="BY68" s="188">
        <f t="shared" si="54"/>
        <v>0</v>
      </c>
      <c r="BZ68" s="188">
        <f t="shared" si="55"/>
        <v>0</v>
      </c>
      <c r="CA68" s="188">
        <f t="shared" si="56"/>
        <v>0</v>
      </c>
    </row>
    <row r="69" spans="1:79" x14ac:dyDescent="0.25">
      <c r="A69" s="15">
        <v>4</v>
      </c>
      <c r="B69" s="49" t="s">
        <v>52</v>
      </c>
      <c r="C69" s="58"/>
      <c r="D69" s="226"/>
      <c r="E69" s="22"/>
      <c r="F69" s="22"/>
      <c r="G69" s="22"/>
      <c r="H69" s="22"/>
      <c r="I69" s="22"/>
      <c r="J69" s="300"/>
      <c r="K69" s="300"/>
      <c r="L69" s="301"/>
      <c r="M69" s="250"/>
      <c r="N69" s="264"/>
      <c r="O69" s="264"/>
      <c r="P69" s="264"/>
      <c r="Q69" s="264"/>
      <c r="R69" s="54"/>
      <c r="S69" s="300"/>
      <c r="T69" s="300"/>
      <c r="U69" s="301"/>
      <c r="V69" s="252"/>
      <c r="W69" s="264"/>
      <c r="X69" s="264"/>
      <c r="Y69" s="264"/>
      <c r="Z69" s="264"/>
      <c r="AA69" s="54"/>
      <c r="AB69" s="300"/>
      <c r="AC69" s="300"/>
      <c r="AD69" s="301"/>
      <c r="AE69" s="252"/>
      <c r="AF69" s="264"/>
      <c r="AG69" s="264"/>
      <c r="AH69" s="264"/>
      <c r="AI69" s="264"/>
      <c r="AJ69" s="54"/>
      <c r="AK69" s="300"/>
      <c r="AL69" s="300"/>
      <c r="AM69" s="301"/>
      <c r="AN69" s="252"/>
      <c r="AO69" s="264"/>
      <c r="AP69" s="264"/>
      <c r="AQ69" s="264"/>
      <c r="AR69" s="264"/>
      <c r="AS69" s="54"/>
      <c r="AT69" s="300"/>
      <c r="AU69" s="300"/>
      <c r="AV69" s="301"/>
      <c r="AW69" s="252"/>
      <c r="AX69" s="264"/>
      <c r="AY69" s="264"/>
      <c r="AZ69" s="264"/>
      <c r="BA69" s="264"/>
      <c r="BB69" s="54"/>
      <c r="BC69" s="300"/>
      <c r="BD69" s="300"/>
      <c r="BE69" s="301"/>
      <c r="BF69" s="252"/>
      <c r="BG69" s="264"/>
      <c r="BH69" s="264"/>
      <c r="BI69" s="264"/>
      <c r="BJ69" s="264"/>
      <c r="BK69" s="54"/>
      <c r="BL69" s="300"/>
      <c r="BM69" s="300"/>
      <c r="BN69" s="301"/>
      <c r="BO69" s="269"/>
      <c r="BP69" s="322">
        <f t="shared" si="47"/>
        <v>0</v>
      </c>
      <c r="BQ69" s="323"/>
      <c r="BR69" s="1"/>
      <c r="BS69" s="2">
        <f t="shared" si="48"/>
        <v>0</v>
      </c>
      <c r="BT69" s="188">
        <f t="shared" si="49"/>
        <v>0</v>
      </c>
      <c r="BU69" s="188">
        <f t="shared" si="50"/>
        <v>0</v>
      </c>
      <c r="BV69" s="188">
        <f t="shared" si="51"/>
        <v>0</v>
      </c>
      <c r="BW69" s="188">
        <f t="shared" si="52"/>
        <v>0</v>
      </c>
      <c r="BX69" s="188">
        <f t="shared" si="53"/>
        <v>0</v>
      </c>
      <c r="BY69" s="188">
        <f t="shared" si="54"/>
        <v>0</v>
      </c>
      <c r="BZ69" s="188">
        <f t="shared" si="55"/>
        <v>0</v>
      </c>
      <c r="CA69" s="188">
        <f t="shared" si="56"/>
        <v>0</v>
      </c>
    </row>
    <row r="70" spans="1:79" x14ac:dyDescent="0.25">
      <c r="A70" s="15">
        <v>5</v>
      </c>
      <c r="B70" s="60" t="s">
        <v>165</v>
      </c>
      <c r="C70" s="66">
        <v>7021</v>
      </c>
      <c r="D70" s="226"/>
      <c r="E70" s="8" t="s">
        <v>53</v>
      </c>
      <c r="F70" s="205" t="str">
        <f>'Subaward Information'!C2</f>
        <v>[Enter here]</v>
      </c>
      <c r="G70" s="206"/>
      <c r="H70" s="206"/>
      <c r="I70" s="207"/>
      <c r="J70" s="300"/>
      <c r="K70" s="300"/>
      <c r="L70" s="301"/>
      <c r="M70" s="250"/>
      <c r="N70" s="264"/>
      <c r="O70" s="264"/>
      <c r="P70" s="264"/>
      <c r="Q70" s="264"/>
      <c r="R70" s="54"/>
      <c r="S70" s="300"/>
      <c r="T70" s="300"/>
      <c r="U70" s="301"/>
      <c r="V70" s="252"/>
      <c r="W70" s="264"/>
      <c r="X70" s="264"/>
      <c r="Y70" s="264"/>
      <c r="Z70" s="264"/>
      <c r="AA70" s="54"/>
      <c r="AB70" s="300"/>
      <c r="AC70" s="300"/>
      <c r="AD70" s="301"/>
      <c r="AE70" s="252"/>
      <c r="AF70" s="264"/>
      <c r="AG70" s="264"/>
      <c r="AH70" s="264"/>
      <c r="AI70" s="264"/>
      <c r="AJ70" s="54"/>
      <c r="AK70" s="300"/>
      <c r="AL70" s="300"/>
      <c r="AM70" s="301"/>
      <c r="AN70" s="252"/>
      <c r="AO70" s="264"/>
      <c r="AP70" s="264"/>
      <c r="AQ70" s="264"/>
      <c r="AR70" s="264"/>
      <c r="AS70" s="54"/>
      <c r="AT70" s="300"/>
      <c r="AU70" s="300"/>
      <c r="AV70" s="301"/>
      <c r="AW70" s="252"/>
      <c r="AX70" s="264"/>
      <c r="AY70" s="264"/>
      <c r="AZ70" s="264"/>
      <c r="BA70" s="264"/>
      <c r="BB70" s="54"/>
      <c r="BC70" s="300"/>
      <c r="BD70" s="300"/>
      <c r="BE70" s="301"/>
      <c r="BF70" s="252"/>
      <c r="BG70" s="264"/>
      <c r="BH70" s="264"/>
      <c r="BI70" s="264"/>
      <c r="BJ70" s="264"/>
      <c r="BK70" s="54"/>
      <c r="BL70" s="300"/>
      <c r="BM70" s="300"/>
      <c r="BN70" s="301"/>
      <c r="BO70" s="269"/>
      <c r="BP70" s="322">
        <f t="shared" si="47"/>
        <v>0</v>
      </c>
      <c r="BQ70" s="323"/>
      <c r="BR70" s="1"/>
      <c r="BS70" s="2">
        <f t="shared" si="48"/>
        <v>7021</v>
      </c>
      <c r="BT70" s="188">
        <f t="shared" si="49"/>
        <v>0</v>
      </c>
      <c r="BU70" s="188">
        <f t="shared" si="50"/>
        <v>0</v>
      </c>
      <c r="BV70" s="188">
        <f t="shared" si="51"/>
        <v>0</v>
      </c>
      <c r="BW70" s="188">
        <f t="shared" si="52"/>
        <v>0</v>
      </c>
      <c r="BX70" s="188">
        <f t="shared" si="53"/>
        <v>0</v>
      </c>
      <c r="BY70" s="188">
        <f t="shared" si="54"/>
        <v>0</v>
      </c>
      <c r="BZ70" s="188">
        <f t="shared" si="55"/>
        <v>0</v>
      </c>
      <c r="CA70" s="188">
        <f t="shared" si="56"/>
        <v>0</v>
      </c>
    </row>
    <row r="71" spans="1:79" x14ac:dyDescent="0.25">
      <c r="A71" s="15">
        <v>6</v>
      </c>
      <c r="B71" s="60" t="s">
        <v>166</v>
      </c>
      <c r="C71" s="66">
        <v>7022</v>
      </c>
      <c r="D71" s="226"/>
      <c r="E71" s="8" t="s">
        <v>53</v>
      </c>
      <c r="F71" s="205" t="str">
        <f>'Subaward Information'!C11</f>
        <v>[Enter here]</v>
      </c>
      <c r="G71" s="206"/>
      <c r="H71" s="206"/>
      <c r="I71" s="207"/>
      <c r="J71" s="300"/>
      <c r="K71" s="300"/>
      <c r="L71" s="301"/>
      <c r="M71" s="250"/>
      <c r="N71" s="264"/>
      <c r="O71" s="264"/>
      <c r="P71" s="264"/>
      <c r="Q71" s="264"/>
      <c r="R71" s="54"/>
      <c r="S71" s="300"/>
      <c r="T71" s="300"/>
      <c r="U71" s="301"/>
      <c r="V71" s="252"/>
      <c r="W71" s="264"/>
      <c r="X71" s="264"/>
      <c r="Y71" s="264"/>
      <c r="Z71" s="264"/>
      <c r="AA71" s="54"/>
      <c r="AB71" s="300"/>
      <c r="AC71" s="300"/>
      <c r="AD71" s="301"/>
      <c r="AE71" s="252"/>
      <c r="AF71" s="264"/>
      <c r="AG71" s="264"/>
      <c r="AH71" s="264"/>
      <c r="AI71" s="264"/>
      <c r="AJ71" s="54"/>
      <c r="AK71" s="300"/>
      <c r="AL71" s="300"/>
      <c r="AM71" s="301"/>
      <c r="AN71" s="252"/>
      <c r="AO71" s="264"/>
      <c r="AP71" s="264"/>
      <c r="AQ71" s="264"/>
      <c r="AR71" s="264"/>
      <c r="AS71" s="54"/>
      <c r="AT71" s="300"/>
      <c r="AU71" s="300"/>
      <c r="AV71" s="301"/>
      <c r="AW71" s="252"/>
      <c r="AX71" s="264"/>
      <c r="AY71" s="264"/>
      <c r="AZ71" s="264"/>
      <c r="BA71" s="264"/>
      <c r="BB71" s="54"/>
      <c r="BC71" s="300"/>
      <c r="BD71" s="300"/>
      <c r="BE71" s="301"/>
      <c r="BF71" s="252"/>
      <c r="BG71" s="264"/>
      <c r="BH71" s="264"/>
      <c r="BI71" s="264"/>
      <c r="BJ71" s="264"/>
      <c r="BK71" s="54"/>
      <c r="BL71" s="300"/>
      <c r="BM71" s="300"/>
      <c r="BN71" s="301"/>
      <c r="BO71" s="269"/>
      <c r="BP71" s="322">
        <f t="shared" si="47"/>
        <v>0</v>
      </c>
      <c r="BQ71" s="323"/>
      <c r="BR71" s="1"/>
      <c r="BS71" s="2">
        <f t="shared" si="48"/>
        <v>7022</v>
      </c>
      <c r="BT71" s="188">
        <f t="shared" si="49"/>
        <v>0</v>
      </c>
      <c r="BU71" s="188">
        <f t="shared" si="50"/>
        <v>0</v>
      </c>
      <c r="BV71" s="188">
        <f t="shared" si="51"/>
        <v>0</v>
      </c>
      <c r="BW71" s="188">
        <f t="shared" si="52"/>
        <v>0</v>
      </c>
      <c r="BX71" s="188">
        <f t="shared" si="53"/>
        <v>0</v>
      </c>
      <c r="BY71" s="188">
        <f t="shared" si="54"/>
        <v>0</v>
      </c>
      <c r="BZ71" s="188">
        <f t="shared" si="55"/>
        <v>0</v>
      </c>
      <c r="CA71" s="188">
        <f t="shared" si="56"/>
        <v>0</v>
      </c>
    </row>
    <row r="72" spans="1:79" x14ac:dyDescent="0.25">
      <c r="A72" s="15">
        <v>7</v>
      </c>
      <c r="B72" s="60" t="s">
        <v>167</v>
      </c>
      <c r="C72" s="66">
        <v>7023</v>
      </c>
      <c r="D72" s="226"/>
      <c r="E72" s="8" t="s">
        <v>53</v>
      </c>
      <c r="F72" s="205" t="str">
        <f>'Subaward Information'!C20</f>
        <v>[Enter here]</v>
      </c>
      <c r="G72" s="206"/>
      <c r="H72" s="206"/>
      <c r="I72" s="207"/>
      <c r="J72" s="300"/>
      <c r="K72" s="300"/>
      <c r="L72" s="301"/>
      <c r="M72" s="250"/>
      <c r="N72" s="264"/>
      <c r="O72" s="264"/>
      <c r="P72" s="264"/>
      <c r="Q72" s="264"/>
      <c r="R72" s="54"/>
      <c r="S72" s="300"/>
      <c r="T72" s="300"/>
      <c r="U72" s="301"/>
      <c r="V72" s="252"/>
      <c r="W72" s="264"/>
      <c r="X72" s="264"/>
      <c r="Y72" s="264"/>
      <c r="Z72" s="264"/>
      <c r="AA72" s="54"/>
      <c r="AB72" s="300"/>
      <c r="AC72" s="300"/>
      <c r="AD72" s="301"/>
      <c r="AE72" s="252"/>
      <c r="AF72" s="264"/>
      <c r="AG72" s="264"/>
      <c r="AH72" s="264"/>
      <c r="AI72" s="264"/>
      <c r="AJ72" s="54"/>
      <c r="AK72" s="300"/>
      <c r="AL72" s="300"/>
      <c r="AM72" s="301"/>
      <c r="AN72" s="252"/>
      <c r="AO72" s="264"/>
      <c r="AP72" s="264"/>
      <c r="AQ72" s="264"/>
      <c r="AR72" s="264"/>
      <c r="AS72" s="54"/>
      <c r="AT72" s="300"/>
      <c r="AU72" s="300"/>
      <c r="AV72" s="301"/>
      <c r="AW72" s="252"/>
      <c r="AX72" s="264"/>
      <c r="AY72" s="264"/>
      <c r="AZ72" s="264"/>
      <c r="BA72" s="264"/>
      <c r="BB72" s="54"/>
      <c r="BC72" s="300"/>
      <c r="BD72" s="300"/>
      <c r="BE72" s="301"/>
      <c r="BF72" s="252"/>
      <c r="BG72" s="264"/>
      <c r="BH72" s="264"/>
      <c r="BI72" s="264"/>
      <c r="BJ72" s="264"/>
      <c r="BK72" s="54"/>
      <c r="BL72" s="300"/>
      <c r="BM72" s="300"/>
      <c r="BN72" s="301"/>
      <c r="BO72" s="269"/>
      <c r="BP72" s="322">
        <f t="shared" si="47"/>
        <v>0</v>
      </c>
      <c r="BQ72" s="323"/>
      <c r="BR72" s="1"/>
      <c r="BS72" s="2">
        <f t="shared" si="48"/>
        <v>7023</v>
      </c>
      <c r="BT72" s="188">
        <f t="shared" si="49"/>
        <v>0</v>
      </c>
      <c r="BU72" s="188">
        <f t="shared" si="50"/>
        <v>0</v>
      </c>
      <c r="BV72" s="188">
        <f t="shared" si="51"/>
        <v>0</v>
      </c>
      <c r="BW72" s="188">
        <f t="shared" si="52"/>
        <v>0</v>
      </c>
      <c r="BX72" s="188">
        <f t="shared" si="53"/>
        <v>0</v>
      </c>
      <c r="BY72" s="188">
        <f t="shared" si="54"/>
        <v>0</v>
      </c>
      <c r="BZ72" s="188">
        <f t="shared" si="55"/>
        <v>0</v>
      </c>
      <c r="CA72" s="188">
        <f t="shared" si="56"/>
        <v>0</v>
      </c>
    </row>
    <row r="73" spans="1:79" x14ac:dyDescent="0.25">
      <c r="A73" s="15">
        <v>8</v>
      </c>
      <c r="B73" s="60" t="s">
        <v>168</v>
      </c>
      <c r="C73" s="66">
        <v>7024</v>
      </c>
      <c r="D73" s="226"/>
      <c r="E73" s="8" t="s">
        <v>54</v>
      </c>
      <c r="F73" s="205" t="str">
        <f>'Subaward Information'!C29</f>
        <v>[Enter here]</v>
      </c>
      <c r="G73" s="206"/>
      <c r="H73" s="206"/>
      <c r="I73" s="207"/>
      <c r="J73" s="300"/>
      <c r="K73" s="300"/>
      <c r="L73" s="301"/>
      <c r="M73" s="250"/>
      <c r="N73" s="264"/>
      <c r="O73" s="264"/>
      <c r="P73" s="264"/>
      <c r="Q73" s="264"/>
      <c r="R73" s="54"/>
      <c r="S73" s="300"/>
      <c r="T73" s="300"/>
      <c r="U73" s="301"/>
      <c r="V73" s="252"/>
      <c r="W73" s="264"/>
      <c r="X73" s="264"/>
      <c r="Y73" s="264"/>
      <c r="Z73" s="264"/>
      <c r="AA73" s="54"/>
      <c r="AB73" s="300"/>
      <c r="AC73" s="300"/>
      <c r="AD73" s="301"/>
      <c r="AE73" s="252"/>
      <c r="AF73" s="264"/>
      <c r="AG73" s="264"/>
      <c r="AH73" s="264"/>
      <c r="AI73" s="264"/>
      <c r="AJ73" s="54"/>
      <c r="AK73" s="300"/>
      <c r="AL73" s="300"/>
      <c r="AM73" s="301"/>
      <c r="AN73" s="252"/>
      <c r="AO73" s="264"/>
      <c r="AP73" s="264"/>
      <c r="AQ73" s="264"/>
      <c r="AR73" s="264"/>
      <c r="AS73" s="54"/>
      <c r="AT73" s="300"/>
      <c r="AU73" s="300"/>
      <c r="AV73" s="301"/>
      <c r="AW73" s="252"/>
      <c r="AX73" s="264"/>
      <c r="AY73" s="264"/>
      <c r="AZ73" s="264"/>
      <c r="BA73" s="264"/>
      <c r="BB73" s="54"/>
      <c r="BC73" s="300"/>
      <c r="BD73" s="300"/>
      <c r="BE73" s="301"/>
      <c r="BF73" s="252"/>
      <c r="BG73" s="264"/>
      <c r="BH73" s="264"/>
      <c r="BI73" s="264"/>
      <c r="BJ73" s="264"/>
      <c r="BK73" s="54"/>
      <c r="BL73" s="300"/>
      <c r="BM73" s="300"/>
      <c r="BN73" s="301"/>
      <c r="BO73" s="269"/>
      <c r="BP73" s="322">
        <f t="shared" si="47"/>
        <v>0</v>
      </c>
      <c r="BQ73" s="323"/>
      <c r="BR73" s="1"/>
      <c r="BS73" s="2">
        <f t="shared" si="48"/>
        <v>7024</v>
      </c>
      <c r="BT73" s="188">
        <f t="shared" si="49"/>
        <v>0</v>
      </c>
      <c r="BU73" s="188">
        <f t="shared" si="50"/>
        <v>0</v>
      </c>
      <c r="BV73" s="188">
        <f t="shared" si="51"/>
        <v>0</v>
      </c>
      <c r="BW73" s="188">
        <f t="shared" si="52"/>
        <v>0</v>
      </c>
      <c r="BX73" s="188">
        <f t="shared" si="53"/>
        <v>0</v>
      </c>
      <c r="BY73" s="188">
        <f t="shared" si="54"/>
        <v>0</v>
      </c>
      <c r="BZ73" s="188">
        <f t="shared" si="55"/>
        <v>0</v>
      </c>
      <c r="CA73" s="188">
        <f t="shared" si="56"/>
        <v>0</v>
      </c>
    </row>
    <row r="74" spans="1:79" x14ac:dyDescent="0.25">
      <c r="A74" s="15">
        <v>9</v>
      </c>
      <c r="B74" s="60" t="s">
        <v>169</v>
      </c>
      <c r="C74" s="66">
        <v>7025</v>
      </c>
      <c r="D74" s="226"/>
      <c r="E74" s="8" t="s">
        <v>54</v>
      </c>
      <c r="F74" s="205" t="str">
        <f>'Subaward Information'!C38</f>
        <v>[Enter here]</v>
      </c>
      <c r="G74" s="206"/>
      <c r="H74" s="206"/>
      <c r="I74" s="207"/>
      <c r="J74" s="300"/>
      <c r="K74" s="300"/>
      <c r="L74" s="301"/>
      <c r="M74" s="250"/>
      <c r="N74" s="264"/>
      <c r="O74" s="264"/>
      <c r="P74" s="264"/>
      <c r="Q74" s="264"/>
      <c r="R74" s="54"/>
      <c r="S74" s="300"/>
      <c r="T74" s="300"/>
      <c r="U74" s="301"/>
      <c r="V74" s="252"/>
      <c r="W74" s="264"/>
      <c r="X74" s="264"/>
      <c r="Y74" s="264"/>
      <c r="Z74" s="264"/>
      <c r="AA74" s="54"/>
      <c r="AB74" s="300"/>
      <c r="AC74" s="300"/>
      <c r="AD74" s="301"/>
      <c r="AE74" s="252"/>
      <c r="AF74" s="264"/>
      <c r="AG74" s="264"/>
      <c r="AH74" s="264"/>
      <c r="AI74" s="264"/>
      <c r="AJ74" s="54"/>
      <c r="AK74" s="300"/>
      <c r="AL74" s="300"/>
      <c r="AM74" s="301"/>
      <c r="AN74" s="252"/>
      <c r="AO74" s="264"/>
      <c r="AP74" s="264"/>
      <c r="AQ74" s="264"/>
      <c r="AR74" s="264"/>
      <c r="AS74" s="54"/>
      <c r="AT74" s="300"/>
      <c r="AU74" s="300"/>
      <c r="AV74" s="301"/>
      <c r="AW74" s="252"/>
      <c r="AX74" s="264"/>
      <c r="AY74" s="264"/>
      <c r="AZ74" s="264"/>
      <c r="BA74" s="264"/>
      <c r="BB74" s="54"/>
      <c r="BC74" s="300"/>
      <c r="BD74" s="300"/>
      <c r="BE74" s="301"/>
      <c r="BF74" s="252"/>
      <c r="BG74" s="264"/>
      <c r="BH74" s="264"/>
      <c r="BI74" s="264"/>
      <c r="BJ74" s="264"/>
      <c r="BK74" s="54"/>
      <c r="BL74" s="300"/>
      <c r="BM74" s="300"/>
      <c r="BN74" s="301"/>
      <c r="BO74" s="269"/>
      <c r="BP74" s="322">
        <f t="shared" si="47"/>
        <v>0</v>
      </c>
      <c r="BQ74" s="323"/>
      <c r="BR74" s="1"/>
      <c r="BS74" s="2">
        <f t="shared" si="48"/>
        <v>7025</v>
      </c>
      <c r="BT74" s="188">
        <f t="shared" si="49"/>
        <v>0</v>
      </c>
      <c r="BU74" s="188">
        <f t="shared" si="50"/>
        <v>0</v>
      </c>
      <c r="BV74" s="188">
        <f t="shared" si="51"/>
        <v>0</v>
      </c>
      <c r="BW74" s="188">
        <f t="shared" si="52"/>
        <v>0</v>
      </c>
      <c r="BX74" s="188">
        <f t="shared" si="53"/>
        <v>0</v>
      </c>
      <c r="BY74" s="188">
        <f t="shared" si="54"/>
        <v>0</v>
      </c>
      <c r="BZ74" s="188">
        <f t="shared" si="55"/>
        <v>0</v>
      </c>
      <c r="CA74" s="188">
        <f t="shared" si="56"/>
        <v>0</v>
      </c>
    </row>
    <row r="75" spans="1:79" x14ac:dyDescent="0.25">
      <c r="A75" s="15">
        <v>10</v>
      </c>
      <c r="B75" s="61" t="s">
        <v>55</v>
      </c>
      <c r="C75" s="67"/>
      <c r="D75" s="226"/>
      <c r="E75" s="22"/>
      <c r="F75" s="22"/>
      <c r="G75" s="22"/>
      <c r="H75" s="22"/>
      <c r="I75" s="22"/>
      <c r="J75" s="300"/>
      <c r="K75" s="300"/>
      <c r="L75" s="301"/>
      <c r="M75" s="250"/>
      <c r="N75" s="264"/>
      <c r="O75" s="264"/>
      <c r="P75" s="264"/>
      <c r="Q75" s="264"/>
      <c r="R75" s="54"/>
      <c r="S75" s="300"/>
      <c r="T75" s="300"/>
      <c r="U75" s="301"/>
      <c r="V75" s="252"/>
      <c r="W75" s="264"/>
      <c r="X75" s="264"/>
      <c r="Y75" s="264"/>
      <c r="Z75" s="264"/>
      <c r="AA75" s="54"/>
      <c r="AB75" s="300"/>
      <c r="AC75" s="300"/>
      <c r="AD75" s="301"/>
      <c r="AE75" s="252"/>
      <c r="AF75" s="264"/>
      <c r="AG75" s="264"/>
      <c r="AH75" s="264"/>
      <c r="AI75" s="264"/>
      <c r="AJ75" s="54"/>
      <c r="AK75" s="300"/>
      <c r="AL75" s="300"/>
      <c r="AM75" s="301"/>
      <c r="AN75" s="252"/>
      <c r="AO75" s="264"/>
      <c r="AP75" s="264"/>
      <c r="AQ75" s="264"/>
      <c r="AR75" s="264"/>
      <c r="AS75" s="54"/>
      <c r="AT75" s="300"/>
      <c r="AU75" s="300"/>
      <c r="AV75" s="301"/>
      <c r="AW75" s="252"/>
      <c r="AX75" s="264"/>
      <c r="AY75" s="264"/>
      <c r="AZ75" s="264"/>
      <c r="BA75" s="264"/>
      <c r="BB75" s="54"/>
      <c r="BC75" s="300"/>
      <c r="BD75" s="300"/>
      <c r="BE75" s="301"/>
      <c r="BF75" s="252"/>
      <c r="BG75" s="264"/>
      <c r="BH75" s="264"/>
      <c r="BI75" s="264"/>
      <c r="BJ75" s="264"/>
      <c r="BK75" s="54"/>
      <c r="BL75" s="300"/>
      <c r="BM75" s="300"/>
      <c r="BN75" s="301"/>
      <c r="BO75" s="269"/>
      <c r="BP75" s="322">
        <f t="shared" si="47"/>
        <v>0</v>
      </c>
      <c r="BQ75" s="323"/>
      <c r="BR75" s="1"/>
      <c r="BS75" s="2">
        <f t="shared" si="48"/>
        <v>0</v>
      </c>
      <c r="BT75" s="188">
        <f t="shared" si="49"/>
        <v>0</v>
      </c>
      <c r="BU75" s="188">
        <f t="shared" si="50"/>
        <v>0</v>
      </c>
      <c r="BV75" s="188">
        <f t="shared" si="51"/>
        <v>0</v>
      </c>
      <c r="BW75" s="188">
        <f t="shared" si="52"/>
        <v>0</v>
      </c>
      <c r="BX75" s="188">
        <f t="shared" si="53"/>
        <v>0</v>
      </c>
      <c r="BY75" s="188">
        <f t="shared" si="54"/>
        <v>0</v>
      </c>
      <c r="BZ75" s="188">
        <f t="shared" si="55"/>
        <v>0</v>
      </c>
      <c r="CA75" s="188">
        <f t="shared" si="56"/>
        <v>0</v>
      </c>
    </row>
    <row r="76" spans="1:79" x14ac:dyDescent="0.25">
      <c r="A76" s="15">
        <v>11</v>
      </c>
      <c r="B76" s="62" t="s">
        <v>56</v>
      </c>
      <c r="C76" s="68"/>
      <c r="D76" s="226"/>
      <c r="E76" s="22"/>
      <c r="F76" s="22"/>
      <c r="G76" s="22"/>
      <c r="H76" s="22"/>
      <c r="I76" s="22"/>
      <c r="J76" s="301"/>
      <c r="K76" s="312"/>
      <c r="L76" s="312"/>
      <c r="M76" s="250"/>
      <c r="N76" s="264"/>
      <c r="O76" s="264"/>
      <c r="P76" s="264"/>
      <c r="Q76" s="264"/>
      <c r="R76" s="54"/>
      <c r="S76" s="301"/>
      <c r="T76" s="312"/>
      <c r="U76" s="312"/>
      <c r="V76" s="252"/>
      <c r="W76" s="264"/>
      <c r="X76" s="264"/>
      <c r="Y76" s="264"/>
      <c r="Z76" s="264"/>
      <c r="AA76" s="54"/>
      <c r="AB76" s="301"/>
      <c r="AC76" s="312"/>
      <c r="AD76" s="312"/>
      <c r="AE76" s="252"/>
      <c r="AF76" s="264"/>
      <c r="AG76" s="264"/>
      <c r="AH76" s="264"/>
      <c r="AI76" s="264"/>
      <c r="AJ76" s="54"/>
      <c r="AK76" s="301"/>
      <c r="AL76" s="312"/>
      <c r="AM76" s="312"/>
      <c r="AN76" s="252"/>
      <c r="AO76" s="264"/>
      <c r="AP76" s="264"/>
      <c r="AQ76" s="264"/>
      <c r="AR76" s="264"/>
      <c r="AS76" s="54"/>
      <c r="AT76" s="301"/>
      <c r="AU76" s="312"/>
      <c r="AV76" s="312"/>
      <c r="AW76" s="252"/>
      <c r="AX76" s="264"/>
      <c r="AY76" s="264"/>
      <c r="AZ76" s="264"/>
      <c r="BA76" s="264"/>
      <c r="BB76" s="54"/>
      <c r="BC76" s="301"/>
      <c r="BD76" s="312"/>
      <c r="BE76" s="312"/>
      <c r="BF76" s="252"/>
      <c r="BG76" s="264"/>
      <c r="BH76" s="264"/>
      <c r="BI76" s="264"/>
      <c r="BJ76" s="264"/>
      <c r="BK76" s="54"/>
      <c r="BL76" s="301"/>
      <c r="BM76" s="312"/>
      <c r="BN76" s="312"/>
      <c r="BO76" s="269"/>
      <c r="BP76" s="322">
        <f t="shared" si="47"/>
        <v>0</v>
      </c>
      <c r="BQ76" s="323"/>
      <c r="BR76" s="1"/>
      <c r="BS76" s="2">
        <f t="shared" si="48"/>
        <v>0</v>
      </c>
      <c r="BT76" s="188">
        <f t="shared" si="49"/>
        <v>0</v>
      </c>
      <c r="BU76" s="188">
        <f t="shared" si="50"/>
        <v>0</v>
      </c>
      <c r="BV76" s="188">
        <f t="shared" si="51"/>
        <v>0</v>
      </c>
      <c r="BW76" s="188">
        <f t="shared" si="52"/>
        <v>0</v>
      </c>
      <c r="BX76" s="188">
        <f t="shared" si="53"/>
        <v>0</v>
      </c>
      <c r="BY76" s="188">
        <f t="shared" si="54"/>
        <v>0</v>
      </c>
      <c r="BZ76" s="188">
        <f t="shared" si="55"/>
        <v>0</v>
      </c>
      <c r="CA76" s="188">
        <f t="shared" si="56"/>
        <v>0</v>
      </c>
    </row>
    <row r="77" spans="1:79" x14ac:dyDescent="0.25">
      <c r="A77" s="15">
        <v>12</v>
      </c>
      <c r="B77" s="49" t="s">
        <v>80</v>
      </c>
      <c r="C77" s="58"/>
      <c r="D77" s="226"/>
      <c r="E77" s="22"/>
      <c r="F77" s="22"/>
      <c r="G77" s="22"/>
      <c r="H77" s="22"/>
      <c r="I77" s="22"/>
      <c r="J77" s="301"/>
      <c r="K77" s="312"/>
      <c r="L77" s="313"/>
      <c r="M77" s="250"/>
      <c r="N77" s="264"/>
      <c r="O77" s="264"/>
      <c r="P77" s="264"/>
      <c r="Q77" s="264"/>
      <c r="R77" s="54"/>
      <c r="S77" s="301"/>
      <c r="T77" s="312"/>
      <c r="U77" s="313"/>
      <c r="V77" s="252"/>
      <c r="W77" s="264"/>
      <c r="X77" s="264"/>
      <c r="Y77" s="264"/>
      <c r="Z77" s="264"/>
      <c r="AA77" s="54"/>
      <c r="AB77" s="301"/>
      <c r="AC77" s="312"/>
      <c r="AD77" s="313"/>
      <c r="AE77" s="252"/>
      <c r="AF77" s="264"/>
      <c r="AG77" s="264"/>
      <c r="AH77" s="264"/>
      <c r="AI77" s="264"/>
      <c r="AJ77" s="54"/>
      <c r="AK77" s="301"/>
      <c r="AL77" s="312"/>
      <c r="AM77" s="313"/>
      <c r="AN77" s="252"/>
      <c r="AO77" s="264"/>
      <c r="AP77" s="264"/>
      <c r="AQ77" s="264"/>
      <c r="AR77" s="264"/>
      <c r="AS77" s="54"/>
      <c r="AT77" s="301"/>
      <c r="AU77" s="312"/>
      <c r="AV77" s="313"/>
      <c r="AW77" s="252"/>
      <c r="AX77" s="264"/>
      <c r="AY77" s="264"/>
      <c r="AZ77" s="264"/>
      <c r="BA77" s="264"/>
      <c r="BB77" s="54"/>
      <c r="BC77" s="301"/>
      <c r="BD77" s="312"/>
      <c r="BE77" s="313"/>
      <c r="BF77" s="252"/>
      <c r="BG77" s="264"/>
      <c r="BH77" s="264"/>
      <c r="BI77" s="264"/>
      <c r="BJ77" s="264"/>
      <c r="BK77" s="54"/>
      <c r="BL77" s="301"/>
      <c r="BM77" s="312"/>
      <c r="BN77" s="313"/>
      <c r="BO77" s="269"/>
      <c r="BP77" s="322">
        <f t="shared" si="47"/>
        <v>0</v>
      </c>
      <c r="BQ77" s="323"/>
      <c r="BR77" s="1"/>
      <c r="BS77" s="2">
        <f t="shared" si="48"/>
        <v>0</v>
      </c>
      <c r="BT77" s="188">
        <f t="shared" si="49"/>
        <v>0</v>
      </c>
      <c r="BU77" s="188">
        <f t="shared" si="50"/>
        <v>0</v>
      </c>
      <c r="BV77" s="188">
        <f t="shared" si="51"/>
        <v>0</v>
      </c>
      <c r="BW77" s="188">
        <f t="shared" si="52"/>
        <v>0</v>
      </c>
      <c r="BX77" s="188">
        <f t="shared" si="53"/>
        <v>0</v>
      </c>
      <c r="BY77" s="188">
        <f t="shared" si="54"/>
        <v>0</v>
      </c>
      <c r="BZ77" s="188">
        <f t="shared" si="55"/>
        <v>0</v>
      </c>
      <c r="CA77" s="188">
        <f t="shared" si="56"/>
        <v>0</v>
      </c>
    </row>
    <row r="78" spans="1:79" x14ac:dyDescent="0.25">
      <c r="A78" s="15">
        <v>13</v>
      </c>
      <c r="B78" s="49" t="s">
        <v>80</v>
      </c>
      <c r="C78" s="58"/>
      <c r="D78" s="226"/>
      <c r="E78" s="22"/>
      <c r="F78" s="22"/>
      <c r="G78" s="22"/>
      <c r="H78" s="22"/>
      <c r="I78" s="22"/>
      <c r="J78" s="298"/>
      <c r="K78" s="298"/>
      <c r="L78" s="299"/>
      <c r="M78" s="250"/>
      <c r="N78" s="264"/>
      <c r="O78" s="264"/>
      <c r="P78" s="264"/>
      <c r="Q78" s="264"/>
      <c r="R78" s="54"/>
      <c r="S78" s="298"/>
      <c r="T78" s="298"/>
      <c r="U78" s="299"/>
      <c r="V78" s="252"/>
      <c r="W78" s="264"/>
      <c r="X78" s="264"/>
      <c r="Y78" s="264"/>
      <c r="Z78" s="264"/>
      <c r="AA78" s="54"/>
      <c r="AB78" s="298"/>
      <c r="AC78" s="298"/>
      <c r="AD78" s="299"/>
      <c r="AE78" s="252"/>
      <c r="AF78" s="264"/>
      <c r="AG78" s="264"/>
      <c r="AH78" s="264"/>
      <c r="AI78" s="264"/>
      <c r="AJ78" s="54"/>
      <c r="AK78" s="298"/>
      <c r="AL78" s="298"/>
      <c r="AM78" s="299"/>
      <c r="AN78" s="252"/>
      <c r="AO78" s="264"/>
      <c r="AP78" s="264"/>
      <c r="AQ78" s="264"/>
      <c r="AR78" s="264"/>
      <c r="AS78" s="54"/>
      <c r="AT78" s="298"/>
      <c r="AU78" s="298"/>
      <c r="AV78" s="299"/>
      <c r="AW78" s="252"/>
      <c r="AX78" s="264"/>
      <c r="AY78" s="264"/>
      <c r="AZ78" s="264"/>
      <c r="BA78" s="264"/>
      <c r="BB78" s="54"/>
      <c r="BC78" s="298"/>
      <c r="BD78" s="298"/>
      <c r="BE78" s="299"/>
      <c r="BF78" s="252"/>
      <c r="BG78" s="264"/>
      <c r="BH78" s="264"/>
      <c r="BI78" s="264"/>
      <c r="BJ78" s="264"/>
      <c r="BK78" s="54"/>
      <c r="BL78" s="298"/>
      <c r="BM78" s="298"/>
      <c r="BN78" s="299"/>
      <c r="BO78" s="269"/>
      <c r="BP78" s="322">
        <f t="shared" si="47"/>
        <v>0</v>
      </c>
      <c r="BQ78" s="323"/>
      <c r="BR78" s="1"/>
      <c r="BS78" s="2">
        <f t="shared" si="48"/>
        <v>0</v>
      </c>
      <c r="BT78" s="188">
        <f t="shared" si="49"/>
        <v>0</v>
      </c>
      <c r="BU78" s="188">
        <f t="shared" si="50"/>
        <v>0</v>
      </c>
      <c r="BV78" s="188">
        <f t="shared" si="51"/>
        <v>0</v>
      </c>
      <c r="BW78" s="188">
        <f t="shared" si="52"/>
        <v>0</v>
      </c>
      <c r="BX78" s="188">
        <f t="shared" si="53"/>
        <v>0</v>
      </c>
      <c r="BY78" s="188">
        <f t="shared" si="54"/>
        <v>0</v>
      </c>
      <c r="BZ78" s="188">
        <f t="shared" si="55"/>
        <v>0</v>
      </c>
      <c r="CA78" s="188">
        <f t="shared" si="56"/>
        <v>0</v>
      </c>
    </row>
    <row r="79" spans="1:79" x14ac:dyDescent="0.25">
      <c r="A79" s="15">
        <v>14</v>
      </c>
      <c r="B79" s="49" t="s">
        <v>80</v>
      </c>
      <c r="C79" s="58"/>
      <c r="D79" s="226"/>
      <c r="E79" s="22"/>
      <c r="F79" s="22"/>
      <c r="G79" s="22"/>
      <c r="H79" s="22"/>
      <c r="I79" s="22"/>
      <c r="J79" s="301"/>
      <c r="K79" s="312"/>
      <c r="L79" s="313"/>
      <c r="M79" s="250"/>
      <c r="N79" s="264"/>
      <c r="O79" s="264"/>
      <c r="P79" s="264"/>
      <c r="Q79" s="264"/>
      <c r="R79" s="54"/>
      <c r="S79" s="301"/>
      <c r="T79" s="312"/>
      <c r="U79" s="313"/>
      <c r="V79" s="252"/>
      <c r="W79" s="264"/>
      <c r="X79" s="264"/>
      <c r="Y79" s="264"/>
      <c r="Z79" s="264"/>
      <c r="AA79" s="54"/>
      <c r="AB79" s="301"/>
      <c r="AC79" s="312"/>
      <c r="AD79" s="313"/>
      <c r="AE79" s="252"/>
      <c r="AF79" s="264"/>
      <c r="AG79" s="264"/>
      <c r="AH79" s="264"/>
      <c r="AI79" s="264"/>
      <c r="AJ79" s="54"/>
      <c r="AK79" s="301"/>
      <c r="AL79" s="312"/>
      <c r="AM79" s="313"/>
      <c r="AN79" s="252"/>
      <c r="AO79" s="264"/>
      <c r="AP79" s="264"/>
      <c r="AQ79" s="264"/>
      <c r="AR79" s="264"/>
      <c r="AS79" s="54"/>
      <c r="AT79" s="301"/>
      <c r="AU79" s="312"/>
      <c r="AV79" s="313"/>
      <c r="AW79" s="252"/>
      <c r="AX79" s="264"/>
      <c r="AY79" s="264"/>
      <c r="AZ79" s="264"/>
      <c r="BA79" s="264"/>
      <c r="BB79" s="54"/>
      <c r="BC79" s="301"/>
      <c r="BD79" s="312"/>
      <c r="BE79" s="313"/>
      <c r="BF79" s="252"/>
      <c r="BG79" s="264"/>
      <c r="BH79" s="264"/>
      <c r="BI79" s="264"/>
      <c r="BJ79" s="264"/>
      <c r="BK79" s="54"/>
      <c r="BL79" s="301"/>
      <c r="BM79" s="312"/>
      <c r="BN79" s="313"/>
      <c r="BO79" s="269"/>
      <c r="BP79" s="322">
        <f t="shared" si="47"/>
        <v>0</v>
      </c>
      <c r="BQ79" s="323"/>
      <c r="BR79" s="1"/>
      <c r="BS79" s="2">
        <f t="shared" si="48"/>
        <v>0</v>
      </c>
      <c r="BT79" s="188">
        <f t="shared" si="49"/>
        <v>0</v>
      </c>
      <c r="BU79" s="188">
        <f t="shared" si="50"/>
        <v>0</v>
      </c>
      <c r="BV79" s="188">
        <f t="shared" si="51"/>
        <v>0</v>
      </c>
      <c r="BW79" s="188">
        <f t="shared" si="52"/>
        <v>0</v>
      </c>
      <c r="BX79" s="188">
        <f t="shared" si="53"/>
        <v>0</v>
      </c>
      <c r="BY79" s="188">
        <f t="shared" si="54"/>
        <v>0</v>
      </c>
      <c r="BZ79" s="188">
        <f t="shared" si="55"/>
        <v>0</v>
      </c>
      <c r="CA79" s="188">
        <f t="shared" si="56"/>
        <v>0</v>
      </c>
    </row>
    <row r="80" spans="1:79" x14ac:dyDescent="0.25">
      <c r="A80" s="15">
        <v>15</v>
      </c>
      <c r="B80" s="49" t="s">
        <v>80</v>
      </c>
      <c r="C80" s="58"/>
      <c r="D80" s="226"/>
      <c r="E80" s="22"/>
      <c r="F80" s="22"/>
      <c r="G80" s="22"/>
      <c r="H80" s="22"/>
      <c r="I80" s="22"/>
      <c r="J80" s="298"/>
      <c r="K80" s="298"/>
      <c r="L80" s="299"/>
      <c r="M80" s="250"/>
      <c r="N80" s="264"/>
      <c r="O80" s="264"/>
      <c r="P80" s="264"/>
      <c r="Q80" s="264"/>
      <c r="R80" s="54"/>
      <c r="S80" s="298"/>
      <c r="T80" s="298"/>
      <c r="U80" s="299"/>
      <c r="V80" s="252"/>
      <c r="W80" s="264"/>
      <c r="X80" s="264"/>
      <c r="Y80" s="264"/>
      <c r="Z80" s="264"/>
      <c r="AA80" s="54"/>
      <c r="AB80" s="298"/>
      <c r="AC80" s="298"/>
      <c r="AD80" s="299"/>
      <c r="AE80" s="252"/>
      <c r="AF80" s="264"/>
      <c r="AG80" s="264"/>
      <c r="AH80" s="264"/>
      <c r="AI80" s="264"/>
      <c r="AJ80" s="54"/>
      <c r="AK80" s="298"/>
      <c r="AL80" s="298"/>
      <c r="AM80" s="299"/>
      <c r="AN80" s="252"/>
      <c r="AO80" s="264"/>
      <c r="AP80" s="264"/>
      <c r="AQ80" s="264"/>
      <c r="AR80" s="264"/>
      <c r="AS80" s="54"/>
      <c r="AT80" s="298"/>
      <c r="AU80" s="298"/>
      <c r="AV80" s="299"/>
      <c r="AW80" s="252"/>
      <c r="AX80" s="264"/>
      <c r="AY80" s="264"/>
      <c r="AZ80" s="264"/>
      <c r="BA80" s="264"/>
      <c r="BB80" s="54"/>
      <c r="BC80" s="298"/>
      <c r="BD80" s="298"/>
      <c r="BE80" s="299"/>
      <c r="BF80" s="252"/>
      <c r="BG80" s="264"/>
      <c r="BH80" s="264"/>
      <c r="BI80" s="264"/>
      <c r="BJ80" s="264"/>
      <c r="BK80" s="54"/>
      <c r="BL80" s="298"/>
      <c r="BM80" s="298"/>
      <c r="BN80" s="299"/>
      <c r="BO80" s="269"/>
      <c r="BP80" s="322">
        <f t="shared" si="47"/>
        <v>0</v>
      </c>
      <c r="BQ80" s="323"/>
      <c r="BR80" s="1"/>
      <c r="BS80" s="2">
        <f t="shared" si="48"/>
        <v>0</v>
      </c>
      <c r="BT80" s="188">
        <f t="shared" si="49"/>
        <v>0</v>
      </c>
      <c r="BU80" s="188">
        <f t="shared" si="50"/>
        <v>0</v>
      </c>
      <c r="BV80" s="188">
        <f t="shared" si="51"/>
        <v>0</v>
      </c>
      <c r="BW80" s="188">
        <f t="shared" si="52"/>
        <v>0</v>
      </c>
      <c r="BX80" s="188">
        <f t="shared" si="53"/>
        <v>0</v>
      </c>
      <c r="BY80" s="188">
        <f t="shared" si="54"/>
        <v>0</v>
      </c>
      <c r="BZ80" s="188">
        <f t="shared" si="55"/>
        <v>0</v>
      </c>
      <c r="CA80" s="188">
        <f t="shared" si="56"/>
        <v>0</v>
      </c>
    </row>
    <row r="81" spans="1:79" x14ac:dyDescent="0.25">
      <c r="A81" s="15">
        <v>16</v>
      </c>
      <c r="B81" s="49" t="s">
        <v>80</v>
      </c>
      <c r="C81" s="58"/>
      <c r="D81" s="226"/>
      <c r="E81" s="22"/>
      <c r="F81" s="22"/>
      <c r="G81" s="22"/>
      <c r="H81" s="22"/>
      <c r="I81" s="22"/>
      <c r="J81" s="301"/>
      <c r="K81" s="312"/>
      <c r="L81" s="313"/>
      <c r="M81" s="250"/>
      <c r="N81" s="264"/>
      <c r="O81" s="264"/>
      <c r="P81" s="264"/>
      <c r="Q81" s="264"/>
      <c r="R81" s="54"/>
      <c r="S81" s="301"/>
      <c r="T81" s="312"/>
      <c r="U81" s="313"/>
      <c r="V81" s="252"/>
      <c r="W81" s="264"/>
      <c r="X81" s="264"/>
      <c r="Y81" s="264"/>
      <c r="Z81" s="264"/>
      <c r="AA81" s="54"/>
      <c r="AB81" s="301"/>
      <c r="AC81" s="312"/>
      <c r="AD81" s="313"/>
      <c r="AE81" s="252"/>
      <c r="AF81" s="264"/>
      <c r="AG81" s="264"/>
      <c r="AH81" s="264"/>
      <c r="AI81" s="264"/>
      <c r="AJ81" s="54"/>
      <c r="AK81" s="301"/>
      <c r="AL81" s="312"/>
      <c r="AM81" s="313"/>
      <c r="AN81" s="252"/>
      <c r="AO81" s="264"/>
      <c r="AP81" s="264"/>
      <c r="AQ81" s="264"/>
      <c r="AR81" s="264"/>
      <c r="AS81" s="54"/>
      <c r="AT81" s="301"/>
      <c r="AU81" s="312"/>
      <c r="AV81" s="313"/>
      <c r="AW81" s="252"/>
      <c r="AX81" s="264"/>
      <c r="AY81" s="264"/>
      <c r="AZ81" s="264"/>
      <c r="BA81" s="264"/>
      <c r="BB81" s="54"/>
      <c r="BC81" s="301"/>
      <c r="BD81" s="312"/>
      <c r="BE81" s="313"/>
      <c r="BF81" s="252"/>
      <c r="BG81" s="264"/>
      <c r="BH81" s="264"/>
      <c r="BI81" s="264"/>
      <c r="BJ81" s="264"/>
      <c r="BK81" s="54"/>
      <c r="BL81" s="301"/>
      <c r="BM81" s="312"/>
      <c r="BN81" s="313"/>
      <c r="BO81" s="269"/>
      <c r="BP81" s="322">
        <f t="shared" si="47"/>
        <v>0</v>
      </c>
      <c r="BQ81" s="323"/>
      <c r="BR81" s="1"/>
      <c r="BS81" s="2">
        <f t="shared" si="48"/>
        <v>0</v>
      </c>
      <c r="BT81" s="188">
        <f t="shared" si="49"/>
        <v>0</v>
      </c>
      <c r="BU81" s="188">
        <f t="shared" si="50"/>
        <v>0</v>
      </c>
      <c r="BV81" s="188">
        <f t="shared" si="51"/>
        <v>0</v>
      </c>
      <c r="BW81" s="188">
        <f t="shared" si="52"/>
        <v>0</v>
      </c>
      <c r="BX81" s="188">
        <f t="shared" si="53"/>
        <v>0</v>
      </c>
      <c r="BY81" s="188">
        <f t="shared" si="54"/>
        <v>0</v>
      </c>
      <c r="BZ81" s="188">
        <f t="shared" si="55"/>
        <v>0</v>
      </c>
      <c r="CA81" s="188">
        <f t="shared" si="56"/>
        <v>0</v>
      </c>
    </row>
    <row r="82" spans="1:79" x14ac:dyDescent="0.25">
      <c r="A82" s="15">
        <v>17</v>
      </c>
      <c r="B82" s="49" t="s">
        <v>80</v>
      </c>
      <c r="C82" s="58"/>
      <c r="D82" s="226"/>
      <c r="E82" s="22"/>
      <c r="F82" s="22"/>
      <c r="G82" s="22"/>
      <c r="H82" s="22"/>
      <c r="I82" s="22"/>
      <c r="J82" s="298"/>
      <c r="K82" s="298"/>
      <c r="L82" s="299"/>
      <c r="M82" s="250"/>
      <c r="N82" s="264"/>
      <c r="O82" s="264"/>
      <c r="P82" s="264"/>
      <c r="Q82" s="264"/>
      <c r="R82" s="54"/>
      <c r="S82" s="298"/>
      <c r="T82" s="298"/>
      <c r="U82" s="299"/>
      <c r="V82" s="252"/>
      <c r="W82" s="264"/>
      <c r="X82" s="264"/>
      <c r="Y82" s="264"/>
      <c r="Z82" s="264"/>
      <c r="AA82" s="54"/>
      <c r="AB82" s="298"/>
      <c r="AC82" s="298"/>
      <c r="AD82" s="299"/>
      <c r="AE82" s="252"/>
      <c r="AF82" s="264"/>
      <c r="AG82" s="264"/>
      <c r="AH82" s="264"/>
      <c r="AI82" s="264"/>
      <c r="AJ82" s="54"/>
      <c r="AK82" s="298"/>
      <c r="AL82" s="298"/>
      <c r="AM82" s="299"/>
      <c r="AN82" s="252"/>
      <c r="AO82" s="264"/>
      <c r="AP82" s="264"/>
      <c r="AQ82" s="264"/>
      <c r="AR82" s="264"/>
      <c r="AS82" s="54"/>
      <c r="AT82" s="298"/>
      <c r="AU82" s="298"/>
      <c r="AV82" s="299"/>
      <c r="AW82" s="252"/>
      <c r="AX82" s="264"/>
      <c r="AY82" s="264"/>
      <c r="AZ82" s="264"/>
      <c r="BA82" s="264"/>
      <c r="BB82" s="54"/>
      <c r="BC82" s="298"/>
      <c r="BD82" s="298"/>
      <c r="BE82" s="299"/>
      <c r="BF82" s="252"/>
      <c r="BG82" s="264"/>
      <c r="BH82" s="264"/>
      <c r="BI82" s="264"/>
      <c r="BJ82" s="264"/>
      <c r="BK82" s="54"/>
      <c r="BL82" s="298"/>
      <c r="BM82" s="298"/>
      <c r="BN82" s="299"/>
      <c r="BO82" s="269"/>
      <c r="BP82" s="322">
        <f t="shared" si="47"/>
        <v>0</v>
      </c>
      <c r="BQ82" s="323"/>
      <c r="BR82" s="1"/>
      <c r="BS82" s="2">
        <f t="shared" si="48"/>
        <v>0</v>
      </c>
      <c r="BT82" s="188">
        <f t="shared" si="49"/>
        <v>0</v>
      </c>
      <c r="BU82" s="188">
        <f t="shared" si="50"/>
        <v>0</v>
      </c>
      <c r="BV82" s="188">
        <f t="shared" si="51"/>
        <v>0</v>
      </c>
      <c r="BW82" s="188">
        <f t="shared" si="52"/>
        <v>0</v>
      </c>
      <c r="BX82" s="188">
        <f t="shared" si="53"/>
        <v>0</v>
      </c>
      <c r="BY82" s="188">
        <f t="shared" si="54"/>
        <v>0</v>
      </c>
      <c r="BZ82" s="188">
        <f t="shared" si="55"/>
        <v>0</v>
      </c>
      <c r="CA82" s="188">
        <f t="shared" si="56"/>
        <v>0</v>
      </c>
    </row>
    <row r="83" spans="1:79" x14ac:dyDescent="0.25">
      <c r="A83" s="15">
        <v>18</v>
      </c>
      <c r="B83" s="49" t="s">
        <v>80</v>
      </c>
      <c r="C83" s="58"/>
      <c r="D83" s="226"/>
      <c r="E83" s="22"/>
      <c r="F83" s="22"/>
      <c r="G83" s="22"/>
      <c r="H83" s="22"/>
      <c r="I83" s="22"/>
      <c r="J83" s="298"/>
      <c r="K83" s="298"/>
      <c r="L83" s="299"/>
      <c r="M83" s="250"/>
      <c r="N83" s="264"/>
      <c r="O83" s="264"/>
      <c r="P83" s="264"/>
      <c r="Q83" s="264"/>
      <c r="R83" s="54"/>
      <c r="S83" s="298"/>
      <c r="T83" s="298"/>
      <c r="U83" s="299"/>
      <c r="V83" s="252"/>
      <c r="W83" s="264"/>
      <c r="X83" s="264"/>
      <c r="Y83" s="264"/>
      <c r="Z83" s="264"/>
      <c r="AA83" s="54"/>
      <c r="AB83" s="298"/>
      <c r="AC83" s="298"/>
      <c r="AD83" s="299"/>
      <c r="AE83" s="252"/>
      <c r="AF83" s="264"/>
      <c r="AG83" s="264"/>
      <c r="AH83" s="264"/>
      <c r="AI83" s="264"/>
      <c r="AJ83" s="54"/>
      <c r="AK83" s="298"/>
      <c r="AL83" s="298"/>
      <c r="AM83" s="299"/>
      <c r="AN83" s="252"/>
      <c r="AO83" s="264"/>
      <c r="AP83" s="264"/>
      <c r="AQ83" s="264"/>
      <c r="AR83" s="264"/>
      <c r="AS83" s="54"/>
      <c r="AT83" s="298"/>
      <c r="AU83" s="298"/>
      <c r="AV83" s="299"/>
      <c r="AW83" s="252"/>
      <c r="AX83" s="264"/>
      <c r="AY83" s="264"/>
      <c r="AZ83" s="264"/>
      <c r="BA83" s="264"/>
      <c r="BB83" s="54"/>
      <c r="BC83" s="298"/>
      <c r="BD83" s="298"/>
      <c r="BE83" s="299"/>
      <c r="BF83" s="252"/>
      <c r="BG83" s="264"/>
      <c r="BH83" s="264"/>
      <c r="BI83" s="264"/>
      <c r="BJ83" s="264"/>
      <c r="BK83" s="54"/>
      <c r="BL83" s="298"/>
      <c r="BM83" s="298"/>
      <c r="BN83" s="299"/>
      <c r="BO83" s="269"/>
      <c r="BP83" s="322">
        <f t="shared" si="47"/>
        <v>0</v>
      </c>
      <c r="BQ83" s="323"/>
      <c r="BR83" s="1"/>
      <c r="BS83" s="2">
        <f t="shared" si="48"/>
        <v>0</v>
      </c>
      <c r="BT83" s="188">
        <f t="shared" si="49"/>
        <v>0</v>
      </c>
      <c r="BU83" s="188">
        <f t="shared" si="50"/>
        <v>0</v>
      </c>
      <c r="BV83" s="188">
        <f t="shared" si="51"/>
        <v>0</v>
      </c>
      <c r="BW83" s="188">
        <f t="shared" si="52"/>
        <v>0</v>
      </c>
      <c r="BX83" s="188">
        <f t="shared" si="53"/>
        <v>0</v>
      </c>
      <c r="BY83" s="188">
        <f t="shared" si="54"/>
        <v>0</v>
      </c>
      <c r="BZ83" s="188">
        <f t="shared" si="55"/>
        <v>0</v>
      </c>
      <c r="CA83" s="188">
        <f t="shared" si="56"/>
        <v>0</v>
      </c>
    </row>
    <row r="84" spans="1:79" x14ac:dyDescent="0.25">
      <c r="A84" s="15">
        <v>19</v>
      </c>
      <c r="B84" s="49" t="s">
        <v>80</v>
      </c>
      <c r="C84" s="58"/>
      <c r="D84" s="226"/>
      <c r="E84" s="22"/>
      <c r="F84" s="22"/>
      <c r="G84" s="22"/>
      <c r="H84" s="22"/>
      <c r="I84" s="22"/>
      <c r="J84" s="301"/>
      <c r="K84" s="312"/>
      <c r="L84" s="313"/>
      <c r="M84" s="250"/>
      <c r="N84" s="264"/>
      <c r="O84" s="264"/>
      <c r="P84" s="264"/>
      <c r="Q84" s="264"/>
      <c r="R84" s="54"/>
      <c r="S84" s="301"/>
      <c r="T84" s="312"/>
      <c r="U84" s="313"/>
      <c r="V84" s="252"/>
      <c r="W84" s="264"/>
      <c r="X84" s="264"/>
      <c r="Y84" s="264"/>
      <c r="Z84" s="264"/>
      <c r="AA84" s="54"/>
      <c r="AB84" s="301"/>
      <c r="AC84" s="312"/>
      <c r="AD84" s="313"/>
      <c r="AE84" s="252"/>
      <c r="AF84" s="264"/>
      <c r="AG84" s="264"/>
      <c r="AH84" s="264"/>
      <c r="AI84" s="264"/>
      <c r="AJ84" s="54"/>
      <c r="AK84" s="301"/>
      <c r="AL84" s="312"/>
      <c r="AM84" s="313"/>
      <c r="AN84" s="252"/>
      <c r="AO84" s="264"/>
      <c r="AP84" s="264"/>
      <c r="AQ84" s="264"/>
      <c r="AR84" s="264"/>
      <c r="AS84" s="54"/>
      <c r="AT84" s="301"/>
      <c r="AU84" s="312"/>
      <c r="AV84" s="313"/>
      <c r="AW84" s="252"/>
      <c r="AX84" s="264"/>
      <c r="AY84" s="264"/>
      <c r="AZ84" s="264"/>
      <c r="BA84" s="264"/>
      <c r="BB84" s="54"/>
      <c r="BC84" s="301"/>
      <c r="BD84" s="312"/>
      <c r="BE84" s="313"/>
      <c r="BF84" s="252"/>
      <c r="BG84" s="264"/>
      <c r="BH84" s="264"/>
      <c r="BI84" s="264"/>
      <c r="BJ84" s="264"/>
      <c r="BK84" s="54"/>
      <c r="BL84" s="301"/>
      <c r="BM84" s="312"/>
      <c r="BN84" s="313"/>
      <c r="BO84" s="269"/>
      <c r="BP84" s="322">
        <f t="shared" si="47"/>
        <v>0</v>
      </c>
      <c r="BQ84" s="323"/>
      <c r="BR84" s="1"/>
      <c r="BS84" s="2">
        <f t="shared" si="48"/>
        <v>0</v>
      </c>
      <c r="BT84" s="188">
        <f t="shared" si="49"/>
        <v>0</v>
      </c>
      <c r="BU84" s="188">
        <f t="shared" si="50"/>
        <v>0</v>
      </c>
      <c r="BV84" s="188">
        <f t="shared" si="51"/>
        <v>0</v>
      </c>
      <c r="BW84" s="188">
        <f t="shared" si="52"/>
        <v>0</v>
      </c>
      <c r="BX84" s="188">
        <f t="shared" si="53"/>
        <v>0</v>
      </c>
      <c r="BY84" s="188">
        <f t="shared" si="54"/>
        <v>0</v>
      </c>
      <c r="BZ84" s="188">
        <f t="shared" si="55"/>
        <v>0</v>
      </c>
      <c r="CA84" s="188">
        <f t="shared" si="56"/>
        <v>0</v>
      </c>
    </row>
    <row r="85" spans="1:79" ht="15.75" thickBot="1" x14ac:dyDescent="0.3">
      <c r="A85" s="15">
        <v>20</v>
      </c>
      <c r="B85" s="49" t="s">
        <v>80</v>
      </c>
      <c r="C85" s="58"/>
      <c r="D85" s="226"/>
      <c r="E85" s="22"/>
      <c r="F85" s="22"/>
      <c r="G85" s="22"/>
      <c r="H85" s="22"/>
      <c r="I85" s="22"/>
      <c r="J85" s="298"/>
      <c r="K85" s="298"/>
      <c r="L85" s="299"/>
      <c r="M85" s="250"/>
      <c r="N85" s="264"/>
      <c r="O85" s="264"/>
      <c r="P85" s="264"/>
      <c r="Q85" s="264"/>
      <c r="R85" s="54"/>
      <c r="S85" s="298"/>
      <c r="T85" s="298"/>
      <c r="U85" s="299"/>
      <c r="V85" s="252"/>
      <c r="W85" s="264"/>
      <c r="X85" s="264"/>
      <c r="Y85" s="264"/>
      <c r="Z85" s="264"/>
      <c r="AA85" s="54"/>
      <c r="AB85" s="298"/>
      <c r="AC85" s="298"/>
      <c r="AD85" s="299"/>
      <c r="AE85" s="252"/>
      <c r="AF85" s="264"/>
      <c r="AG85" s="264"/>
      <c r="AH85" s="264"/>
      <c r="AI85" s="264"/>
      <c r="AJ85" s="54"/>
      <c r="AK85" s="298"/>
      <c r="AL85" s="298"/>
      <c r="AM85" s="299"/>
      <c r="AN85" s="252"/>
      <c r="AO85" s="264"/>
      <c r="AP85" s="264"/>
      <c r="AQ85" s="264"/>
      <c r="AR85" s="264"/>
      <c r="AS85" s="54"/>
      <c r="AT85" s="298"/>
      <c r="AU85" s="298"/>
      <c r="AV85" s="299"/>
      <c r="AW85" s="252"/>
      <c r="AX85" s="264"/>
      <c r="AY85" s="264"/>
      <c r="AZ85" s="264"/>
      <c r="BA85" s="264"/>
      <c r="BB85" s="54"/>
      <c r="BC85" s="298"/>
      <c r="BD85" s="298"/>
      <c r="BE85" s="299"/>
      <c r="BF85" s="252"/>
      <c r="BG85" s="264"/>
      <c r="BH85" s="264"/>
      <c r="BI85" s="264"/>
      <c r="BJ85" s="264"/>
      <c r="BK85" s="54"/>
      <c r="BL85" s="298"/>
      <c r="BM85" s="298"/>
      <c r="BN85" s="299"/>
      <c r="BO85" s="269"/>
      <c r="BP85" s="322">
        <f t="shared" si="47"/>
        <v>0</v>
      </c>
      <c r="BQ85" s="323"/>
      <c r="BR85" s="1"/>
      <c r="BS85" s="2">
        <f t="shared" si="48"/>
        <v>0</v>
      </c>
      <c r="BT85" s="188">
        <f t="shared" si="49"/>
        <v>0</v>
      </c>
      <c r="BU85" s="188">
        <f t="shared" si="50"/>
        <v>0</v>
      </c>
      <c r="BV85" s="188">
        <f t="shared" si="51"/>
        <v>0</v>
      </c>
      <c r="BW85" s="188">
        <f t="shared" si="52"/>
        <v>0</v>
      </c>
      <c r="BX85" s="188">
        <f t="shared" si="53"/>
        <v>0</v>
      </c>
      <c r="BY85" s="188">
        <f t="shared" si="54"/>
        <v>0</v>
      </c>
      <c r="BZ85" s="188">
        <f t="shared" si="55"/>
        <v>0</v>
      </c>
      <c r="CA85" s="188">
        <f t="shared" si="56"/>
        <v>0</v>
      </c>
    </row>
    <row r="86" spans="1:79" ht="16.5" thickTop="1" thickBot="1" x14ac:dyDescent="0.3">
      <c r="A86" s="233" t="s">
        <v>57</v>
      </c>
      <c r="B86" s="234"/>
      <c r="C86" s="234"/>
      <c r="D86" s="226"/>
      <c r="E86" s="22"/>
      <c r="F86" s="22"/>
      <c r="G86" s="22"/>
      <c r="H86" s="22"/>
      <c r="I86" s="22"/>
      <c r="J86" s="373">
        <f>SUM(J66:L85)</f>
        <v>0</v>
      </c>
      <c r="K86" s="374"/>
      <c r="L86" s="374"/>
      <c r="M86" s="250"/>
      <c r="N86" s="264"/>
      <c r="O86" s="264"/>
      <c r="P86" s="264"/>
      <c r="Q86" s="264"/>
      <c r="R86" s="54"/>
      <c r="S86" s="373">
        <f>SUM(S66:U85)</f>
        <v>0</v>
      </c>
      <c r="T86" s="374"/>
      <c r="U86" s="374"/>
      <c r="V86" s="252"/>
      <c r="W86" s="264"/>
      <c r="X86" s="264"/>
      <c r="Y86" s="264"/>
      <c r="Z86" s="264"/>
      <c r="AA86" s="54"/>
      <c r="AB86" s="380">
        <f>SUM(AB66:AD85)</f>
        <v>0</v>
      </c>
      <c r="AC86" s="381"/>
      <c r="AD86" s="382"/>
      <c r="AE86" s="252"/>
      <c r="AF86" s="264"/>
      <c r="AG86" s="264"/>
      <c r="AH86" s="264"/>
      <c r="AI86" s="264"/>
      <c r="AJ86" s="54"/>
      <c r="AK86" s="380">
        <f>SUM(AK66:AM85)</f>
        <v>0</v>
      </c>
      <c r="AL86" s="381"/>
      <c r="AM86" s="382"/>
      <c r="AN86" s="252"/>
      <c r="AO86" s="264"/>
      <c r="AP86" s="264"/>
      <c r="AQ86" s="264"/>
      <c r="AR86" s="264"/>
      <c r="AS86" s="54"/>
      <c r="AT86" s="380">
        <f>SUM(AT66:AV85)</f>
        <v>0</v>
      </c>
      <c r="AU86" s="381"/>
      <c r="AV86" s="382"/>
      <c r="AW86" s="252"/>
      <c r="AX86" s="264"/>
      <c r="AY86" s="264"/>
      <c r="AZ86" s="264"/>
      <c r="BA86" s="264"/>
      <c r="BB86" s="54"/>
      <c r="BC86" s="380">
        <f>SUM(BC66:BE85)</f>
        <v>0</v>
      </c>
      <c r="BD86" s="381"/>
      <c r="BE86" s="382"/>
      <c r="BF86" s="252"/>
      <c r="BG86" s="264"/>
      <c r="BH86" s="264"/>
      <c r="BI86" s="264"/>
      <c r="BJ86" s="264"/>
      <c r="BK86" s="54"/>
      <c r="BL86" s="380">
        <f>SUM(BL66:BN85)</f>
        <v>0</v>
      </c>
      <c r="BM86" s="381"/>
      <c r="BN86" s="382"/>
      <c r="BO86" s="270"/>
      <c r="BP86" s="348">
        <f>J86+S86+AB86+AK86+AT86+BC86+BL86</f>
        <v>0</v>
      </c>
      <c r="BQ86" s="349"/>
      <c r="BR86" s="1"/>
      <c r="BS86" s="92"/>
      <c r="BT86" s="93"/>
      <c r="BU86" s="93"/>
      <c r="BV86" s="93"/>
      <c r="BW86" s="93"/>
      <c r="BX86" s="93"/>
      <c r="BY86" s="93"/>
      <c r="BZ86" s="93"/>
      <c r="CA86" s="94"/>
    </row>
    <row r="87" spans="1:79" ht="2.25" customHeight="1" thickTop="1" thickBot="1" x14ac:dyDescent="0.3">
      <c r="A87" s="366"/>
      <c r="B87" s="367"/>
      <c r="C87" s="367"/>
      <c r="D87" s="226"/>
      <c r="E87" s="366"/>
      <c r="F87" s="367"/>
      <c r="G87" s="367"/>
      <c r="H87" s="367"/>
      <c r="I87" s="276"/>
      <c r="J87" s="276"/>
      <c r="K87" s="276"/>
      <c r="L87" s="276"/>
      <c r="M87" s="250"/>
      <c r="N87" s="366"/>
      <c r="O87" s="367"/>
      <c r="P87" s="367"/>
      <c r="Q87" s="367"/>
      <c r="R87" s="367"/>
      <c r="S87" s="367"/>
      <c r="T87" s="367"/>
      <c r="U87" s="302"/>
      <c r="V87" s="252"/>
      <c r="W87" s="366"/>
      <c r="X87" s="367"/>
      <c r="Y87" s="367"/>
      <c r="Z87" s="367"/>
      <c r="AA87" s="367"/>
      <c r="AB87" s="367"/>
      <c r="AC87" s="367"/>
      <c r="AD87" s="302"/>
      <c r="AE87" s="252"/>
      <c r="AF87" s="366"/>
      <c r="AG87" s="367"/>
      <c r="AH87" s="367"/>
      <c r="AI87" s="367"/>
      <c r="AJ87" s="367"/>
      <c r="AK87" s="367"/>
      <c r="AL87" s="367"/>
      <c r="AM87" s="302"/>
      <c r="AN87" s="252"/>
      <c r="AO87" s="366"/>
      <c r="AP87" s="367"/>
      <c r="AQ87" s="367"/>
      <c r="AR87" s="367"/>
      <c r="AS87" s="367"/>
      <c r="AT87" s="367"/>
      <c r="AU87" s="367"/>
      <c r="AV87" s="302"/>
      <c r="AW87" s="252"/>
      <c r="AX87" s="366"/>
      <c r="AY87" s="367"/>
      <c r="AZ87" s="367"/>
      <c r="BA87" s="367"/>
      <c r="BB87" s="367"/>
      <c r="BC87" s="367"/>
      <c r="BD87" s="367"/>
      <c r="BE87" s="302"/>
      <c r="BF87" s="252"/>
      <c r="BG87" s="366"/>
      <c r="BH87" s="367"/>
      <c r="BI87" s="367"/>
      <c r="BJ87" s="367"/>
      <c r="BK87" s="367"/>
      <c r="BL87" s="367"/>
      <c r="BM87" s="367"/>
      <c r="BN87" s="302"/>
      <c r="BO87" s="418"/>
      <c r="BP87" s="276"/>
      <c r="BQ87" s="252"/>
      <c r="BR87" s="1"/>
      <c r="BS87" s="129"/>
      <c r="BT87" s="129"/>
      <c r="BU87" s="129"/>
      <c r="BV87" s="129"/>
      <c r="BW87" s="129"/>
      <c r="BX87" s="129"/>
      <c r="BY87" s="129"/>
      <c r="BZ87" s="129"/>
      <c r="CA87" s="129"/>
    </row>
    <row r="88" spans="1:79" ht="16.5" thickTop="1" thickBot="1" x14ac:dyDescent="0.3">
      <c r="A88" s="280" t="s">
        <v>58</v>
      </c>
      <c r="B88" s="281"/>
      <c r="C88" s="281"/>
      <c r="D88" s="226"/>
      <c r="E88" s="288"/>
      <c r="F88" s="289"/>
      <c r="G88" s="289"/>
      <c r="H88" s="289"/>
      <c r="I88" s="420"/>
      <c r="J88" s="303">
        <f>L44+J52+J56+J64+J86</f>
        <v>0</v>
      </c>
      <c r="K88" s="304"/>
      <c r="L88" s="304"/>
      <c r="M88" s="250"/>
      <c r="N88" s="283"/>
      <c r="O88" s="263"/>
      <c r="P88" s="263"/>
      <c r="Q88" s="263"/>
      <c r="R88" s="368"/>
      <c r="S88" s="303">
        <f>U44+S52+S56+S64+S86</f>
        <v>0</v>
      </c>
      <c r="T88" s="304"/>
      <c r="U88" s="304"/>
      <c r="V88" s="252"/>
      <c r="W88" s="283"/>
      <c r="X88" s="263"/>
      <c r="Y88" s="263"/>
      <c r="Z88" s="263"/>
      <c r="AA88" s="368"/>
      <c r="AB88" s="303">
        <f>AD44+AB52+AB56+AB64+AB86</f>
        <v>0</v>
      </c>
      <c r="AC88" s="304"/>
      <c r="AD88" s="317"/>
      <c r="AE88" s="252"/>
      <c r="AF88" s="283"/>
      <c r="AG88" s="263"/>
      <c r="AH88" s="263"/>
      <c r="AI88" s="263"/>
      <c r="AJ88" s="368"/>
      <c r="AK88" s="303">
        <f>AM44+AK52+AK56+AK64+AK86</f>
        <v>0</v>
      </c>
      <c r="AL88" s="304"/>
      <c r="AM88" s="317"/>
      <c r="AN88" s="252"/>
      <c r="AO88" s="283"/>
      <c r="AP88" s="263"/>
      <c r="AQ88" s="263"/>
      <c r="AR88" s="263"/>
      <c r="AS88" s="368"/>
      <c r="AT88" s="303">
        <f>AV44+AT52+AT56+AT64+AT86</f>
        <v>0</v>
      </c>
      <c r="AU88" s="304"/>
      <c r="AV88" s="317"/>
      <c r="AW88" s="252"/>
      <c r="AX88" s="283"/>
      <c r="AY88" s="263"/>
      <c r="AZ88" s="263"/>
      <c r="BA88" s="263"/>
      <c r="BB88" s="368"/>
      <c r="BC88" s="303">
        <f>BE44+BC52+BC56+BC64+BC86</f>
        <v>0</v>
      </c>
      <c r="BD88" s="304"/>
      <c r="BE88" s="317"/>
      <c r="BF88" s="252"/>
      <c r="BG88" s="283"/>
      <c r="BH88" s="263"/>
      <c r="BI88" s="263"/>
      <c r="BJ88" s="263"/>
      <c r="BK88" s="368"/>
      <c r="BL88" s="303">
        <f>BN44+BL52+BL56+BL64+BL86</f>
        <v>0</v>
      </c>
      <c r="BM88" s="304"/>
      <c r="BN88" s="317"/>
      <c r="BO88" s="350"/>
      <c r="BP88" s="348">
        <f>J88+S88+AB88+AK88+AT88+BC88+BL88</f>
        <v>0</v>
      </c>
      <c r="BQ88" s="349"/>
      <c r="BR88" s="1"/>
      <c r="BS88" s="2" t="s">
        <v>142</v>
      </c>
      <c r="BT88" s="50">
        <f>SUM(BT46:BT85)</f>
        <v>0</v>
      </c>
      <c r="BU88" s="50">
        <f t="shared" ref="BU88:BX88" si="57">SUM(BU46:BU85)</f>
        <v>0</v>
      </c>
      <c r="BV88" s="50">
        <f t="shared" si="57"/>
        <v>0</v>
      </c>
      <c r="BW88" s="50">
        <f t="shared" si="57"/>
        <v>0</v>
      </c>
      <c r="BX88" s="50">
        <f t="shared" si="57"/>
        <v>0</v>
      </c>
      <c r="BY88" s="50">
        <f>SUM(BY46:BY85)</f>
        <v>0</v>
      </c>
      <c r="BZ88" s="50">
        <f>SUM(BZ46:BZ85)</f>
        <v>0</v>
      </c>
      <c r="CA88" s="188">
        <f>SUM(BT88:BZ88)</f>
        <v>0</v>
      </c>
    </row>
    <row r="89" spans="1:79" ht="15" hidden="1" customHeight="1" thickTop="1" x14ac:dyDescent="0.25">
      <c r="A89" s="203" t="s">
        <v>59</v>
      </c>
      <c r="B89" s="327"/>
      <c r="C89" s="204"/>
      <c r="D89" s="226"/>
      <c r="E89" s="37"/>
      <c r="F89" s="37"/>
      <c r="G89" s="37"/>
      <c r="H89" s="37"/>
      <c r="I89" s="37"/>
      <c r="J89" s="359">
        <f>IF(J70&gt;25000,(25000),(J70))</f>
        <v>0</v>
      </c>
      <c r="K89" s="360"/>
      <c r="L89" s="361"/>
      <c r="M89" s="250"/>
      <c r="N89" s="22"/>
      <c r="O89" s="22"/>
      <c r="P89" s="22"/>
      <c r="Q89" s="22"/>
      <c r="R89" s="22"/>
      <c r="S89" s="359">
        <f>IF(J89&gt;25000,0,IF((J70+S70)&lt;25000,S70,(25000-J89)))</f>
        <v>0</v>
      </c>
      <c r="T89" s="360"/>
      <c r="U89" s="361"/>
      <c r="V89" s="252"/>
      <c r="W89" s="22"/>
      <c r="X89" s="22"/>
      <c r="Y89" s="22"/>
      <c r="Z89" s="22"/>
      <c r="AA89" s="22"/>
      <c r="AB89" s="362">
        <f>IF(J89+S89&gt;=25000,0,IF((J70+S70+AB70)&lt;25000,AB70,(25000-J70-S70)))</f>
        <v>0</v>
      </c>
      <c r="AC89" s="360"/>
      <c r="AD89" s="363"/>
      <c r="AE89" s="252"/>
      <c r="AF89" s="22"/>
      <c r="AG89" s="22"/>
      <c r="AH89" s="22"/>
      <c r="AI89" s="22"/>
      <c r="AJ89" s="22"/>
      <c r="AK89" s="359">
        <f>IF(J89+S89+AB89&gt;=25000,0,IF((J70+S70+AB70+AK70)&lt;25000,AK70,(25000-J89-S89-AB89)))</f>
        <v>0</v>
      </c>
      <c r="AL89" s="360"/>
      <c r="AM89" s="361"/>
      <c r="AN89" s="252"/>
      <c r="AO89" s="22"/>
      <c r="AP89" s="22"/>
      <c r="AQ89" s="22"/>
      <c r="AR89" s="22"/>
      <c r="AS89" s="22"/>
      <c r="AT89" s="359">
        <f>IF(J89+S89+AB89+AK89&gt;=25000,0,IF((J70+S70+AB70+AK70+AT70)&lt;25000,AT70,(25000-J89-S89-AB89-AK89)))</f>
        <v>0</v>
      </c>
      <c r="AU89" s="360"/>
      <c r="AV89" s="361"/>
      <c r="AW89" s="252"/>
      <c r="AX89" s="22"/>
      <c r="AY89" s="22"/>
      <c r="AZ89" s="22"/>
      <c r="BA89" s="22"/>
      <c r="BB89" s="22"/>
      <c r="BC89" s="359">
        <f>IF(S89+AB89+AK89+AT89&gt;=25000,0,IF((S70+AB70+AK70+AT70+BC70)&lt;25000,BC70,(25000-S89-AB89-AK89-AT89)))</f>
        <v>0</v>
      </c>
      <c r="BD89" s="360"/>
      <c r="BE89" s="361"/>
      <c r="BF89" s="252"/>
      <c r="BG89" s="22"/>
      <c r="BH89" s="22"/>
      <c r="BI89" s="22"/>
      <c r="BJ89" s="22"/>
      <c r="BK89" s="22"/>
      <c r="BL89" s="359">
        <f>IF(AB89+AK89+AT89+BC89&gt;=25000,0,IF((AB70+AK70+AT70+BC70+BL70)&lt;25000,BL70,(25000-AB89-AK89-AT89-BC89)))</f>
        <v>0</v>
      </c>
      <c r="BM89" s="360"/>
      <c r="BN89" s="361"/>
      <c r="BO89" s="284"/>
      <c r="BP89" s="322">
        <f t="shared" ref="BP89:BP94" si="58">J89+S89+AB89+AK89+AT89</f>
        <v>0</v>
      </c>
      <c r="BQ89" s="341"/>
      <c r="BR89" s="83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15" hidden="1" customHeight="1" thickBot="1" x14ac:dyDescent="0.3">
      <c r="A90" s="203" t="s">
        <v>60</v>
      </c>
      <c r="B90" s="327"/>
      <c r="C90" s="204"/>
      <c r="D90" s="226"/>
      <c r="E90" s="37"/>
      <c r="F90" s="37"/>
      <c r="G90" s="37"/>
      <c r="H90" s="37"/>
      <c r="I90" s="37"/>
      <c r="J90" s="322">
        <f>IF(J71&gt;25000,(25000),(J71))</f>
        <v>0</v>
      </c>
      <c r="K90" s="340"/>
      <c r="L90" s="341"/>
      <c r="M90" s="250"/>
      <c r="N90" s="22"/>
      <c r="O90" s="22"/>
      <c r="P90" s="22"/>
      <c r="Q90" s="22"/>
      <c r="R90" s="22"/>
      <c r="S90" s="322">
        <f>IF(J90&gt;25000,0,IF((J71+S71)&lt;25000,S71,(25000-J90)))</f>
        <v>0</v>
      </c>
      <c r="T90" s="340"/>
      <c r="U90" s="341"/>
      <c r="V90" s="252"/>
      <c r="W90" s="22"/>
      <c r="X90" s="22"/>
      <c r="Y90" s="22"/>
      <c r="Z90" s="22"/>
      <c r="AA90" s="22"/>
      <c r="AB90" s="364">
        <f>IF(J90+S90&gt;=25000,0,IF((J71+S71+AB71)&lt;25000,AB71,(25000-J71-S71)))</f>
        <v>0</v>
      </c>
      <c r="AC90" s="340"/>
      <c r="AD90" s="365"/>
      <c r="AE90" s="252"/>
      <c r="AF90" s="22"/>
      <c r="AG90" s="22"/>
      <c r="AH90" s="22"/>
      <c r="AI90" s="22"/>
      <c r="AJ90" s="22"/>
      <c r="AK90" s="322">
        <f>IF(J90+S90+AB90&gt;=25000,0,IF((J71+S71+AB71+AK71)&lt;25000,AK71,(25000-J90-S90-AB90)))</f>
        <v>0</v>
      </c>
      <c r="AL90" s="340"/>
      <c r="AM90" s="341"/>
      <c r="AN90" s="252"/>
      <c r="AO90" s="22"/>
      <c r="AP90" s="22"/>
      <c r="AQ90" s="22"/>
      <c r="AR90" s="22"/>
      <c r="AS90" s="22"/>
      <c r="AT90" s="322">
        <f>IF(J90+S90+AB90+AK90&gt;=25000,0,IF((J71+S71+AB71+AK71+AT71)&lt;25000,AT71,(25000-J90-S90-AB90-AK90)))</f>
        <v>0</v>
      </c>
      <c r="AU90" s="340"/>
      <c r="AV90" s="341"/>
      <c r="AW90" s="252"/>
      <c r="AX90" s="22"/>
      <c r="AY90" s="22"/>
      <c r="AZ90" s="22"/>
      <c r="BA90" s="22"/>
      <c r="BB90" s="22"/>
      <c r="BC90" s="322">
        <f>IF(S90+AB90+AK90+AT90&gt;=25000,0,IF((S71+AB71+AK71+AT71+BC71)&lt;25000,BC71,(25000-S90-AB90-AK90-AT90)))</f>
        <v>0</v>
      </c>
      <c r="BD90" s="340"/>
      <c r="BE90" s="341"/>
      <c r="BF90" s="252"/>
      <c r="BG90" s="22"/>
      <c r="BH90" s="22"/>
      <c r="BI90" s="22"/>
      <c r="BJ90" s="22"/>
      <c r="BK90" s="22"/>
      <c r="BL90" s="322">
        <f>IF(AB90+AK90+AT90+BC90&gt;=25000,0,IF((AB71+AK71+AT71+BC71+BL71)&lt;25000,BL71,(25000-AB90-AK90-AT90-BC90)))</f>
        <v>0</v>
      </c>
      <c r="BM90" s="340"/>
      <c r="BN90" s="341"/>
      <c r="BO90" s="284"/>
      <c r="BP90" s="322">
        <f t="shared" si="58"/>
        <v>0</v>
      </c>
      <c r="BQ90" s="341"/>
      <c r="BR90" s="83"/>
      <c r="BS90" s="2"/>
      <c r="BT90" s="2"/>
      <c r="BU90" s="2"/>
      <c r="BV90" s="2"/>
      <c r="BW90" s="2"/>
      <c r="BX90" s="2"/>
      <c r="BY90" s="2"/>
      <c r="BZ90" s="2"/>
      <c r="CA90" s="2"/>
    </row>
    <row r="91" spans="1:79" ht="15" hidden="1" customHeight="1" thickBot="1" x14ac:dyDescent="0.3">
      <c r="A91" s="203" t="s">
        <v>61</v>
      </c>
      <c r="B91" s="327"/>
      <c r="C91" s="204"/>
      <c r="D91" s="226"/>
      <c r="E91" s="37"/>
      <c r="F91" s="37"/>
      <c r="G91" s="37"/>
      <c r="H91" s="37"/>
      <c r="I91" s="37"/>
      <c r="J91" s="322">
        <f>IF(J72&gt;25000,(25000),(J72))</f>
        <v>0</v>
      </c>
      <c r="K91" s="340"/>
      <c r="L91" s="341"/>
      <c r="M91" s="250"/>
      <c r="N91" s="22"/>
      <c r="O91" s="22"/>
      <c r="P91" s="22"/>
      <c r="Q91" s="22"/>
      <c r="R91" s="22"/>
      <c r="S91" s="322">
        <f>IF(J91&gt;25000,0,IF((J72+S72)&lt;25000,S72,(25000-J91)))</f>
        <v>0</v>
      </c>
      <c r="T91" s="340"/>
      <c r="U91" s="341"/>
      <c r="V91" s="252"/>
      <c r="W91" s="22"/>
      <c r="X91" s="22"/>
      <c r="Y91" s="22"/>
      <c r="Z91" s="22"/>
      <c r="AA91" s="22"/>
      <c r="AB91" s="364">
        <f>IF(J91+S91&gt;=25000,0,IF((J72+S72+AB72)&lt;25000,AB72,(25000-J72-S72)))</f>
        <v>0</v>
      </c>
      <c r="AC91" s="340"/>
      <c r="AD91" s="365"/>
      <c r="AE91" s="252"/>
      <c r="AF91" s="22"/>
      <c r="AG91" s="22"/>
      <c r="AH91" s="22"/>
      <c r="AI91" s="22"/>
      <c r="AJ91" s="22"/>
      <c r="AK91" s="322">
        <f>IF(J91+S91+AB91&gt;=25000,0,IF((J72+S72+AB72+AK72)&lt;25000,AK72,(25000-J91-S91-AB91)))</f>
        <v>0</v>
      </c>
      <c r="AL91" s="340"/>
      <c r="AM91" s="341"/>
      <c r="AN91" s="252"/>
      <c r="AO91" s="22"/>
      <c r="AP91" s="22"/>
      <c r="AQ91" s="22"/>
      <c r="AR91" s="22"/>
      <c r="AS91" s="22"/>
      <c r="AT91" s="322">
        <f>IF(J91+S91+AB91+AK91&gt;=25000,0,IF((J72+S72+AB72+AK72+AT72)&lt;25000,AT72,(25000-J91-S91-AB91-AK91)))</f>
        <v>0</v>
      </c>
      <c r="AU91" s="340"/>
      <c r="AV91" s="341"/>
      <c r="AW91" s="252"/>
      <c r="AX91" s="22"/>
      <c r="AY91" s="22"/>
      <c r="AZ91" s="22"/>
      <c r="BA91" s="22"/>
      <c r="BB91" s="22"/>
      <c r="BC91" s="322">
        <f>IF(S91+AB91+AK91+AT91&gt;=25000,0,IF((S72+AB72+AK72+AT72+BC72)&lt;25000,BC72,(25000-S91-AB91-AK91-AT91)))</f>
        <v>0</v>
      </c>
      <c r="BD91" s="340"/>
      <c r="BE91" s="341"/>
      <c r="BF91" s="252"/>
      <c r="BG91" s="22"/>
      <c r="BH91" s="22"/>
      <c r="BI91" s="22"/>
      <c r="BJ91" s="22"/>
      <c r="BK91" s="22"/>
      <c r="BL91" s="322">
        <f>IF(AB91+AK91+AT91+BC91&gt;=25000,0,IF((AB72+AK72+AT72+BC72+BL72)&lt;25000,BL72,(25000-AB91-AK91-AT91-BC91)))</f>
        <v>0</v>
      </c>
      <c r="BM91" s="340"/>
      <c r="BN91" s="341"/>
      <c r="BO91" s="284"/>
      <c r="BP91" s="322">
        <f t="shared" si="58"/>
        <v>0</v>
      </c>
      <c r="BQ91" s="341"/>
      <c r="BR91" s="83"/>
      <c r="BS91" s="2"/>
      <c r="BT91" s="2"/>
      <c r="BU91" s="2"/>
      <c r="BV91" s="2"/>
      <c r="BW91" s="2"/>
      <c r="BX91" s="2"/>
      <c r="BY91" s="2"/>
      <c r="BZ91" s="2"/>
      <c r="CA91" s="2"/>
    </row>
    <row r="92" spans="1:79" ht="15" hidden="1" customHeight="1" thickBot="1" x14ac:dyDescent="0.3">
      <c r="A92" s="203" t="s">
        <v>62</v>
      </c>
      <c r="B92" s="327"/>
      <c r="C92" s="204"/>
      <c r="D92" s="226"/>
      <c r="E92" s="37"/>
      <c r="F92" s="37"/>
      <c r="G92" s="37"/>
      <c r="H92" s="37"/>
      <c r="I92" s="37"/>
      <c r="J92" s="322">
        <f>IF(J73&gt;25000,(25000),(J73))</f>
        <v>0</v>
      </c>
      <c r="K92" s="340"/>
      <c r="L92" s="341"/>
      <c r="M92" s="250"/>
      <c r="N92" s="22"/>
      <c r="O92" s="22"/>
      <c r="P92" s="22"/>
      <c r="Q92" s="22"/>
      <c r="R92" s="22"/>
      <c r="S92" s="322">
        <f>IF(J92&gt;25000,0,IF((J73+S73)&lt;25000,S73,(25000-J92)))</f>
        <v>0</v>
      </c>
      <c r="T92" s="340"/>
      <c r="U92" s="341"/>
      <c r="V92" s="252"/>
      <c r="W92" s="22"/>
      <c r="X92" s="22"/>
      <c r="Y92" s="22"/>
      <c r="Z92" s="22"/>
      <c r="AA92" s="22"/>
      <c r="AB92" s="364">
        <f>IF(J92+S92&gt;=25000,0,IF((J73+S73+AB73)&lt;25000,AB73,(25000-J73-S73)))</f>
        <v>0</v>
      </c>
      <c r="AC92" s="340"/>
      <c r="AD92" s="365"/>
      <c r="AE92" s="252"/>
      <c r="AF92" s="22"/>
      <c r="AG92" s="22"/>
      <c r="AH92" s="22"/>
      <c r="AI92" s="22"/>
      <c r="AJ92" s="22"/>
      <c r="AK92" s="322">
        <f>IF(J92+S92+AB92&gt;=25000,0,IF((J73+S73+AB73+AK73)&lt;25000,AK73,(25000-J92-S92-AB92)))</f>
        <v>0</v>
      </c>
      <c r="AL92" s="340"/>
      <c r="AM92" s="341"/>
      <c r="AN92" s="252"/>
      <c r="AO92" s="22"/>
      <c r="AP92" s="22"/>
      <c r="AQ92" s="22"/>
      <c r="AR92" s="22"/>
      <c r="AS92" s="22"/>
      <c r="AT92" s="322">
        <f>IF(J92+S92+AB92+AK92&gt;=25000,0,IF((J73+S73+AB73+AK73+AT73)&lt;25000,AT73,(25000-J92-S92-AB92-AK92)))</f>
        <v>0</v>
      </c>
      <c r="AU92" s="340"/>
      <c r="AV92" s="341"/>
      <c r="AW92" s="252"/>
      <c r="AX92" s="22"/>
      <c r="AY92" s="22"/>
      <c r="AZ92" s="22"/>
      <c r="BA92" s="22"/>
      <c r="BB92" s="22"/>
      <c r="BC92" s="322">
        <f>IF(S92+AB92+AK92+AT92&gt;=25000,0,IF((S73+AB73+AK73+AT73+BC73)&lt;25000,BC73,(25000-S92-AB92-AK92-AT92)))</f>
        <v>0</v>
      </c>
      <c r="BD92" s="340"/>
      <c r="BE92" s="341"/>
      <c r="BF92" s="252"/>
      <c r="BG92" s="22"/>
      <c r="BH92" s="22"/>
      <c r="BI92" s="22"/>
      <c r="BJ92" s="22"/>
      <c r="BK92" s="22"/>
      <c r="BL92" s="322">
        <f>IF(AB92+AK92+AT92+BC92&gt;=25000,0,IF((AB73+AK73+AT73+BC73+BL73)&lt;25000,BL73,(25000-AB92-AK92-AT92-BC92)))</f>
        <v>0</v>
      </c>
      <c r="BM92" s="340"/>
      <c r="BN92" s="341"/>
      <c r="BO92" s="284"/>
      <c r="BP92" s="322">
        <f t="shared" si="58"/>
        <v>0</v>
      </c>
      <c r="BQ92" s="341"/>
      <c r="BR92" s="83"/>
      <c r="BS92" s="2"/>
      <c r="BT92" s="2"/>
      <c r="BU92" s="2"/>
      <c r="BV92" s="2"/>
      <c r="BW92" s="2"/>
      <c r="BX92" s="2"/>
      <c r="BY92" s="2"/>
      <c r="BZ92" s="2"/>
      <c r="CA92" s="2"/>
    </row>
    <row r="93" spans="1:79" ht="15" hidden="1" customHeight="1" thickBot="1" x14ac:dyDescent="0.3">
      <c r="A93" s="203" t="s">
        <v>63</v>
      </c>
      <c r="B93" s="327"/>
      <c r="C93" s="204"/>
      <c r="D93" s="226"/>
      <c r="E93" s="37"/>
      <c r="F93" s="37"/>
      <c r="G93" s="37"/>
      <c r="H93" s="37"/>
      <c r="I93" s="37"/>
      <c r="J93" s="322">
        <f>IF(J74&gt;25000,(25000),(J74))</f>
        <v>0</v>
      </c>
      <c r="K93" s="340"/>
      <c r="L93" s="341"/>
      <c r="M93" s="250"/>
      <c r="N93" s="22"/>
      <c r="O93" s="22"/>
      <c r="P93" s="22"/>
      <c r="Q93" s="22"/>
      <c r="R93" s="22"/>
      <c r="S93" s="322">
        <f>IF(J93&gt;25000,0,IF((J74+S74)&lt;25000,S74,(25000-J93)))</f>
        <v>0</v>
      </c>
      <c r="T93" s="340"/>
      <c r="U93" s="341"/>
      <c r="V93" s="252"/>
      <c r="W93" s="22"/>
      <c r="X93" s="22"/>
      <c r="Y93" s="22"/>
      <c r="Z93" s="22"/>
      <c r="AA93" s="22"/>
      <c r="AB93" s="364">
        <f>IF(J93+S93&gt;=25000,0,IF((J74+S74+AB74)&lt;25000,AB74,(25000-J74-S74)))</f>
        <v>0</v>
      </c>
      <c r="AC93" s="340"/>
      <c r="AD93" s="365"/>
      <c r="AE93" s="252"/>
      <c r="AF93" s="22"/>
      <c r="AG93" s="22"/>
      <c r="AH93" s="22"/>
      <c r="AI93" s="22"/>
      <c r="AJ93" s="22"/>
      <c r="AK93" s="322">
        <f>IF(J93+S93+AB93&gt;=25000,0,IF((J74+S74+AB74+AK74)&lt;25000,AK74,(25000-J93-S93-AB93)))</f>
        <v>0</v>
      </c>
      <c r="AL93" s="340"/>
      <c r="AM93" s="341"/>
      <c r="AN93" s="252"/>
      <c r="AO93" s="22"/>
      <c r="AP93" s="22"/>
      <c r="AQ93" s="22"/>
      <c r="AR93" s="22"/>
      <c r="AS93" s="22"/>
      <c r="AT93" s="322">
        <f>IF(J93+S93+AB93+AK93&gt;=25000,0,IF((J74+S74+AB74+AK74+AT74)&lt;25000,AT74,(25000-J93-S93-AB93-AK93)))</f>
        <v>0</v>
      </c>
      <c r="AU93" s="340"/>
      <c r="AV93" s="341"/>
      <c r="AW93" s="252"/>
      <c r="AX93" s="22"/>
      <c r="AY93" s="22"/>
      <c r="AZ93" s="22"/>
      <c r="BA93" s="22"/>
      <c r="BB93" s="22"/>
      <c r="BC93" s="322">
        <f>IF(S93+AB93+AK93+AT93&gt;=25000,0,IF((S74+AB74+AK74+AT74+BC74)&lt;25000,BC74,(25000-S93-AB93-AK93-AT93)))</f>
        <v>0</v>
      </c>
      <c r="BD93" s="340"/>
      <c r="BE93" s="341"/>
      <c r="BF93" s="252"/>
      <c r="BG93" s="22"/>
      <c r="BH93" s="22"/>
      <c r="BI93" s="22"/>
      <c r="BJ93" s="22"/>
      <c r="BK93" s="22"/>
      <c r="BL93" s="322">
        <f>IF(AB93+AK93+AT93+BC93&gt;=25000,0,IF((AB74+AK74+AT74+BC74+BL74)&lt;25000,BL74,(25000-AB93-AK93-AT93-BC93)))</f>
        <v>0</v>
      </c>
      <c r="BM93" s="340"/>
      <c r="BN93" s="341"/>
      <c r="BO93" s="284"/>
      <c r="BP93" s="322">
        <f t="shared" si="58"/>
        <v>0</v>
      </c>
      <c r="BQ93" s="341"/>
      <c r="BR93" s="83"/>
      <c r="BS93" s="2"/>
      <c r="BT93" s="2"/>
      <c r="BU93" s="2"/>
      <c r="BV93" s="2"/>
      <c r="BW93" s="2"/>
      <c r="BX93" s="2"/>
      <c r="BY93" s="2"/>
      <c r="BZ93" s="2"/>
      <c r="CA93" s="2"/>
    </row>
    <row r="94" spans="1:79" ht="15" hidden="1" customHeight="1" thickBot="1" x14ac:dyDescent="0.3">
      <c r="A94" s="203" t="s">
        <v>64</v>
      </c>
      <c r="B94" s="327"/>
      <c r="C94" s="204"/>
      <c r="D94" s="226"/>
      <c r="E94" s="37"/>
      <c r="F94" s="37"/>
      <c r="G94" s="37"/>
      <c r="H94" s="37"/>
      <c r="I94" s="37"/>
      <c r="J94" s="342">
        <f>SUM(J89:L93)</f>
        <v>0</v>
      </c>
      <c r="K94" s="343"/>
      <c r="L94" s="344"/>
      <c r="M94" s="250"/>
      <c r="N94" s="22"/>
      <c r="O94" s="22"/>
      <c r="P94" s="22"/>
      <c r="Q94" s="22"/>
      <c r="R94" s="22"/>
      <c r="S94" s="342">
        <f>SUM(S89:U93)</f>
        <v>0</v>
      </c>
      <c r="T94" s="343"/>
      <c r="U94" s="344"/>
      <c r="V94" s="252"/>
      <c r="W94" s="22"/>
      <c r="X94" s="22"/>
      <c r="Y94" s="22"/>
      <c r="Z94" s="22"/>
      <c r="AA94" s="22"/>
      <c r="AB94" s="369">
        <f>SUM(AB89:AD93)</f>
        <v>0</v>
      </c>
      <c r="AC94" s="343"/>
      <c r="AD94" s="370"/>
      <c r="AE94" s="252"/>
      <c r="AF94" s="22"/>
      <c r="AG94" s="22"/>
      <c r="AH94" s="22"/>
      <c r="AI94" s="22"/>
      <c r="AJ94" s="22"/>
      <c r="AK94" s="342">
        <f>SUM(AK89:AM93)</f>
        <v>0</v>
      </c>
      <c r="AL94" s="343"/>
      <c r="AM94" s="344"/>
      <c r="AN94" s="252"/>
      <c r="AO94" s="22"/>
      <c r="AP94" s="22"/>
      <c r="AQ94" s="22"/>
      <c r="AR94" s="22"/>
      <c r="AS94" s="22"/>
      <c r="AT94" s="342">
        <f>SUM(AT89:AV93)</f>
        <v>0</v>
      </c>
      <c r="AU94" s="343"/>
      <c r="AV94" s="344"/>
      <c r="AW94" s="252"/>
      <c r="AX94" s="22"/>
      <c r="AY94" s="22"/>
      <c r="AZ94" s="22"/>
      <c r="BA94" s="22"/>
      <c r="BB94" s="22"/>
      <c r="BC94" s="342">
        <f>SUM(BC89:BE93)</f>
        <v>0</v>
      </c>
      <c r="BD94" s="343"/>
      <c r="BE94" s="344"/>
      <c r="BF94" s="252"/>
      <c r="BG94" s="22"/>
      <c r="BH94" s="22"/>
      <c r="BI94" s="22"/>
      <c r="BJ94" s="22"/>
      <c r="BK94" s="22"/>
      <c r="BL94" s="342">
        <f>SUM(BL89:BN93)</f>
        <v>0</v>
      </c>
      <c r="BM94" s="343"/>
      <c r="BN94" s="344"/>
      <c r="BO94" s="284"/>
      <c r="BP94" s="340">
        <f t="shared" si="58"/>
        <v>0</v>
      </c>
      <c r="BQ94" s="341"/>
      <c r="BR94" s="83"/>
      <c r="BS94" s="2"/>
      <c r="BT94" s="2"/>
      <c r="BU94" s="2"/>
      <c r="BV94" s="2"/>
      <c r="BW94" s="2"/>
      <c r="BX94" s="2"/>
      <c r="BY94" s="2"/>
      <c r="BZ94" s="2"/>
      <c r="CA94" s="2"/>
    </row>
    <row r="95" spans="1:79" ht="15.75" thickBot="1" x14ac:dyDescent="0.3">
      <c r="A95" s="280" t="s">
        <v>65</v>
      </c>
      <c r="B95" s="281"/>
      <c r="C95" s="282"/>
      <c r="D95" s="226"/>
      <c r="E95" s="414" cm="1">
        <f t="array" ref="E95">IF(AND(F$10&lt;'1.Salaries Rates Dates'!$B$41,K$10&lt;'1.Salaries Rates Dates'!$B$41),'1.Salaries Rates Dates'!$A$40,
IF(AND(F$10&lt;'1.Salaries Rates Dates'!$B$41,K$10&gt;='1.Salaries Rates Dates'!$B$41),
     ('1.Salaries Rates Dates'!$A$40*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+
     '1.Salaries Rates Dates'!$A$41*(IF(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=1,0,(DATEDIF(_xlfn.IFS(F$10&lt;=DATE(YEAR(F$10),7,1),("7/1/"&amp;YEAR(F$10)),(F$10&gt;DATE(YEAR(F$10),7,1)),("7/1/"&amp;YEAR(F$10)+1))-DAY(_xlfn.IFS(F$10&lt;=DATE(YEAR(F$10),7,1),("7/1/"&amp;YEAR(F$10)),(F$10&gt;DATE(YEAR(F$10),7,1)),("7/1/"&amp;YEAR(F$10)+1)))+1,K$10,"m")-1+(1+EOMONTH(_xlfn.IFS(F$10&lt;=DATE(YEAR(F$10),7,1),("7/1/"&amp;YEAR(F$10)),(F$10&gt;DATE(YEAR(F$10),7,1)),("7/1/"&amp;YEAR(F$10)+1)),0)-_xlfn.IFS(F$10&lt;=DATE(YEAR(F$10),7,1),("7/1/"&amp;YEAR(F$10)),(F$10&gt;DATE(YEAR(F$10),7,1)),("7/1/"&amp;YEAR(F$10)+1)))/DAY(DATE(YEAR(_xlfn.IFS(F$10&lt;=DATE(YEAR(F$10),7,1),("7/1/"&amp;YEAR(F$10)),(F$10&gt;DATE(YEAR(F$10),7,1)),("7/1/"&amp;YEAR(F$10)+1))),MONTH(_xlfn.IFS(F$10&lt;=DATE(YEAR(F$10),7,1),("7/1/"&amp;YEAR(F$10)),(F$10&gt;DATE(YEAR(F$10),7,1)),("7/1/"&amp;YEAR(F$10)+1)))+1,))+(K$10-EOMONTH(K$10,-1))/DAY(DATE(YEAR(K$10),MONTH(K$10)+1,)))/(DATEDIF(F$10-DAY(F$10)+1,K$10,"m")-1+(1+EOMONTH(F$10,0)-F$10)/DAY(DATE(YEAR(F$10),MONTH(F$10)+1,))+(K$10-EOMONTH(K$10,-1))/DAY(DATE(YEAR(K$10),MONTH(K$10)+1,)))))),
IF(F$10&gt;='1.Salaries Rates Dates'!$B$41,'1.Salaries Rates Dates'!$A$41)))</f>
        <v>0.52</v>
      </c>
      <c r="F95" s="415"/>
      <c r="G95" s="415"/>
      <c r="H95" s="415"/>
      <c r="I95" s="416"/>
      <c r="J95" s="305"/>
      <c r="K95" s="306"/>
      <c r="L95" s="307"/>
      <c r="M95" s="250"/>
      <c r="N95" s="414" cm="1">
        <f t="array" ref="N95">IF(AND(O$10&lt;'1.Salaries Rates Dates'!$B$41,T$10&lt;'1.Salaries Rates Dates'!$B$41),'1.Salaries Rates Dates'!$A$40,
IF(AND(O$10&lt;'1.Salaries Rates Dates'!$B$41,T$10&gt;='1.Salaries Rates Dates'!$B$41),
     ('1.Salaries Rates Dates'!$A$40*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+
     '1.Salaries Rates Dates'!$A$41*(IF(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=1,0,(DATEDIF(_xlfn.IFS(O$10&lt;=DATE(YEAR(O$10),7,1),("7/1/"&amp;YEAR(O$10)),(O$10&gt;DATE(YEAR(O$10),7,1)),("7/1/"&amp;YEAR(O$10)+1))-DAY(_xlfn.IFS(O$10&lt;=DATE(YEAR(O$10),7,1),("7/1/"&amp;YEAR(O$10)),(O$10&gt;DATE(YEAR(O$10),7,1)),("7/1/"&amp;YEAR(O$10)+1)))+1,T$10,"m")-1+(1+EOMONTH(_xlfn.IFS(O$10&lt;=DATE(YEAR(O$10),7,1),("7/1/"&amp;YEAR(O$10)),(O$10&gt;DATE(YEAR(O$10),7,1)),("7/1/"&amp;YEAR(O$10)+1)),0)-_xlfn.IFS(O$10&lt;=DATE(YEAR(O$10),7,1),("7/1/"&amp;YEAR(O$10)),(O$10&gt;DATE(YEAR(O$10),7,1)),("7/1/"&amp;YEAR(O$10)+1)))/DAY(DATE(YEAR(_xlfn.IFS(O$10&lt;=DATE(YEAR(O$10),7,1),("7/1/"&amp;YEAR(O$10)),(O$10&gt;DATE(YEAR(O$10),7,1)),("7/1/"&amp;YEAR(O$10)+1))),MONTH(_xlfn.IFS(O$10&lt;=DATE(YEAR(O$10),7,1),("7/1/"&amp;YEAR(O$10)),(O$10&gt;DATE(YEAR(O$10),7,1)),("7/1/"&amp;YEAR(O$10)+1)))+1,))+(T$10-EOMONTH(T$10,-1))/DAY(DATE(YEAR(T$10),MONTH(T$10)+1,)))/(DATEDIF(O$10-DAY(O$10)+1,T$10,"m")-1+(1+EOMONTH(O$10,0)-O$10)/DAY(DATE(YEAR(O$10),MONTH(O$10)+1,))+(T$10-EOMONTH(T$10,-1))/DAY(DATE(YEAR(T$10),MONTH(T$10)+1,)))))),
IF(O$10&gt;='1.Salaries Rates Dates'!$B$41,'1.Salaries Rates Dates'!$A$41)))</f>
        <v>0.52500000000000002</v>
      </c>
      <c r="O95" s="415"/>
      <c r="P95" s="415"/>
      <c r="Q95" s="415"/>
      <c r="R95" s="416"/>
      <c r="S95" s="305"/>
      <c r="T95" s="306"/>
      <c r="U95" s="307"/>
      <c r="V95" s="252"/>
      <c r="W95" s="414" cm="1">
        <f t="array" ref="W95">IF(AND(X$10&lt;'1.Salaries Rates Dates'!$B$41,AC$10&lt;'1.Salaries Rates Dates'!$B$41),'1.Salaries Rates Dates'!$A$40,
IF(AND(X$10&lt;'1.Salaries Rates Dates'!$B$41,AC$10&gt;='1.Salaries Rates Dates'!$B$41),
     ('1.Salaries Rates Dates'!$A$40*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+
     '1.Salaries Rates Dates'!$A$41*(IF(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=1,0,(DATEDIF(_xlfn.IFS(X$10&lt;=DATE(YEAR(X$10),7,1),("7/1/"&amp;YEAR(X$10)),(X$10&gt;DATE(YEAR(X$10),7,1)),("7/1/"&amp;YEAR(X$10)+1))-DAY(_xlfn.IFS(X$10&lt;=DATE(YEAR(X$10),7,1),("7/1/"&amp;YEAR(X$10)),(X$10&gt;DATE(YEAR(X$10),7,1)),("7/1/"&amp;YEAR(X$10)+1)))+1,AC$10,"m")-1+(1+EOMONTH(_xlfn.IFS(X$10&lt;=DATE(YEAR(X$10),7,1),("7/1/"&amp;YEAR(X$10)),(X$10&gt;DATE(YEAR(X$10),7,1)),("7/1/"&amp;YEAR(X$10)+1)),0)-_xlfn.IFS(X$10&lt;=DATE(YEAR(X$10),7,1),("7/1/"&amp;YEAR(X$10)),(X$10&gt;DATE(YEAR(X$10),7,1)),("7/1/"&amp;YEAR(X$10)+1)))/DAY(DATE(YEAR(_xlfn.IFS(X$10&lt;=DATE(YEAR(X$10),7,1),("7/1/"&amp;YEAR(X$10)),(X$10&gt;DATE(YEAR(X$10),7,1)),("7/1/"&amp;YEAR(X$10)+1))),MONTH(_xlfn.IFS(X$10&lt;=DATE(YEAR(X$10),7,1),("7/1/"&amp;YEAR(X$10)),(X$10&gt;DATE(YEAR(X$10),7,1)),("7/1/"&amp;YEAR(X$10)+1)))+1,))+(AC$10-EOMONTH(AC$10,-1))/DAY(DATE(YEAR(AC$10),MONTH(AC$10)+1,)))/(DATEDIF(X$10-DAY(X$10)+1,AC$10,"m")-1+(1+EOMONTH(X$10,0)-X$10)/DAY(DATE(YEAR(X$10),MONTH(X$10)+1,))+(AC$10-EOMONTH(AC$10,-1))/DAY(DATE(YEAR(AC$10),MONTH(AC$10)+1,)))))),
IF(X$10&gt;='1.Salaries Rates Dates'!$B$41,'1.Salaries Rates Dates'!$A$41)))</f>
        <v>0.52500000000000002</v>
      </c>
      <c r="X95" s="415"/>
      <c r="Y95" s="415"/>
      <c r="Z95" s="415"/>
      <c r="AA95" s="416"/>
      <c r="AB95" s="305"/>
      <c r="AC95" s="306"/>
      <c r="AD95" s="307"/>
      <c r="AE95" s="252"/>
      <c r="AF95" s="414" cm="1">
        <f t="array" ref="AF95">IF(AND(AG$10&lt;'1.Salaries Rates Dates'!$B$41,AL$10&lt;'1.Salaries Rates Dates'!$B$41),'1.Salaries Rates Dates'!$A$40,
IF(AND(AG$10&lt;'1.Salaries Rates Dates'!$B$41,AL$10&gt;='1.Salaries Rates Dates'!$B$41),
     ('1.Salaries Rates Dates'!$A$40*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+
     '1.Salaries Rates Dates'!$A$41*(IF(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=1,0,(DATEDIF(_xlfn.IFS(AG$10&lt;=DATE(YEAR(AG$10),7,1),("7/1/"&amp;YEAR(AG$10)),(AG$10&gt;DATE(YEAR(AG$10),7,1)),("7/1/"&amp;YEAR(AG$10)+1))-DAY(_xlfn.IFS(AG$10&lt;=DATE(YEAR(AG$10),7,1),("7/1/"&amp;YEAR(AG$10)),(AG$10&gt;DATE(YEAR(AG$10),7,1)),("7/1/"&amp;YEAR(AG$10)+1)))+1,AL$10,"m")-1+(1+EOMONTH(_xlfn.IFS(AG$10&lt;=DATE(YEAR(AG$10),7,1),("7/1/"&amp;YEAR(AG$10)),(AG$10&gt;DATE(YEAR(AG$10),7,1)),("7/1/"&amp;YEAR(AG$10)+1)),0)-_xlfn.IFS(AG$10&lt;=DATE(YEAR(AG$10),7,1),("7/1/"&amp;YEAR(AG$10)),(AG$10&gt;DATE(YEAR(AG$10),7,1)),("7/1/"&amp;YEAR(AG$10)+1)))/DAY(DATE(YEAR(_xlfn.IFS(AG$10&lt;=DATE(YEAR(AG$10),7,1),("7/1/"&amp;YEAR(AG$10)),(AG$10&gt;DATE(YEAR(AG$10),7,1)),("7/1/"&amp;YEAR(AG$10)+1))),MONTH(_xlfn.IFS(AG$10&lt;=DATE(YEAR(AG$10),7,1),("7/1/"&amp;YEAR(AG$10)),(AG$10&gt;DATE(YEAR(AG$10),7,1)),("7/1/"&amp;YEAR(AG$10)+1)))+1,))+(AL$10-EOMONTH(AL$10,-1))/DAY(DATE(YEAR(AL$10),MONTH(AL$10)+1,)))/(DATEDIF(AG$10-DAY(AG$10)+1,AL$10,"m")-1+(1+EOMONTH(AG$10,0)-AG$10)/DAY(DATE(YEAR(AG$10),MONTH(AG$10)+1,))+(AL$10-EOMONTH(AL$10,-1))/DAY(DATE(YEAR(AL$10),MONTH(AL$10)+1,)))))),
IF(AG$10&gt;='1.Salaries Rates Dates'!$B$41,'1.Salaries Rates Dates'!$A$41)))</f>
        <v>0.52500000000000002</v>
      </c>
      <c r="AG95" s="415"/>
      <c r="AH95" s="415"/>
      <c r="AI95" s="415"/>
      <c r="AJ95" s="416"/>
      <c r="AK95" s="305"/>
      <c r="AL95" s="306"/>
      <c r="AM95" s="307"/>
      <c r="AN95" s="252"/>
      <c r="AO95" s="414" cm="1">
        <f t="array" ref="AO95">IF(AND(AP$10&lt;'1.Salaries Rates Dates'!$B$41,AU$10&lt;'1.Salaries Rates Dates'!$B$41),'1.Salaries Rates Dates'!$A$40,
IF(AND(AP$10&lt;'1.Salaries Rates Dates'!$B$41,AU$10&gt;='1.Salaries Rates Dates'!$B$41),
     ('1.Salaries Rates Dates'!$A$40*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+
     '1.Salaries Rates Dates'!$A$41*(IF(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=1,0,(DATEDIF(_xlfn.IFS(AP$10&lt;=DATE(YEAR(AP$10),7,1),("7/1/"&amp;YEAR(AP$10)),(AP$10&gt;DATE(YEAR(AP$10),7,1)),("7/1/"&amp;YEAR(AP$10)+1))-DAY(_xlfn.IFS(AP$10&lt;=DATE(YEAR(AP$10),7,1),("7/1/"&amp;YEAR(AP$10)),(AP$10&gt;DATE(YEAR(AP$10),7,1)),("7/1/"&amp;YEAR(AP$10)+1)))+1,AU$10,"m")-1+(1+EOMONTH(_xlfn.IFS(AP$10&lt;=DATE(YEAR(AP$10),7,1),("7/1/"&amp;YEAR(AP$10)),(AP$10&gt;DATE(YEAR(AP$10),7,1)),("7/1/"&amp;YEAR(AP$10)+1)),0)-_xlfn.IFS(AP$10&lt;=DATE(YEAR(AP$10),7,1),("7/1/"&amp;YEAR(AP$10)),(AP$10&gt;DATE(YEAR(AP$10),7,1)),("7/1/"&amp;YEAR(AP$10)+1)))/DAY(DATE(YEAR(_xlfn.IFS(AP$10&lt;=DATE(YEAR(AP$10),7,1),("7/1/"&amp;YEAR(AP$10)),(AP$10&gt;DATE(YEAR(AP$10),7,1)),("7/1/"&amp;YEAR(AP$10)+1))),MONTH(_xlfn.IFS(AP$10&lt;=DATE(YEAR(AP$10),7,1),("7/1/"&amp;YEAR(AP$10)),(AP$10&gt;DATE(YEAR(AP$10),7,1)),("7/1/"&amp;YEAR(AP$10)+1)))+1,))+(AU$10-EOMONTH(AU$10,-1))/DAY(DATE(YEAR(AU$10),MONTH(AU$10)+1,)))/(DATEDIF(AP$10-DAY(AP$10)+1,AU$10,"m")-1+(1+EOMONTH(AP$10,0)-AP$10)/DAY(DATE(YEAR(AP$10),MONTH(AP$10)+1,))+(AU$10-EOMONTH(AU$10,-1))/DAY(DATE(YEAR(AU$10),MONTH(AU$10)+1,)))))),
IF(AP$10&gt;='1.Salaries Rates Dates'!$B$41,'1.Salaries Rates Dates'!$A$41)))</f>
        <v>0.52500000000000002</v>
      </c>
      <c r="AP95" s="415"/>
      <c r="AQ95" s="415"/>
      <c r="AR95" s="415"/>
      <c r="AS95" s="416"/>
      <c r="AT95" s="305"/>
      <c r="AU95" s="306"/>
      <c r="AV95" s="307"/>
      <c r="AW95" s="252"/>
      <c r="AX95" s="414" cm="1">
        <f t="array" ref="AX95">IF(AND(AY$10&lt;'1.Salaries Rates Dates'!$B$41,BD$10&lt;'1.Salaries Rates Dates'!$B$41),'1.Salaries Rates Dates'!$A$40,
IF(AND(AY$10&lt;'1.Salaries Rates Dates'!$B$41,BD$10&gt;='1.Salaries Rates Dates'!$B$41),
     ('1.Salaries Rates Dates'!$A$40*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+
     '1.Salaries Rates Dates'!$A$41*(IF(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=1,0,(DATEDIF(_xlfn.IFS(AY$10&lt;=DATE(YEAR(AY$10),7,1),("7/1/"&amp;YEAR(AY$10)),(AY$10&gt;DATE(YEAR(AY$10),7,1)),("7/1/"&amp;YEAR(AY$10)+1))-DAY(_xlfn.IFS(AY$10&lt;=DATE(YEAR(AY$10),7,1),("7/1/"&amp;YEAR(AY$10)),(AY$10&gt;DATE(YEAR(AY$10),7,1)),("7/1/"&amp;YEAR(AY$10)+1)))+1,BD$10,"m")-1+(1+EOMONTH(_xlfn.IFS(AY$10&lt;=DATE(YEAR(AY$10),7,1),("7/1/"&amp;YEAR(AY$10)),(AY$10&gt;DATE(YEAR(AY$10),7,1)),("7/1/"&amp;YEAR(AY$10)+1)),0)-_xlfn.IFS(AY$10&lt;=DATE(YEAR(AY$10),7,1),("7/1/"&amp;YEAR(AY$10)),(AY$10&gt;DATE(YEAR(AY$10),7,1)),("7/1/"&amp;YEAR(AY$10)+1)))/DAY(DATE(YEAR(_xlfn.IFS(AY$10&lt;=DATE(YEAR(AY$10),7,1),("7/1/"&amp;YEAR(AY$10)),(AY$10&gt;DATE(YEAR(AY$10),7,1)),("7/1/"&amp;YEAR(AY$10)+1))),MONTH(_xlfn.IFS(AY$10&lt;=DATE(YEAR(AY$10),7,1),("7/1/"&amp;YEAR(AY$10)),(AY$10&gt;DATE(YEAR(AY$10),7,1)),("7/1/"&amp;YEAR(AY$10)+1)))+1,))+(BD$10-EOMONTH(BD$10,-1))/DAY(DATE(YEAR(BD$10),MONTH(BD$10)+1,)))/(DATEDIF(AY$10-DAY(AY$10)+1,BD$10,"m")-1+(1+EOMONTH(AY$10,0)-AY$10)/DAY(DATE(YEAR(AY$10),MONTH(AY$10)+1,))+(BD$10-EOMONTH(BD$10,-1))/DAY(DATE(YEAR(BD$10),MONTH(BD$10)+1,)))))),
IF(AY$10&gt;='1.Salaries Rates Dates'!$B$41,'1.Salaries Rates Dates'!$A$41)))</f>
        <v>0.52500000000000002</v>
      </c>
      <c r="AY95" s="415"/>
      <c r="AZ95" s="415"/>
      <c r="BA95" s="415"/>
      <c r="BB95" s="416"/>
      <c r="BC95" s="305"/>
      <c r="BD95" s="306"/>
      <c r="BE95" s="307"/>
      <c r="BF95" s="252"/>
      <c r="BG95" s="414" cm="1">
        <f t="array" ref="BG95">IF(AND(BH$10&lt;'1.Salaries Rates Dates'!$B$41,BM$10&lt;'1.Salaries Rates Dates'!$B$41),'1.Salaries Rates Dates'!$A$40,
IF(AND(BH$10&lt;'1.Salaries Rates Dates'!$B$41,BM$10&gt;='1.Salaries Rates Dates'!$B$41),
     ('1.Salaries Rates Dates'!$A$40*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+
     '1.Salaries Rates Dates'!$A$41*(IF(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=1,0,(DATEDIF(_xlfn.IFS(BH$10&lt;=DATE(YEAR(BH$10),7,1),("7/1/"&amp;YEAR(BH$10)),(BH$10&gt;DATE(YEAR(BH$10),7,1)),("7/1/"&amp;YEAR(BH$10)+1))-DAY(_xlfn.IFS(BH$10&lt;=DATE(YEAR(BH$10),7,1),("7/1/"&amp;YEAR(BH$10)),(BH$10&gt;DATE(YEAR(BH$10),7,1)),("7/1/"&amp;YEAR(BH$10)+1)))+1,BM$10,"m")-1+(1+EOMONTH(_xlfn.IFS(BH$10&lt;=DATE(YEAR(BH$10),7,1),("7/1/"&amp;YEAR(BH$10)),(BH$10&gt;DATE(YEAR(BH$10),7,1)),("7/1/"&amp;YEAR(BH$10)+1)),0)-_xlfn.IFS(BH$10&lt;=DATE(YEAR(BH$10),7,1),("7/1/"&amp;YEAR(BH$10)),(BH$10&gt;DATE(YEAR(BH$10),7,1)),("7/1/"&amp;YEAR(BH$10)+1)))/DAY(DATE(YEAR(_xlfn.IFS(BH$10&lt;=DATE(YEAR(BH$10),7,1),("7/1/"&amp;YEAR(BH$10)),(BH$10&gt;DATE(YEAR(BH$10),7,1)),("7/1/"&amp;YEAR(BH$10)+1))),MONTH(_xlfn.IFS(BH$10&lt;=DATE(YEAR(BH$10),7,1),("7/1/"&amp;YEAR(BH$10)),(BH$10&gt;DATE(YEAR(BH$10),7,1)),("7/1/"&amp;YEAR(BH$10)+1)))+1,))+(BM$10-EOMONTH(BM$10,-1))/DAY(DATE(YEAR(BM$10),MONTH(BM$10)+1,)))/(DATEDIF(BH$10-DAY(BH$10)+1,BM$10,"m")-1+(1+EOMONTH(BH$10,0)-BH$10)/DAY(DATE(YEAR(BH$10),MONTH(BH$10)+1,))+(BM$10-EOMONTH(BM$10,-1))/DAY(DATE(YEAR(BM$10),MONTH(BM$10)+1,)))))),
IF(BH$10&gt;='1.Salaries Rates Dates'!$B$41,'1.Salaries Rates Dates'!$A$41)))</f>
        <v>0.52500000000000002</v>
      </c>
      <c r="BH95" s="415"/>
      <c r="BI95" s="415"/>
      <c r="BJ95" s="415"/>
      <c r="BK95" s="416"/>
      <c r="BL95" s="305"/>
      <c r="BM95" s="306"/>
      <c r="BN95" s="307"/>
      <c r="BO95" s="284"/>
      <c r="BP95" s="265"/>
      <c r="BQ95" s="353"/>
      <c r="BR95" s="1"/>
      <c r="BS95" s="92"/>
      <c r="BT95" s="93"/>
      <c r="BU95" s="93"/>
      <c r="BV95" s="93"/>
      <c r="BW95" s="93"/>
      <c r="BX95" s="93"/>
      <c r="BY95" s="93"/>
      <c r="BZ95" s="93"/>
      <c r="CA95" s="94"/>
    </row>
    <row r="96" spans="1:79" ht="15.75" customHeight="1" thickTop="1" thickBot="1" x14ac:dyDescent="0.3">
      <c r="A96" s="280" t="s">
        <v>66</v>
      </c>
      <c r="B96" s="281"/>
      <c r="C96" s="281"/>
      <c r="D96" s="226"/>
      <c r="E96" s="290" t="s">
        <v>67</v>
      </c>
      <c r="F96" s="291"/>
      <c r="G96" s="291"/>
      <c r="H96" s="291"/>
      <c r="I96" s="419"/>
      <c r="J96" s="274">
        <f>SUM(L44,J56,J63,J66:L69,J75,J77:L85,J94)</f>
        <v>0</v>
      </c>
      <c r="K96" s="308"/>
      <c r="L96" s="309"/>
      <c r="M96" s="250"/>
      <c r="N96" s="284"/>
      <c r="O96" s="264"/>
      <c r="P96" s="264"/>
      <c r="Q96" s="264"/>
      <c r="R96" s="417"/>
      <c r="S96" s="274">
        <f>SUM(U44,S56,S63,S66:U69,S75,S77:U85,S94)</f>
        <v>0</v>
      </c>
      <c r="T96" s="308"/>
      <c r="U96" s="309"/>
      <c r="V96" s="252"/>
      <c r="W96" s="284"/>
      <c r="X96" s="264"/>
      <c r="Y96" s="264"/>
      <c r="Z96" s="264"/>
      <c r="AA96" s="417"/>
      <c r="AB96" s="274">
        <f>SUM(AD44,AB56,AB63,AB66:AD69,AB75,AB77:AD85,AB94)</f>
        <v>0</v>
      </c>
      <c r="AC96" s="308"/>
      <c r="AD96" s="309"/>
      <c r="AE96" s="252"/>
      <c r="AF96" s="284"/>
      <c r="AG96" s="264"/>
      <c r="AH96" s="264"/>
      <c r="AI96" s="264"/>
      <c r="AJ96" s="417"/>
      <c r="AK96" s="274">
        <f>SUM(AM44,AK56,AK63,AK66:AM69,AK75,AK77:AM85,AK94)</f>
        <v>0</v>
      </c>
      <c r="AL96" s="308"/>
      <c r="AM96" s="309"/>
      <c r="AN96" s="252"/>
      <c r="AO96" s="284"/>
      <c r="AP96" s="264"/>
      <c r="AQ96" s="264"/>
      <c r="AR96" s="264"/>
      <c r="AS96" s="417"/>
      <c r="AT96" s="274">
        <f>SUM(AV44,AT56,AT63,AT66:AV69,AT75,AT77:AV85,AT94)</f>
        <v>0</v>
      </c>
      <c r="AU96" s="308"/>
      <c r="AV96" s="309"/>
      <c r="AW96" s="252"/>
      <c r="AX96" s="284"/>
      <c r="AY96" s="264"/>
      <c r="AZ96" s="264"/>
      <c r="BA96" s="264"/>
      <c r="BB96" s="417"/>
      <c r="BC96" s="274">
        <f>SUM(BE44,BC56,BC63,BC66:BE69,BC75,BC77:BE85,BC94)</f>
        <v>0</v>
      </c>
      <c r="BD96" s="308"/>
      <c r="BE96" s="309"/>
      <c r="BF96" s="252"/>
      <c r="BG96" s="284"/>
      <c r="BH96" s="264"/>
      <c r="BI96" s="264"/>
      <c r="BJ96" s="264"/>
      <c r="BK96" s="417"/>
      <c r="BL96" s="274">
        <f>SUM(BN44,BL56,BL63,BL66:BN69,BL75,BL77:BN85,BL94)</f>
        <v>0</v>
      </c>
      <c r="BM96" s="308"/>
      <c r="BN96" s="309"/>
      <c r="BO96" s="351"/>
      <c r="BP96" s="348">
        <f>J96+S96+AB96+AK96+AT96+BC96+BL96</f>
        <v>0</v>
      </c>
      <c r="BQ96" s="349"/>
      <c r="BR96" s="1"/>
      <c r="BS96" s="92"/>
      <c r="BT96" s="93"/>
      <c r="BU96" s="93"/>
      <c r="BV96" s="93"/>
      <c r="BW96" s="93"/>
      <c r="BX96" s="93"/>
      <c r="BY96" s="93"/>
      <c r="BZ96" s="93"/>
      <c r="CA96" s="94"/>
    </row>
    <row r="97" spans="1:79" ht="16.5" thickTop="1" thickBot="1" x14ac:dyDescent="0.3">
      <c r="A97" s="280" t="s">
        <v>68</v>
      </c>
      <c r="B97" s="281"/>
      <c r="C97" s="281"/>
      <c r="D97" s="226"/>
      <c r="E97" s="290"/>
      <c r="F97" s="291"/>
      <c r="G97" s="291"/>
      <c r="H97" s="291"/>
      <c r="I97" s="419"/>
      <c r="J97" s="274">
        <f>J96*E95</f>
        <v>0</v>
      </c>
      <c r="K97" s="308"/>
      <c r="L97" s="309"/>
      <c r="M97" s="250"/>
      <c r="N97" s="284"/>
      <c r="O97" s="264"/>
      <c r="P97" s="264"/>
      <c r="Q97" s="264"/>
      <c r="R97" s="417"/>
      <c r="S97" s="274">
        <f>S96*N95</f>
        <v>0</v>
      </c>
      <c r="T97" s="308"/>
      <c r="U97" s="309"/>
      <c r="V97" s="252"/>
      <c r="W97" s="284"/>
      <c r="X97" s="264"/>
      <c r="Y97" s="264"/>
      <c r="Z97" s="264"/>
      <c r="AA97" s="417"/>
      <c r="AB97" s="274">
        <f>AB96*W95</f>
        <v>0</v>
      </c>
      <c r="AC97" s="308"/>
      <c r="AD97" s="318"/>
      <c r="AE97" s="252"/>
      <c r="AF97" s="284"/>
      <c r="AG97" s="264"/>
      <c r="AH97" s="264"/>
      <c r="AI97" s="264"/>
      <c r="AJ97" s="417"/>
      <c r="AK97" s="274">
        <f>AK96*AF95</f>
        <v>0</v>
      </c>
      <c r="AL97" s="308"/>
      <c r="AM97" s="318"/>
      <c r="AN97" s="252"/>
      <c r="AO97" s="284"/>
      <c r="AP97" s="264"/>
      <c r="AQ97" s="264"/>
      <c r="AR97" s="264"/>
      <c r="AS97" s="417"/>
      <c r="AT97" s="274">
        <f>AT96*AO95</f>
        <v>0</v>
      </c>
      <c r="AU97" s="308"/>
      <c r="AV97" s="318"/>
      <c r="AW97" s="252"/>
      <c r="AX97" s="284"/>
      <c r="AY97" s="264"/>
      <c r="AZ97" s="264"/>
      <c r="BA97" s="264"/>
      <c r="BB97" s="417"/>
      <c r="BC97" s="274">
        <f>BC96*AX95</f>
        <v>0</v>
      </c>
      <c r="BD97" s="308"/>
      <c r="BE97" s="318"/>
      <c r="BF97" s="252"/>
      <c r="BG97" s="284"/>
      <c r="BH97" s="264"/>
      <c r="BI97" s="264"/>
      <c r="BJ97" s="264"/>
      <c r="BK97" s="417"/>
      <c r="BL97" s="274">
        <f>BL96*BG95</f>
        <v>0</v>
      </c>
      <c r="BM97" s="308"/>
      <c r="BN97" s="318"/>
      <c r="BO97" s="351"/>
      <c r="BP97" s="348">
        <f>J97+S97+AB97+AK97+AT97+BC97+BL97</f>
        <v>0</v>
      </c>
      <c r="BQ97" s="349"/>
      <c r="BR97" s="1"/>
      <c r="BS97" s="113">
        <v>7001</v>
      </c>
      <c r="BT97" s="188">
        <f>J97</f>
        <v>0</v>
      </c>
      <c r="BU97" s="188">
        <f>S97</f>
        <v>0</v>
      </c>
      <c r="BV97" s="188">
        <f>AB97</f>
        <v>0</v>
      </c>
      <c r="BW97" s="188">
        <f>AK97</f>
        <v>0</v>
      </c>
      <c r="BX97" s="188">
        <f>AT97</f>
        <v>0</v>
      </c>
      <c r="BY97" s="188">
        <f>BC97</f>
        <v>0</v>
      </c>
      <c r="BZ97" s="188">
        <f>BL97</f>
        <v>0</v>
      </c>
      <c r="CA97" s="188">
        <f>SUM(BT97:BZ97)</f>
        <v>0</v>
      </c>
    </row>
    <row r="98" spans="1:79" ht="16.5" thickTop="1" thickBot="1" x14ac:dyDescent="0.3">
      <c r="A98" s="371" t="s">
        <v>69</v>
      </c>
      <c r="B98" s="372"/>
      <c r="C98" s="372"/>
      <c r="D98" s="227"/>
      <c r="E98" s="290"/>
      <c r="F98" s="291"/>
      <c r="G98" s="291"/>
      <c r="H98" s="291"/>
      <c r="I98" s="419"/>
      <c r="J98" s="314">
        <f>J88+J97</f>
        <v>0</v>
      </c>
      <c r="K98" s="315"/>
      <c r="L98" s="316"/>
      <c r="M98" s="251"/>
      <c r="N98" s="284"/>
      <c r="O98" s="264"/>
      <c r="P98" s="264"/>
      <c r="Q98" s="264"/>
      <c r="R98" s="417"/>
      <c r="S98" s="314">
        <f>S88+S97</f>
        <v>0</v>
      </c>
      <c r="T98" s="315"/>
      <c r="U98" s="316"/>
      <c r="V98" s="253"/>
      <c r="W98" s="284"/>
      <c r="X98" s="264"/>
      <c r="Y98" s="264"/>
      <c r="Z98" s="264"/>
      <c r="AA98" s="417"/>
      <c r="AB98" s="314">
        <f>AB88+AB97</f>
        <v>0</v>
      </c>
      <c r="AC98" s="315"/>
      <c r="AD98" s="319"/>
      <c r="AE98" s="253"/>
      <c r="AF98" s="284"/>
      <c r="AG98" s="264"/>
      <c r="AH98" s="264"/>
      <c r="AI98" s="264"/>
      <c r="AJ98" s="417"/>
      <c r="AK98" s="314">
        <f>AK88+AK97</f>
        <v>0</v>
      </c>
      <c r="AL98" s="315"/>
      <c r="AM98" s="319"/>
      <c r="AN98" s="253"/>
      <c r="AO98" s="284"/>
      <c r="AP98" s="264"/>
      <c r="AQ98" s="264"/>
      <c r="AR98" s="264"/>
      <c r="AS98" s="417"/>
      <c r="AT98" s="314">
        <f>AT88+AT97</f>
        <v>0</v>
      </c>
      <c r="AU98" s="315"/>
      <c r="AV98" s="319"/>
      <c r="AW98" s="253"/>
      <c r="AX98" s="284"/>
      <c r="AY98" s="264"/>
      <c r="AZ98" s="264"/>
      <c r="BA98" s="264"/>
      <c r="BB98" s="417"/>
      <c r="BC98" s="314">
        <f>BC88+BC97</f>
        <v>0</v>
      </c>
      <c r="BD98" s="315"/>
      <c r="BE98" s="319"/>
      <c r="BF98" s="253"/>
      <c r="BG98" s="284"/>
      <c r="BH98" s="264"/>
      <c r="BI98" s="264"/>
      <c r="BJ98" s="264"/>
      <c r="BK98" s="417"/>
      <c r="BL98" s="314">
        <f>BL88+BL97</f>
        <v>0</v>
      </c>
      <c r="BM98" s="315"/>
      <c r="BN98" s="319"/>
      <c r="BO98" s="352"/>
      <c r="BP98" s="348">
        <f>J98+S98+AB98+AK98+AT98+BC98+BL98</f>
        <v>0</v>
      </c>
      <c r="BQ98" s="349"/>
      <c r="BR98" s="1"/>
      <c r="BS98" s="2" t="s">
        <v>143</v>
      </c>
      <c r="BT98" s="188">
        <f>BT88+BT97</f>
        <v>0</v>
      </c>
      <c r="BU98" s="188">
        <f>BU88+BU97</f>
        <v>0</v>
      </c>
      <c r="BV98" s="188">
        <f>BV88+BV97</f>
        <v>0</v>
      </c>
      <c r="BW98" s="188">
        <f t="shared" ref="BW98:BY98" si="59">BW88+BW97</f>
        <v>0</v>
      </c>
      <c r="BX98" s="188">
        <f t="shared" si="59"/>
        <v>0</v>
      </c>
      <c r="BY98" s="188">
        <f t="shared" si="59"/>
        <v>0</v>
      </c>
      <c r="BZ98" s="188">
        <f>BZ88+BZ97</f>
        <v>0</v>
      </c>
      <c r="CA98" s="188">
        <f>SUM(BT98:BZ98)</f>
        <v>0</v>
      </c>
    </row>
    <row r="99" spans="1:79" ht="15.75" thickTop="1" x14ac:dyDescent="0.25">
      <c r="J99" s="41"/>
      <c r="K99" s="42" t="str">
        <f>IF(L99&lt;0,"Over:",IF(L99&gt;0,"Under:",IF(L99=0,"Over/Under:")))</f>
        <v>Over/Under:</v>
      </c>
      <c r="L99" s="43">
        <f>'Compiled Budget'!$L$27</f>
        <v>0</v>
      </c>
      <c r="S99" s="41"/>
      <c r="T99" s="42" t="str">
        <f>IF(U99&lt;0,"Over:",IF(U99&gt;0,"Under:",IF(U99=0,"Over/Under:")))</f>
        <v>Over/Under:</v>
      </c>
      <c r="U99" s="43">
        <f>'Compiled Budget'!$U$27</f>
        <v>0</v>
      </c>
      <c r="AB99" s="41"/>
      <c r="AC99" s="42" t="str">
        <f>IF(AD99&lt;0,"Over:",IF(AD99&gt;0,"Under:",IF(AD99=0,"Over/Under:")))</f>
        <v>Over/Under:</v>
      </c>
      <c r="AD99" s="43">
        <f>'Compiled Budget'!$AD$27</f>
        <v>0</v>
      </c>
      <c r="AK99" s="41"/>
      <c r="AL99" s="42" t="str">
        <f>IF(AM99&lt;0,"Over:",IF(AM99&gt;0,"Under:",IF(AM99=0,"Over/Under:")))</f>
        <v>Over/Under:</v>
      </c>
      <c r="AM99" s="43">
        <f>'Compiled Budget'!$AM$27</f>
        <v>0</v>
      </c>
      <c r="AT99" s="41"/>
      <c r="AU99" s="42" t="str">
        <f>IF(AV99&lt;0,"Over:",IF(AV99&gt;0,"Under:",IF(AV99=0,"Over/Under:")))</f>
        <v>Over/Under:</v>
      </c>
      <c r="AV99" s="43">
        <f>'Compiled Budget'!$AV$27</f>
        <v>0</v>
      </c>
      <c r="BC99" s="41"/>
      <c r="BD99" s="42" t="str">
        <f>IF(BE99&lt;0,"Over:",IF(BE99&gt;0,"Under:",IF(BE99=0,"Over/Under:")))</f>
        <v>Over/Under:</v>
      </c>
      <c r="BE99" s="43">
        <f>'Compiled Budget'!$BE$27</f>
        <v>0</v>
      </c>
      <c r="BL99" s="41"/>
      <c r="BM99" s="42" t="str">
        <f>IF(BN99&lt;0,"Over:",IF(BN99&gt;0,"Under:",IF(BN99=0,"Over/Under:")))</f>
        <v>Over/Under:</v>
      </c>
      <c r="BN99" s="43">
        <f>'Compiled Budget'!$BN$27</f>
        <v>0</v>
      </c>
    </row>
    <row r="101" spans="1:79" x14ac:dyDescent="0.25">
      <c r="B101" s="40"/>
    </row>
  </sheetData>
  <mergeCells count="607">
    <mergeCell ref="BL98:BN98"/>
    <mergeCell ref="BG96:BK98"/>
    <mergeCell ref="BL96:BN96"/>
    <mergeCell ref="BP96:BQ96"/>
    <mergeCell ref="A97:C97"/>
    <mergeCell ref="J97:L97"/>
    <mergeCell ref="S97:U97"/>
    <mergeCell ref="AB97:AD97"/>
    <mergeCell ref="AK97:AM97"/>
    <mergeCell ref="AT97:AV97"/>
    <mergeCell ref="BC97:BE97"/>
    <mergeCell ref="AF96:AJ98"/>
    <mergeCell ref="AK96:AM96"/>
    <mergeCell ref="AO96:AS98"/>
    <mergeCell ref="BP95:BQ95"/>
    <mergeCell ref="A96:C96"/>
    <mergeCell ref="E96:I98"/>
    <mergeCell ref="J96:L96"/>
    <mergeCell ref="N96:R98"/>
    <mergeCell ref="S96:U96"/>
    <mergeCell ref="W96:AA98"/>
    <mergeCell ref="AB96:AD96"/>
    <mergeCell ref="AF95:AJ95"/>
    <mergeCell ref="AK95:AM95"/>
    <mergeCell ref="AO95:AS95"/>
    <mergeCell ref="AT95:AV95"/>
    <mergeCell ref="AX95:BB95"/>
    <mergeCell ref="BC95:BE95"/>
    <mergeCell ref="BP98:BQ98"/>
    <mergeCell ref="BL97:BN97"/>
    <mergeCell ref="BP97:BQ97"/>
    <mergeCell ref="A98:C98"/>
    <mergeCell ref="J98:L98"/>
    <mergeCell ref="S98:U98"/>
    <mergeCell ref="AB98:AD98"/>
    <mergeCell ref="AK98:AM98"/>
    <mergeCell ref="AT98:AV98"/>
    <mergeCell ref="BC98:BE98"/>
    <mergeCell ref="A95:C95"/>
    <mergeCell ref="E95:I95"/>
    <mergeCell ref="J95:L95"/>
    <mergeCell ref="N95:R95"/>
    <mergeCell ref="S95:U95"/>
    <mergeCell ref="W95:AA95"/>
    <mergeCell ref="AB95:AD95"/>
    <mergeCell ref="A94:C94"/>
    <mergeCell ref="J94:L94"/>
    <mergeCell ref="S94:U94"/>
    <mergeCell ref="AB94:AD94"/>
    <mergeCell ref="A93:C93"/>
    <mergeCell ref="J93:L93"/>
    <mergeCell ref="S93:U93"/>
    <mergeCell ref="AB93:AD93"/>
    <mergeCell ref="AK93:AM93"/>
    <mergeCell ref="AT93:AV93"/>
    <mergeCell ref="BC93:BE93"/>
    <mergeCell ref="BL93:BN93"/>
    <mergeCell ref="BP93:BQ93"/>
    <mergeCell ref="A92:C92"/>
    <mergeCell ref="J92:L92"/>
    <mergeCell ref="S92:U92"/>
    <mergeCell ref="AB92:AD92"/>
    <mergeCell ref="AK92:AM92"/>
    <mergeCell ref="AT92:AV92"/>
    <mergeCell ref="BC92:BE92"/>
    <mergeCell ref="BL92:BN92"/>
    <mergeCell ref="BP92:BQ92"/>
    <mergeCell ref="A91:C91"/>
    <mergeCell ref="J91:L91"/>
    <mergeCell ref="S91:U91"/>
    <mergeCell ref="AB91:AD91"/>
    <mergeCell ref="AK91:AM91"/>
    <mergeCell ref="AT91:AV91"/>
    <mergeCell ref="BC91:BE91"/>
    <mergeCell ref="BL91:BN91"/>
    <mergeCell ref="BP91:BQ91"/>
    <mergeCell ref="A90:C90"/>
    <mergeCell ref="J90:L90"/>
    <mergeCell ref="S90:U90"/>
    <mergeCell ref="AB90:AD90"/>
    <mergeCell ref="AK90:AM90"/>
    <mergeCell ref="AT90:AV90"/>
    <mergeCell ref="BC90:BE90"/>
    <mergeCell ref="BL90:BN90"/>
    <mergeCell ref="BP90:BQ90"/>
    <mergeCell ref="A88:C88"/>
    <mergeCell ref="E88:I88"/>
    <mergeCell ref="J88:L88"/>
    <mergeCell ref="N88:R88"/>
    <mergeCell ref="S88:U88"/>
    <mergeCell ref="W88:AA88"/>
    <mergeCell ref="AT89:AV89"/>
    <mergeCell ref="BC89:BE89"/>
    <mergeCell ref="BL89:BN89"/>
    <mergeCell ref="J89:L89"/>
    <mergeCell ref="S89:U89"/>
    <mergeCell ref="AB89:AD89"/>
    <mergeCell ref="AK89:AM89"/>
    <mergeCell ref="AB88:AD88"/>
    <mergeCell ref="AF88:AJ88"/>
    <mergeCell ref="AK88:AM88"/>
    <mergeCell ref="AO88:AS88"/>
    <mergeCell ref="AT88:AV88"/>
    <mergeCell ref="N87:U87"/>
    <mergeCell ref="W87:AD87"/>
    <mergeCell ref="AF87:AM87"/>
    <mergeCell ref="AO87:AV87"/>
    <mergeCell ref="AX87:BE87"/>
    <mergeCell ref="BG87:BN87"/>
    <mergeCell ref="BO87:BQ87"/>
    <mergeCell ref="BC88:BE88"/>
    <mergeCell ref="BG88:BK88"/>
    <mergeCell ref="BL88:BN88"/>
    <mergeCell ref="BO88:BO98"/>
    <mergeCell ref="BP88:BQ88"/>
    <mergeCell ref="AX88:BB88"/>
    <mergeCell ref="BP89:BQ89"/>
    <mergeCell ref="BC94:BE94"/>
    <mergeCell ref="BL94:BN94"/>
    <mergeCell ref="BP94:BQ94"/>
    <mergeCell ref="AK94:AM94"/>
    <mergeCell ref="AT94:AV94"/>
    <mergeCell ref="AT96:AV96"/>
    <mergeCell ref="AX96:BB98"/>
    <mergeCell ref="BC96:BE96"/>
    <mergeCell ref="BG95:BK95"/>
    <mergeCell ref="BL95:BN95"/>
    <mergeCell ref="BL85:BN85"/>
    <mergeCell ref="BP85:BQ85"/>
    <mergeCell ref="A86:C86"/>
    <mergeCell ref="J86:L86"/>
    <mergeCell ref="S86:U86"/>
    <mergeCell ref="AB86:AD86"/>
    <mergeCell ref="AK86:AM86"/>
    <mergeCell ref="AT86:AV86"/>
    <mergeCell ref="BC86:BE86"/>
    <mergeCell ref="BL86:BN86"/>
    <mergeCell ref="J85:L85"/>
    <mergeCell ref="S85:U85"/>
    <mergeCell ref="AB85:AD85"/>
    <mergeCell ref="AK85:AM85"/>
    <mergeCell ref="AT85:AV85"/>
    <mergeCell ref="BC85:BE85"/>
    <mergeCell ref="BP86:BQ86"/>
    <mergeCell ref="BL83:BN83"/>
    <mergeCell ref="BP83:BQ83"/>
    <mergeCell ref="J84:L84"/>
    <mergeCell ref="S84:U84"/>
    <mergeCell ref="AB84:AD84"/>
    <mergeCell ref="AK84:AM84"/>
    <mergeCell ref="AT84:AV84"/>
    <mergeCell ref="BC84:BE84"/>
    <mergeCell ref="BL84:BN84"/>
    <mergeCell ref="BP84:BQ84"/>
    <mergeCell ref="J83:L83"/>
    <mergeCell ref="S83:U83"/>
    <mergeCell ref="AB83:AD83"/>
    <mergeCell ref="AK83:AM83"/>
    <mergeCell ref="AT83:AV83"/>
    <mergeCell ref="BC83:BE83"/>
    <mergeCell ref="BL81:BN81"/>
    <mergeCell ref="BP81:BQ81"/>
    <mergeCell ref="J82:L82"/>
    <mergeCell ref="S82:U82"/>
    <mergeCell ref="AB82:AD82"/>
    <mergeCell ref="AK82:AM82"/>
    <mergeCell ref="AT82:AV82"/>
    <mergeCell ref="BC82:BE82"/>
    <mergeCell ref="BL82:BN82"/>
    <mergeCell ref="BP82:BQ82"/>
    <mergeCell ref="J81:L81"/>
    <mergeCell ref="S81:U81"/>
    <mergeCell ref="AB81:AD81"/>
    <mergeCell ref="AK81:AM81"/>
    <mergeCell ref="AT81:AV81"/>
    <mergeCell ref="BC81:BE81"/>
    <mergeCell ref="BL79:BN79"/>
    <mergeCell ref="BP79:BQ79"/>
    <mergeCell ref="J80:L80"/>
    <mergeCell ref="S80:U80"/>
    <mergeCell ref="AB80:AD80"/>
    <mergeCell ref="AK80:AM80"/>
    <mergeCell ref="AT80:AV80"/>
    <mergeCell ref="BC80:BE80"/>
    <mergeCell ref="BL80:BN80"/>
    <mergeCell ref="BP80:BQ80"/>
    <mergeCell ref="J79:L79"/>
    <mergeCell ref="S79:U79"/>
    <mergeCell ref="AB79:AD79"/>
    <mergeCell ref="AK79:AM79"/>
    <mergeCell ref="AT79:AV79"/>
    <mergeCell ref="BC79:BE79"/>
    <mergeCell ref="S78:U78"/>
    <mergeCell ref="AB78:AD78"/>
    <mergeCell ref="AK78:AM78"/>
    <mergeCell ref="AT78:AV78"/>
    <mergeCell ref="BC78:BE78"/>
    <mergeCell ref="BL78:BN78"/>
    <mergeCell ref="BP78:BQ78"/>
    <mergeCell ref="J77:L77"/>
    <mergeCell ref="S77:U77"/>
    <mergeCell ref="AB77:AD77"/>
    <mergeCell ref="AK77:AM77"/>
    <mergeCell ref="AT77:AV77"/>
    <mergeCell ref="BC77:BE77"/>
    <mergeCell ref="S76:U76"/>
    <mergeCell ref="AB76:AD76"/>
    <mergeCell ref="AK76:AM76"/>
    <mergeCell ref="AT76:AV76"/>
    <mergeCell ref="BC76:BE76"/>
    <mergeCell ref="BL76:BN76"/>
    <mergeCell ref="BP76:BQ76"/>
    <mergeCell ref="BL77:BN77"/>
    <mergeCell ref="BP77:BQ77"/>
    <mergeCell ref="BP74:BQ74"/>
    <mergeCell ref="J75:L75"/>
    <mergeCell ref="S75:U75"/>
    <mergeCell ref="AB75:AD75"/>
    <mergeCell ref="AK75:AM75"/>
    <mergeCell ref="AT75:AV75"/>
    <mergeCell ref="BC75:BE75"/>
    <mergeCell ref="BL75:BN75"/>
    <mergeCell ref="BP75:BQ75"/>
    <mergeCell ref="BP72:BQ72"/>
    <mergeCell ref="F73:I73"/>
    <mergeCell ref="J73:L73"/>
    <mergeCell ref="S73:U73"/>
    <mergeCell ref="AB73:AD73"/>
    <mergeCell ref="AK73:AM73"/>
    <mergeCell ref="AT73:AV73"/>
    <mergeCell ref="BC73:BE73"/>
    <mergeCell ref="BL73:BN73"/>
    <mergeCell ref="BP73:BQ73"/>
    <mergeCell ref="S72:U72"/>
    <mergeCell ref="AB72:AD72"/>
    <mergeCell ref="AK72:AM72"/>
    <mergeCell ref="AT72:AV72"/>
    <mergeCell ref="BC72:BE72"/>
    <mergeCell ref="BL72:BN72"/>
    <mergeCell ref="F74:I74"/>
    <mergeCell ref="J74:L74"/>
    <mergeCell ref="S74:U74"/>
    <mergeCell ref="AB74:AD74"/>
    <mergeCell ref="AK74:AM74"/>
    <mergeCell ref="AT74:AV74"/>
    <mergeCell ref="BC74:BE74"/>
    <mergeCell ref="BL74:BN74"/>
    <mergeCell ref="BC70:BE70"/>
    <mergeCell ref="BL70:BN70"/>
    <mergeCell ref="BP70:BQ70"/>
    <mergeCell ref="F71:I71"/>
    <mergeCell ref="J71:L71"/>
    <mergeCell ref="S71:U71"/>
    <mergeCell ref="AB71:AD71"/>
    <mergeCell ref="AK71:AM71"/>
    <mergeCell ref="AT71:AV71"/>
    <mergeCell ref="BC71:BE71"/>
    <mergeCell ref="F70:I70"/>
    <mergeCell ref="J70:L70"/>
    <mergeCell ref="S70:U70"/>
    <mergeCell ref="AB70:AD70"/>
    <mergeCell ref="AK70:AM70"/>
    <mergeCell ref="AT70:AV70"/>
    <mergeCell ref="BL71:BN71"/>
    <mergeCell ref="BP71:BQ71"/>
    <mergeCell ref="BL68:BN68"/>
    <mergeCell ref="BP68:BQ68"/>
    <mergeCell ref="J69:L69"/>
    <mergeCell ref="S69:U69"/>
    <mergeCell ref="AB69:AD69"/>
    <mergeCell ref="AK69:AM69"/>
    <mergeCell ref="AT69:AV69"/>
    <mergeCell ref="BC69:BE69"/>
    <mergeCell ref="BL69:BN69"/>
    <mergeCell ref="BP69:BQ69"/>
    <mergeCell ref="J68:L68"/>
    <mergeCell ref="S68:U68"/>
    <mergeCell ref="AB68:AD68"/>
    <mergeCell ref="AK68:AM68"/>
    <mergeCell ref="AT68:AV68"/>
    <mergeCell ref="BC68:BE68"/>
    <mergeCell ref="AK65:AM65"/>
    <mergeCell ref="AT65:AV65"/>
    <mergeCell ref="BC65:BE65"/>
    <mergeCell ref="BL65:BN65"/>
    <mergeCell ref="BP65:BQ65"/>
    <mergeCell ref="BL66:BN66"/>
    <mergeCell ref="BP66:BQ66"/>
    <mergeCell ref="J67:L67"/>
    <mergeCell ref="S67:U67"/>
    <mergeCell ref="AB67:AD67"/>
    <mergeCell ref="AK67:AM67"/>
    <mergeCell ref="AT67:AV67"/>
    <mergeCell ref="BC67:BE67"/>
    <mergeCell ref="BL67:BN67"/>
    <mergeCell ref="BP67:BQ67"/>
    <mergeCell ref="J66:L66"/>
    <mergeCell ref="S66:U66"/>
    <mergeCell ref="AB66:AD66"/>
    <mergeCell ref="AK66:AM66"/>
    <mergeCell ref="AT66:AV66"/>
    <mergeCell ref="BC66:BE66"/>
    <mergeCell ref="BL63:BN63"/>
    <mergeCell ref="BP63:BQ63"/>
    <mergeCell ref="A64:C64"/>
    <mergeCell ref="J64:L64"/>
    <mergeCell ref="S64:U64"/>
    <mergeCell ref="AB64:AD64"/>
    <mergeCell ref="AK64:AM64"/>
    <mergeCell ref="AT64:AV64"/>
    <mergeCell ref="BC64:BE64"/>
    <mergeCell ref="BL64:BN64"/>
    <mergeCell ref="J63:L63"/>
    <mergeCell ref="S63:U63"/>
    <mergeCell ref="AB63:AD63"/>
    <mergeCell ref="AK63:AM63"/>
    <mergeCell ref="AT63:AV63"/>
    <mergeCell ref="BC63:BE63"/>
    <mergeCell ref="BP64:BQ64"/>
    <mergeCell ref="BL61:BN61"/>
    <mergeCell ref="BP61:BQ61"/>
    <mergeCell ref="J62:L62"/>
    <mergeCell ref="S62:U62"/>
    <mergeCell ref="AB62:AD62"/>
    <mergeCell ref="AK62:AM62"/>
    <mergeCell ref="AT62:AV62"/>
    <mergeCell ref="BC62:BE62"/>
    <mergeCell ref="BL62:BN62"/>
    <mergeCell ref="BP62:BQ62"/>
    <mergeCell ref="J61:L61"/>
    <mergeCell ref="S61:U61"/>
    <mergeCell ref="AB61:AD61"/>
    <mergeCell ref="AK61:AM61"/>
    <mergeCell ref="AT61:AV61"/>
    <mergeCell ref="BC61:BE61"/>
    <mergeCell ref="AT58:AV58"/>
    <mergeCell ref="BC58:BE58"/>
    <mergeCell ref="BL58:BN58"/>
    <mergeCell ref="BP58:BQ58"/>
    <mergeCell ref="BL59:BN59"/>
    <mergeCell ref="BP59:BQ59"/>
    <mergeCell ref="J60:L60"/>
    <mergeCell ref="S60:U60"/>
    <mergeCell ref="AB60:AD60"/>
    <mergeCell ref="AK60:AM60"/>
    <mergeCell ref="AT60:AV60"/>
    <mergeCell ref="BC60:BE60"/>
    <mergeCell ref="BL60:BN60"/>
    <mergeCell ref="BP60:BQ60"/>
    <mergeCell ref="J59:L59"/>
    <mergeCell ref="S59:U59"/>
    <mergeCell ref="AB59:AD59"/>
    <mergeCell ref="AK59:AM59"/>
    <mergeCell ref="AT59:AV59"/>
    <mergeCell ref="BC59:BE59"/>
    <mergeCell ref="BP56:BQ56"/>
    <mergeCell ref="J57:L57"/>
    <mergeCell ref="S57:U57"/>
    <mergeCell ref="AB57:AD57"/>
    <mergeCell ref="AK57:AM57"/>
    <mergeCell ref="AT57:AV57"/>
    <mergeCell ref="BC57:BE57"/>
    <mergeCell ref="BL57:BN57"/>
    <mergeCell ref="BP57:BQ57"/>
    <mergeCell ref="BP54:BQ54"/>
    <mergeCell ref="J55:L55"/>
    <mergeCell ref="S55:U55"/>
    <mergeCell ref="AB55:AD55"/>
    <mergeCell ref="AK55:AM55"/>
    <mergeCell ref="AT55:AV55"/>
    <mergeCell ref="BC55:BE55"/>
    <mergeCell ref="BL55:BN55"/>
    <mergeCell ref="BP55:BQ55"/>
    <mergeCell ref="J54:L54"/>
    <mergeCell ref="S54:U54"/>
    <mergeCell ref="AB54:AD54"/>
    <mergeCell ref="AK54:AM54"/>
    <mergeCell ref="AT54:AV54"/>
    <mergeCell ref="BC54:BE54"/>
    <mergeCell ref="BP52:BQ52"/>
    <mergeCell ref="J53:L53"/>
    <mergeCell ref="S53:U53"/>
    <mergeCell ref="AB53:AD53"/>
    <mergeCell ref="AK53:AM53"/>
    <mergeCell ref="AT53:AV53"/>
    <mergeCell ref="BC53:BE53"/>
    <mergeCell ref="BL53:BN53"/>
    <mergeCell ref="BP53:BQ53"/>
    <mergeCell ref="BP50:BQ50"/>
    <mergeCell ref="J51:L51"/>
    <mergeCell ref="S51:U51"/>
    <mergeCell ref="AB51:AD51"/>
    <mergeCell ref="AK51:AM51"/>
    <mergeCell ref="AT51:AV51"/>
    <mergeCell ref="BC51:BE51"/>
    <mergeCell ref="BL51:BN51"/>
    <mergeCell ref="BP51:BQ51"/>
    <mergeCell ref="J50:L50"/>
    <mergeCell ref="S50:U50"/>
    <mergeCell ref="AB50:AD50"/>
    <mergeCell ref="AK50:AM50"/>
    <mergeCell ref="AT50:AV50"/>
    <mergeCell ref="BC50:BE50"/>
    <mergeCell ref="BL46:BN48"/>
    <mergeCell ref="BO46:BO86"/>
    <mergeCell ref="BL50:BN50"/>
    <mergeCell ref="BC52:BE52"/>
    <mergeCell ref="BL52:BN52"/>
    <mergeCell ref="BL54:BN54"/>
    <mergeCell ref="A52:C52"/>
    <mergeCell ref="J52:L52"/>
    <mergeCell ref="S52:U52"/>
    <mergeCell ref="AB52:AD52"/>
    <mergeCell ref="AK52:AM52"/>
    <mergeCell ref="AT52:AV52"/>
    <mergeCell ref="A56:C56"/>
    <mergeCell ref="J56:L56"/>
    <mergeCell ref="S56:U56"/>
    <mergeCell ref="AB56:AD56"/>
    <mergeCell ref="AK56:AM56"/>
    <mergeCell ref="AT56:AV56"/>
    <mergeCell ref="BC56:BE56"/>
    <mergeCell ref="BL56:BN56"/>
    <mergeCell ref="J58:L58"/>
    <mergeCell ref="S58:U58"/>
    <mergeCell ref="AB58:AD58"/>
    <mergeCell ref="AK58:AM58"/>
    <mergeCell ref="BO45:BQ45"/>
    <mergeCell ref="A46:C46"/>
    <mergeCell ref="J46:L48"/>
    <mergeCell ref="N46:Q86"/>
    <mergeCell ref="S46:U48"/>
    <mergeCell ref="W46:Z86"/>
    <mergeCell ref="AB46:AD48"/>
    <mergeCell ref="AF46:AI86"/>
    <mergeCell ref="AK46:AM48"/>
    <mergeCell ref="AO46:AR86"/>
    <mergeCell ref="BP46:BQ48"/>
    <mergeCell ref="A47:C47"/>
    <mergeCell ref="J49:L49"/>
    <mergeCell ref="S49:U49"/>
    <mergeCell ref="AB49:AD49"/>
    <mergeCell ref="AK49:AM49"/>
    <mergeCell ref="AT49:AV49"/>
    <mergeCell ref="BC49:BE49"/>
    <mergeCell ref="BL49:BN49"/>
    <mergeCell ref="BP49:BQ49"/>
    <mergeCell ref="AT46:AV48"/>
    <mergeCell ref="AX46:BA86"/>
    <mergeCell ref="BC46:BE48"/>
    <mergeCell ref="BG46:BJ86"/>
    <mergeCell ref="AX44:BA44"/>
    <mergeCell ref="BG44:BJ44"/>
    <mergeCell ref="A45:C45"/>
    <mergeCell ref="E45:L45"/>
    <mergeCell ref="N45:U45"/>
    <mergeCell ref="W45:AD45"/>
    <mergeCell ref="AF45:AM45"/>
    <mergeCell ref="AO45:AV45"/>
    <mergeCell ref="AX45:BE45"/>
    <mergeCell ref="BG45:BN45"/>
    <mergeCell ref="A44:C44"/>
    <mergeCell ref="E44:H44"/>
    <mergeCell ref="N44:Q44"/>
    <mergeCell ref="W44:Z44"/>
    <mergeCell ref="AF44:AI44"/>
    <mergeCell ref="AO44:AR44"/>
    <mergeCell ref="AU39:AU43"/>
    <mergeCell ref="AZ39:BA43"/>
    <mergeCell ref="BD39:BD43"/>
    <mergeCell ref="BI39:BJ43"/>
    <mergeCell ref="BM39:BM43"/>
    <mergeCell ref="BO37:BQ37"/>
    <mergeCell ref="BO38:BQ38"/>
    <mergeCell ref="G39:H43"/>
    <mergeCell ref="K39:K43"/>
    <mergeCell ref="P39:Q43"/>
    <mergeCell ref="T39:T43"/>
    <mergeCell ref="Y39:Z43"/>
    <mergeCell ref="AC39:AC43"/>
    <mergeCell ref="AH39:AI43"/>
    <mergeCell ref="AL39:AL43"/>
    <mergeCell ref="N37:U37"/>
    <mergeCell ref="W37:AD37"/>
    <mergeCell ref="AF37:AM37"/>
    <mergeCell ref="AO37:AV37"/>
    <mergeCell ref="AX37:BE37"/>
    <mergeCell ref="BG37:BN37"/>
    <mergeCell ref="BO26:BQ26"/>
    <mergeCell ref="BS26:BU26"/>
    <mergeCell ref="BV26:BX26"/>
    <mergeCell ref="G27:H36"/>
    <mergeCell ref="P27:Q36"/>
    <mergeCell ref="Y27:Z36"/>
    <mergeCell ref="AH27:AI36"/>
    <mergeCell ref="AQ27:AR36"/>
    <mergeCell ref="AZ27:BA36"/>
    <mergeCell ref="BI27:BJ36"/>
    <mergeCell ref="BO13:BQ13"/>
    <mergeCell ref="BS13:CA13"/>
    <mergeCell ref="B14:C14"/>
    <mergeCell ref="BO14:BQ14"/>
    <mergeCell ref="A25:C25"/>
    <mergeCell ref="BO25:BQ25"/>
    <mergeCell ref="BH11:BJ11"/>
    <mergeCell ref="BK11:BK12"/>
    <mergeCell ref="BL11:BL12"/>
    <mergeCell ref="BM11:BM12"/>
    <mergeCell ref="BN11:BN12"/>
    <mergeCell ref="A12:B12"/>
    <mergeCell ref="AY11:BA11"/>
    <mergeCell ref="BB11:BB12"/>
    <mergeCell ref="BC11:BC12"/>
    <mergeCell ref="BD11:BD12"/>
    <mergeCell ref="BE11:BE12"/>
    <mergeCell ref="BG11:BG12"/>
    <mergeCell ref="AP11:AR11"/>
    <mergeCell ref="AS11:AS12"/>
    <mergeCell ref="AT11:AT12"/>
    <mergeCell ref="AU11:AU12"/>
    <mergeCell ref="AV11:AV12"/>
    <mergeCell ref="AX11:AX12"/>
    <mergeCell ref="BO10:BO12"/>
    <mergeCell ref="BP10:BP12"/>
    <mergeCell ref="BQ10:BQ12"/>
    <mergeCell ref="AS10:AT10"/>
    <mergeCell ref="AU10:AV10"/>
    <mergeCell ref="AY10:BA10"/>
    <mergeCell ref="BB10:BC10"/>
    <mergeCell ref="AG11:AI11"/>
    <mergeCell ref="AJ11:AJ12"/>
    <mergeCell ref="AK11:AK12"/>
    <mergeCell ref="AL11:AL12"/>
    <mergeCell ref="AM11:AM12"/>
    <mergeCell ref="AO11:AO12"/>
    <mergeCell ref="N11:N12"/>
    <mergeCell ref="AL10:AM10"/>
    <mergeCell ref="AP10:AR10"/>
    <mergeCell ref="AE9:AE98"/>
    <mergeCell ref="AF9:AM9"/>
    <mergeCell ref="AA10:AB10"/>
    <mergeCell ref="AC10:AD10"/>
    <mergeCell ref="AG10:AI10"/>
    <mergeCell ref="AJ10:AK10"/>
    <mergeCell ref="O11:Q11"/>
    <mergeCell ref="R11:R12"/>
    <mergeCell ref="S11:S12"/>
    <mergeCell ref="T11:T12"/>
    <mergeCell ref="U11:U12"/>
    <mergeCell ref="W11:W12"/>
    <mergeCell ref="X11:Z11"/>
    <mergeCell ref="AA11:AA12"/>
    <mergeCell ref="AB11:AB12"/>
    <mergeCell ref="AC11:AC12"/>
    <mergeCell ref="AD11:AD12"/>
    <mergeCell ref="AF11:AF12"/>
    <mergeCell ref="AQ39:AR43"/>
    <mergeCell ref="S65:U65"/>
    <mergeCell ref="AB65:AD65"/>
    <mergeCell ref="BO9:BQ9"/>
    <mergeCell ref="BS9:CA12"/>
    <mergeCell ref="C10:C12"/>
    <mergeCell ref="F10:H10"/>
    <mergeCell ref="I10:J10"/>
    <mergeCell ref="K10:L10"/>
    <mergeCell ref="O10:Q10"/>
    <mergeCell ref="R10:S10"/>
    <mergeCell ref="T10:U10"/>
    <mergeCell ref="X10:Z10"/>
    <mergeCell ref="AN9:AN98"/>
    <mergeCell ref="AO9:AV9"/>
    <mergeCell ref="AW9:AW98"/>
    <mergeCell ref="AX9:BE9"/>
    <mergeCell ref="BF9:BF98"/>
    <mergeCell ref="BG9:BN9"/>
    <mergeCell ref="BD10:BE10"/>
    <mergeCell ref="BH10:BJ10"/>
    <mergeCell ref="BK10:BL10"/>
    <mergeCell ref="BM10:BN10"/>
    <mergeCell ref="M9:M98"/>
    <mergeCell ref="N9:U9"/>
    <mergeCell ref="V9:V98"/>
    <mergeCell ref="W9:AD9"/>
    <mergeCell ref="A2:J2"/>
    <mergeCell ref="A3:J3"/>
    <mergeCell ref="A6:J6"/>
    <mergeCell ref="A9:B10"/>
    <mergeCell ref="D9:D98"/>
    <mergeCell ref="E9:L9"/>
    <mergeCell ref="A13:C13"/>
    <mergeCell ref="B26:C26"/>
    <mergeCell ref="A37:C37"/>
    <mergeCell ref="E37:L37"/>
    <mergeCell ref="E11:E12"/>
    <mergeCell ref="F11:H11"/>
    <mergeCell ref="I11:I12"/>
    <mergeCell ref="J11:J12"/>
    <mergeCell ref="K11:K12"/>
    <mergeCell ref="L11:L12"/>
    <mergeCell ref="J65:L65"/>
    <mergeCell ref="F72:I72"/>
    <mergeCell ref="J72:L72"/>
    <mergeCell ref="J76:L76"/>
    <mergeCell ref="J78:L78"/>
    <mergeCell ref="A87:C87"/>
    <mergeCell ref="E87:L87"/>
    <mergeCell ref="A89:C89"/>
  </mergeCells>
  <conditionalFormatting sqref="L99">
    <cfRule type="cellIs" dxfId="9" priority="2" operator="lessThan">
      <formula>0</formula>
    </cfRule>
  </conditionalFormatting>
  <conditionalFormatting sqref="U99">
    <cfRule type="cellIs" dxfId="8" priority="1" operator="lessThan">
      <formula>0</formula>
    </cfRule>
  </conditionalFormatting>
  <conditionalFormatting sqref="AD99 AM99 AV99">
    <cfRule type="cellIs" dxfId="7" priority="5" operator="lessThan">
      <formula>0</formula>
    </cfRule>
  </conditionalFormatting>
  <conditionalFormatting sqref="BE99">
    <cfRule type="cellIs" dxfId="6" priority="4" operator="lessThan">
      <formula>0</formula>
    </cfRule>
  </conditionalFormatting>
  <conditionalFormatting sqref="BN99">
    <cfRule type="cellIs" dxfId="5" priority="3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77CEFEC-4503-4F91-BBF2-4D13056EA073}">
          <x14:formula1>
            <xm:f>Sheet1!$A$18:$A$21</xm:f>
          </x14:formula1>
          <xm:sqref>B39:B43</xm:sqref>
        </x14:dataValidation>
        <x14:dataValidation type="list" allowBlank="1" showInputMessage="1" showErrorMessage="1" xr:uid="{41FDF2A6-74BB-469E-9DA8-15D3A4FD1E44}">
          <x14:formula1>
            <xm:f>Sheet1!$A$2:$A$7</xm:f>
          </x14:formula1>
          <xm:sqref>C15:C24 C27:C36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354D-FD30-4C04-9282-B2C132780A33}">
  <sheetPr>
    <pageSetUpPr fitToPage="1"/>
  </sheetPr>
  <dimension ref="A1:CA101"/>
  <sheetViews>
    <sheetView workbookViewId="0"/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7" width="6.42578125" customWidth="1"/>
    <col min="8" max="8" width="5.28515625" customWidth="1"/>
    <col min="9" max="9" width="11.140625" customWidth="1"/>
    <col min="10" max="10" width="13.7109375" customWidth="1"/>
    <col min="11" max="12" width="8.7109375" customWidth="1"/>
    <col min="13" max="13" width="0.42578125" customWidth="1"/>
    <col min="14" max="14" width="10.28515625" customWidth="1"/>
    <col min="15" max="15" width="6.7109375" customWidth="1"/>
    <col min="16" max="16" width="6.42578125" customWidth="1"/>
    <col min="17" max="17" width="5.28515625" customWidth="1"/>
    <col min="18" max="18" width="10" customWidth="1"/>
    <col min="19" max="19" width="13.7109375" customWidth="1"/>
    <col min="20" max="20" width="8.7109375" customWidth="1"/>
    <col min="21" max="21" width="9.85546875" customWidth="1"/>
    <col min="22" max="22" width="0.28515625" customWidth="1"/>
    <col min="23" max="23" width="10.28515625" customWidth="1"/>
    <col min="24" max="25" width="6.42578125" customWidth="1"/>
    <col min="26" max="26" width="5.28515625" customWidth="1"/>
    <col min="27" max="27" width="9.7109375" customWidth="1"/>
    <col min="28" max="28" width="13.7109375" customWidth="1"/>
    <col min="29" max="29" width="10.7109375" customWidth="1"/>
    <col min="30" max="30" width="9.85546875" customWidth="1"/>
    <col min="31" max="31" width="0.28515625" customWidth="1"/>
    <col min="32" max="32" width="11" customWidth="1"/>
    <col min="33" max="34" width="6.42578125" customWidth="1"/>
    <col min="35" max="35" width="5.28515625" customWidth="1"/>
    <col min="36" max="36" width="9.42578125" customWidth="1"/>
    <col min="37" max="37" width="13.7109375" customWidth="1"/>
    <col min="38" max="38" width="8.7109375" customWidth="1"/>
    <col min="39" max="39" width="9.85546875" customWidth="1"/>
    <col min="40" max="40" width="0.28515625" customWidth="1"/>
    <col min="41" max="41" width="11" customWidth="1"/>
    <col min="42" max="43" width="6.42578125" customWidth="1"/>
    <col min="44" max="44" width="5.28515625" customWidth="1"/>
    <col min="45" max="45" width="9.5703125" customWidth="1"/>
    <col min="46" max="46" width="13.7109375" customWidth="1"/>
    <col min="47" max="47" width="8.7109375" customWidth="1"/>
    <col min="48" max="48" width="9.85546875" customWidth="1"/>
    <col min="49" max="49" width="0.28515625" customWidth="1"/>
    <col min="50" max="50" width="11" customWidth="1"/>
    <col min="51" max="52" width="6.42578125" customWidth="1"/>
    <col min="53" max="53" width="5.28515625" customWidth="1"/>
    <col min="54" max="54" width="9.5703125" customWidth="1"/>
    <col min="55" max="55" width="13.7109375" customWidth="1"/>
    <col min="56" max="56" width="8.7109375" customWidth="1"/>
    <col min="57" max="57" width="9.85546875" customWidth="1"/>
    <col min="58" max="58" width="0.28515625" customWidth="1"/>
    <col min="59" max="59" width="11" customWidth="1"/>
    <col min="60" max="61" width="6.42578125" customWidth="1"/>
    <col min="62" max="62" width="5.28515625" customWidth="1"/>
    <col min="63" max="63" width="9.5703125" customWidth="1"/>
    <col min="64" max="64" width="13.7109375" customWidth="1"/>
    <col min="65" max="65" width="8.7109375" customWidth="1"/>
    <col min="66" max="70" width="9.85546875" customWidth="1"/>
    <col min="71" max="71" width="16.42578125" bestFit="1" customWidth="1"/>
    <col min="72" max="72" width="11.7109375" customWidth="1"/>
    <col min="73" max="78" width="11.5703125" customWidth="1"/>
    <col min="79" max="79" width="11.5703125" bestFit="1" customWidth="1"/>
  </cols>
  <sheetData>
    <row r="1" spans="1:79" s="13" customFormat="1" ht="15.75" customHeight="1" thickBot="1" x14ac:dyDescent="0.25">
      <c r="A1" s="97"/>
      <c r="B1" s="97"/>
      <c r="C1" s="98"/>
      <c r="D1" s="98"/>
      <c r="E1" s="98"/>
      <c r="F1" s="98"/>
      <c r="G1" s="98"/>
      <c r="K1" s="39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79" s="13" customFormat="1" ht="20.25" customHeight="1" thickTop="1" x14ac:dyDescent="0.2">
      <c r="A2" s="211" t="s">
        <v>82</v>
      </c>
      <c r="B2" s="212"/>
      <c r="C2" s="212"/>
      <c r="D2" s="212"/>
      <c r="E2" s="212"/>
      <c r="F2" s="212"/>
      <c r="G2" s="212"/>
      <c r="H2" s="212"/>
      <c r="I2" s="212"/>
      <c r="J2" s="375"/>
      <c r="K2" s="39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79" s="13" customFormat="1" ht="20.25" customHeight="1" x14ac:dyDescent="0.2">
      <c r="A3" s="214" t="s">
        <v>127</v>
      </c>
      <c r="B3" s="196"/>
      <c r="C3" s="196"/>
      <c r="D3" s="196"/>
      <c r="E3" s="196"/>
      <c r="F3" s="196"/>
      <c r="G3" s="196"/>
      <c r="H3" s="196"/>
      <c r="I3" s="196"/>
      <c r="J3" s="402"/>
      <c r="K3" s="39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79" s="13" customFormat="1" ht="20.25" customHeight="1" x14ac:dyDescent="0.2">
      <c r="A4" s="99" t="s">
        <v>128</v>
      </c>
      <c r="B4" s="69"/>
      <c r="C4" s="69"/>
      <c r="D4" s="69"/>
      <c r="E4" s="69"/>
      <c r="F4" s="69"/>
      <c r="G4" s="69"/>
      <c r="H4" s="69"/>
      <c r="I4" s="69"/>
      <c r="J4" s="132"/>
      <c r="K4" s="39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79" s="13" customFormat="1" ht="20.25" customHeight="1" x14ac:dyDescent="0.2">
      <c r="A5" s="100" t="s">
        <v>129</v>
      </c>
      <c r="B5" s="101"/>
      <c r="C5" s="101"/>
      <c r="D5" s="101"/>
      <c r="E5" s="101"/>
      <c r="F5" s="102"/>
      <c r="G5" s="101"/>
      <c r="H5" s="101"/>
      <c r="I5" s="103"/>
      <c r="J5" s="133"/>
      <c r="K5" s="39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79" s="13" customFormat="1" ht="20.25" customHeight="1" x14ac:dyDescent="0.2">
      <c r="A6" s="216" t="s">
        <v>83</v>
      </c>
      <c r="B6" s="217"/>
      <c r="C6" s="217"/>
      <c r="D6" s="217"/>
      <c r="E6" s="217"/>
      <c r="F6" s="217"/>
      <c r="G6" s="217"/>
      <c r="H6" s="217"/>
      <c r="I6" s="217"/>
      <c r="J6" s="217"/>
      <c r="K6" s="134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79" s="13" customFormat="1" ht="20.25" customHeight="1" thickBot="1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31"/>
      <c r="K7" s="39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79" ht="15.75" thickTop="1" x14ac:dyDescent="0.25">
      <c r="J8" s="108"/>
      <c r="K8" s="110"/>
      <c r="S8" s="108"/>
      <c r="T8" s="110"/>
      <c r="AB8" s="108"/>
      <c r="AC8" s="110"/>
      <c r="AK8" s="108"/>
      <c r="AL8" s="110"/>
      <c r="AT8" s="108"/>
      <c r="AU8" s="110"/>
      <c r="BC8" s="108"/>
      <c r="BD8" s="110"/>
      <c r="BL8" s="108"/>
      <c r="BM8" s="110"/>
    </row>
    <row r="9" spans="1:79" ht="14.45" customHeight="1" x14ac:dyDescent="0.25">
      <c r="A9" s="219" t="s">
        <v>14</v>
      </c>
      <c r="B9" s="412"/>
      <c r="C9" s="139"/>
      <c r="D9" s="225"/>
      <c r="E9" s="230" t="s">
        <v>15</v>
      </c>
      <c r="F9" s="387"/>
      <c r="G9" s="387"/>
      <c r="H9" s="387"/>
      <c r="I9" s="387"/>
      <c r="J9" s="387"/>
      <c r="K9" s="387"/>
      <c r="L9" s="228"/>
      <c r="M9" s="250"/>
      <c r="N9" s="228" t="s">
        <v>16</v>
      </c>
      <c r="O9" s="229"/>
      <c r="P9" s="229"/>
      <c r="Q9" s="229"/>
      <c r="R9" s="229"/>
      <c r="S9" s="229"/>
      <c r="T9" s="229"/>
      <c r="U9" s="230"/>
      <c r="V9" s="252"/>
      <c r="W9" s="228" t="s">
        <v>17</v>
      </c>
      <c r="X9" s="229"/>
      <c r="Y9" s="229"/>
      <c r="Z9" s="229"/>
      <c r="AA9" s="229"/>
      <c r="AB9" s="229"/>
      <c r="AC9" s="229"/>
      <c r="AD9" s="230"/>
      <c r="AE9" s="302"/>
      <c r="AF9" s="228" t="s">
        <v>18</v>
      </c>
      <c r="AG9" s="229"/>
      <c r="AH9" s="229"/>
      <c r="AI9" s="229"/>
      <c r="AJ9" s="229"/>
      <c r="AK9" s="229"/>
      <c r="AL9" s="229"/>
      <c r="AM9" s="230"/>
      <c r="AN9" s="252"/>
      <c r="AO9" s="228" t="s">
        <v>19</v>
      </c>
      <c r="AP9" s="229"/>
      <c r="AQ9" s="229"/>
      <c r="AR9" s="229"/>
      <c r="AS9" s="229"/>
      <c r="AT9" s="229"/>
      <c r="AU9" s="229"/>
      <c r="AV9" s="230"/>
      <c r="AW9" s="302" t="s">
        <v>222</v>
      </c>
      <c r="AX9" s="228" t="s">
        <v>216</v>
      </c>
      <c r="AY9" s="229"/>
      <c r="AZ9" s="229"/>
      <c r="BA9" s="229"/>
      <c r="BB9" s="229"/>
      <c r="BC9" s="229"/>
      <c r="BD9" s="229"/>
      <c r="BE9" s="230"/>
      <c r="BF9" s="302"/>
      <c r="BG9" s="228" t="s">
        <v>217</v>
      </c>
      <c r="BH9" s="229"/>
      <c r="BI9" s="229"/>
      <c r="BJ9" s="229"/>
      <c r="BK9" s="229"/>
      <c r="BL9" s="229"/>
      <c r="BM9" s="229"/>
      <c r="BN9" s="230"/>
      <c r="BO9" s="266" t="s">
        <v>20</v>
      </c>
      <c r="BP9" s="266"/>
      <c r="BQ9" s="266"/>
      <c r="BR9" s="79"/>
      <c r="BS9" s="403" t="s">
        <v>122</v>
      </c>
      <c r="BT9" s="404"/>
      <c r="BU9" s="404"/>
      <c r="BV9" s="404"/>
      <c r="BW9" s="404"/>
      <c r="BX9" s="404"/>
      <c r="BY9" s="404"/>
      <c r="BZ9" s="404"/>
      <c r="CA9" s="405"/>
    </row>
    <row r="10" spans="1:79" ht="30" customHeight="1" x14ac:dyDescent="0.25">
      <c r="A10" s="223"/>
      <c r="B10" s="413"/>
      <c r="C10" s="237" t="s">
        <v>21</v>
      </c>
      <c r="D10" s="226"/>
      <c r="E10" s="24" t="s">
        <v>12</v>
      </c>
      <c r="F10" s="391">
        <f>'1.Salaries Rates Dates'!$B$30</f>
        <v>45839</v>
      </c>
      <c r="G10" s="392"/>
      <c r="H10" s="393"/>
      <c r="I10" s="231" t="s">
        <v>13</v>
      </c>
      <c r="J10" s="232"/>
      <c r="K10" s="240">
        <f>'1.Salaries Rates Dates'!$C$30</f>
        <v>46203</v>
      </c>
      <c r="L10" s="254"/>
      <c r="M10" s="250"/>
      <c r="N10" s="24" t="s">
        <v>12</v>
      </c>
      <c r="O10" s="240">
        <f>'1.Salaries Rates Dates'!$B$31</f>
        <v>46204</v>
      </c>
      <c r="P10" s="241"/>
      <c r="Q10" s="241"/>
      <c r="R10" s="231" t="s">
        <v>13</v>
      </c>
      <c r="S10" s="232"/>
      <c r="T10" s="240">
        <f>'1.Salaries Rates Dates'!$C$31</f>
        <v>46568</v>
      </c>
      <c r="U10" s="254"/>
      <c r="V10" s="252"/>
      <c r="W10" s="24" t="s">
        <v>12</v>
      </c>
      <c r="X10" s="240">
        <f>'1.Salaries Rates Dates'!$B$32</f>
        <v>46569</v>
      </c>
      <c r="Y10" s="241"/>
      <c r="Z10" s="241"/>
      <c r="AA10" s="247" t="s">
        <v>13</v>
      </c>
      <c r="AB10" s="379"/>
      <c r="AC10" s="240">
        <f>'1.Salaries Rates Dates'!$C$32</f>
        <v>46934</v>
      </c>
      <c r="AD10" s="254"/>
      <c r="AE10" s="252"/>
      <c r="AF10" s="24" t="s">
        <v>12</v>
      </c>
      <c r="AG10" s="240">
        <f>'1.Salaries Rates Dates'!$B$33</f>
        <v>46935</v>
      </c>
      <c r="AH10" s="241"/>
      <c r="AI10" s="241"/>
      <c r="AJ10" s="247" t="s">
        <v>13</v>
      </c>
      <c r="AK10" s="379"/>
      <c r="AL10" s="240">
        <f>'1.Salaries Rates Dates'!$C$33</f>
        <v>47299</v>
      </c>
      <c r="AM10" s="254"/>
      <c r="AN10" s="252"/>
      <c r="AO10" s="24" t="s">
        <v>12</v>
      </c>
      <c r="AP10" s="240">
        <f>'1.Salaries Rates Dates'!$B$34</f>
        <v>47300</v>
      </c>
      <c r="AQ10" s="241"/>
      <c r="AR10" s="241"/>
      <c r="AS10" s="247" t="s">
        <v>13</v>
      </c>
      <c r="AT10" s="379"/>
      <c r="AU10" s="240">
        <f>'1.Salaries Rates Dates'!$C$34</f>
        <v>47664</v>
      </c>
      <c r="AV10" s="254"/>
      <c r="AW10" s="252"/>
      <c r="AX10" s="24" t="s">
        <v>12</v>
      </c>
      <c r="AY10" s="240">
        <f>'1.Salaries Rates Dates'!$B$35</f>
        <v>47665</v>
      </c>
      <c r="AZ10" s="241"/>
      <c r="BA10" s="241"/>
      <c r="BB10" s="247" t="s">
        <v>13</v>
      </c>
      <c r="BC10" s="379"/>
      <c r="BD10" s="240">
        <f>'1.Salaries Rates Dates'!$C$35</f>
        <v>48029</v>
      </c>
      <c r="BE10" s="254"/>
      <c r="BF10" s="252"/>
      <c r="BG10" s="24" t="s">
        <v>12</v>
      </c>
      <c r="BH10" s="240">
        <f>'1.Salaries Rates Dates'!$B$36</f>
        <v>48030</v>
      </c>
      <c r="BI10" s="241"/>
      <c r="BJ10" s="241"/>
      <c r="BK10" s="247" t="s">
        <v>13</v>
      </c>
      <c r="BL10" s="379"/>
      <c r="BM10" s="240">
        <f>'1.Salaries Rates Dates'!$C$36</f>
        <v>48395</v>
      </c>
      <c r="BN10" s="254"/>
      <c r="BO10" s="256" t="s">
        <v>22</v>
      </c>
      <c r="BP10" s="256" t="s">
        <v>23</v>
      </c>
      <c r="BQ10" s="256" t="s">
        <v>24</v>
      </c>
      <c r="BR10" s="80"/>
      <c r="BS10" s="406"/>
      <c r="BT10" s="407"/>
      <c r="BU10" s="407"/>
      <c r="BV10" s="407"/>
      <c r="BW10" s="407"/>
      <c r="BX10" s="407"/>
      <c r="BY10" s="407"/>
      <c r="BZ10" s="407"/>
      <c r="CA10" s="408"/>
    </row>
    <row r="11" spans="1:79" ht="13.35" customHeight="1" x14ac:dyDescent="0.25">
      <c r="A11" s="137" t="s">
        <v>150</v>
      </c>
      <c r="B11" s="138">
        <f>'1.Salaries Rates Dates'!E4</f>
        <v>0</v>
      </c>
      <c r="C11" s="238"/>
      <c r="D11" s="226"/>
      <c r="E11" s="232" t="s">
        <v>10</v>
      </c>
      <c r="F11" s="260"/>
      <c r="G11" s="260"/>
      <c r="H11" s="260"/>
      <c r="I11" s="256" t="s">
        <v>84</v>
      </c>
      <c r="J11" s="255" t="s">
        <v>22</v>
      </c>
      <c r="K11" s="255" t="s">
        <v>25</v>
      </c>
      <c r="L11" s="257" t="s">
        <v>24</v>
      </c>
      <c r="M11" s="250"/>
      <c r="N11" s="232" t="s">
        <v>10</v>
      </c>
      <c r="O11" s="260" t="s">
        <v>79</v>
      </c>
      <c r="P11" s="260"/>
      <c r="Q11" s="260"/>
      <c r="R11" s="256" t="s">
        <v>84</v>
      </c>
      <c r="S11" s="255" t="s">
        <v>22</v>
      </c>
      <c r="T11" s="255" t="s">
        <v>25</v>
      </c>
      <c r="U11" s="257" t="s">
        <v>3</v>
      </c>
      <c r="V11" s="252"/>
      <c r="W11" s="232" t="s">
        <v>10</v>
      </c>
      <c r="X11" s="260" t="s">
        <v>79</v>
      </c>
      <c r="Y11" s="260"/>
      <c r="Z11" s="260"/>
      <c r="AA11" s="256" t="s">
        <v>84</v>
      </c>
      <c r="AB11" s="255" t="s">
        <v>22</v>
      </c>
      <c r="AC11" s="255" t="s">
        <v>25</v>
      </c>
      <c r="AD11" s="257" t="s">
        <v>24</v>
      </c>
      <c r="AE11" s="252"/>
      <c r="AF11" s="232" t="s">
        <v>10</v>
      </c>
      <c r="AG11" s="260" t="s">
        <v>79</v>
      </c>
      <c r="AH11" s="260"/>
      <c r="AI11" s="260"/>
      <c r="AJ11" s="256" t="s">
        <v>84</v>
      </c>
      <c r="AK11" s="255" t="s">
        <v>22</v>
      </c>
      <c r="AL11" s="255" t="s">
        <v>25</v>
      </c>
      <c r="AM11" s="257" t="s">
        <v>24</v>
      </c>
      <c r="AN11" s="252"/>
      <c r="AO11" s="232" t="s">
        <v>10</v>
      </c>
      <c r="AP11" s="260" t="s">
        <v>79</v>
      </c>
      <c r="AQ11" s="260"/>
      <c r="AR11" s="260"/>
      <c r="AS11" s="256" t="s">
        <v>84</v>
      </c>
      <c r="AT11" s="255" t="s">
        <v>22</v>
      </c>
      <c r="AU11" s="255" t="s">
        <v>25</v>
      </c>
      <c r="AV11" s="257" t="s">
        <v>24</v>
      </c>
      <c r="AW11" s="252"/>
      <c r="AX11" s="232" t="s">
        <v>10</v>
      </c>
      <c r="AY11" s="260" t="s">
        <v>79</v>
      </c>
      <c r="AZ11" s="260"/>
      <c r="BA11" s="260"/>
      <c r="BB11" s="256" t="s">
        <v>84</v>
      </c>
      <c r="BC11" s="255" t="s">
        <v>22</v>
      </c>
      <c r="BD11" s="255" t="s">
        <v>25</v>
      </c>
      <c r="BE11" s="257" t="s">
        <v>24</v>
      </c>
      <c r="BF11" s="252"/>
      <c r="BG11" s="232" t="s">
        <v>10</v>
      </c>
      <c r="BH11" s="260" t="s">
        <v>79</v>
      </c>
      <c r="BI11" s="260"/>
      <c r="BJ11" s="260"/>
      <c r="BK11" s="256" t="s">
        <v>84</v>
      </c>
      <c r="BL11" s="255" t="s">
        <v>22</v>
      </c>
      <c r="BM11" s="255" t="s">
        <v>25</v>
      </c>
      <c r="BN11" s="257" t="s">
        <v>24</v>
      </c>
      <c r="BO11" s="259"/>
      <c r="BP11" s="259"/>
      <c r="BQ11" s="259"/>
      <c r="BR11" s="80"/>
      <c r="BS11" s="406"/>
      <c r="BT11" s="407"/>
      <c r="BU11" s="407"/>
      <c r="BV11" s="407"/>
      <c r="BW11" s="407"/>
      <c r="BX11" s="407"/>
      <c r="BY11" s="407"/>
      <c r="BZ11" s="407"/>
      <c r="CA11" s="408"/>
    </row>
    <row r="12" spans="1:79" x14ac:dyDescent="0.25">
      <c r="A12" s="245" t="s">
        <v>26</v>
      </c>
      <c r="B12" s="246"/>
      <c r="C12" s="239"/>
      <c r="D12" s="226"/>
      <c r="E12" s="232"/>
      <c r="F12" s="12" t="s">
        <v>27</v>
      </c>
      <c r="G12" s="18" t="s">
        <v>28</v>
      </c>
      <c r="H12" s="18" t="s">
        <v>29</v>
      </c>
      <c r="I12" s="378"/>
      <c r="J12" s="255"/>
      <c r="K12" s="255"/>
      <c r="L12" s="257"/>
      <c r="M12" s="250"/>
      <c r="N12" s="232"/>
      <c r="O12" s="11" t="s">
        <v>27</v>
      </c>
      <c r="P12" s="17" t="s">
        <v>28</v>
      </c>
      <c r="Q12" s="18" t="s">
        <v>29</v>
      </c>
      <c r="R12" s="378"/>
      <c r="S12" s="255"/>
      <c r="T12" s="255"/>
      <c r="U12" s="257"/>
      <c r="V12" s="252"/>
      <c r="W12" s="232"/>
      <c r="X12" s="11" t="s">
        <v>27</v>
      </c>
      <c r="Y12" s="17" t="s">
        <v>28</v>
      </c>
      <c r="Z12" s="18" t="s">
        <v>29</v>
      </c>
      <c r="AA12" s="378"/>
      <c r="AB12" s="255"/>
      <c r="AC12" s="255"/>
      <c r="AD12" s="257"/>
      <c r="AE12" s="252"/>
      <c r="AF12" s="232"/>
      <c r="AG12" s="11" t="s">
        <v>27</v>
      </c>
      <c r="AH12" s="17" t="s">
        <v>28</v>
      </c>
      <c r="AI12" s="18" t="s">
        <v>29</v>
      </c>
      <c r="AJ12" s="378"/>
      <c r="AK12" s="255"/>
      <c r="AL12" s="255"/>
      <c r="AM12" s="257"/>
      <c r="AN12" s="252"/>
      <c r="AO12" s="232"/>
      <c r="AP12" s="11" t="s">
        <v>27</v>
      </c>
      <c r="AQ12" s="17" t="s">
        <v>28</v>
      </c>
      <c r="AR12" s="12" t="s">
        <v>29</v>
      </c>
      <c r="AS12" s="378"/>
      <c r="AT12" s="255"/>
      <c r="AU12" s="255"/>
      <c r="AV12" s="257"/>
      <c r="AW12" s="252"/>
      <c r="AX12" s="232"/>
      <c r="AY12" s="11" t="s">
        <v>27</v>
      </c>
      <c r="AZ12" s="17" t="s">
        <v>28</v>
      </c>
      <c r="BA12" s="12" t="s">
        <v>29</v>
      </c>
      <c r="BB12" s="378"/>
      <c r="BC12" s="255"/>
      <c r="BD12" s="255"/>
      <c r="BE12" s="257"/>
      <c r="BF12" s="252"/>
      <c r="BG12" s="232"/>
      <c r="BH12" s="11" t="s">
        <v>27</v>
      </c>
      <c r="BI12" s="17" t="s">
        <v>28</v>
      </c>
      <c r="BJ12" s="12" t="s">
        <v>29</v>
      </c>
      <c r="BK12" s="378"/>
      <c r="BL12" s="255"/>
      <c r="BM12" s="255"/>
      <c r="BN12" s="257"/>
      <c r="BO12" s="378"/>
      <c r="BP12" s="378"/>
      <c r="BQ12" s="378"/>
      <c r="BR12" s="80"/>
      <c r="BS12" s="406"/>
      <c r="BT12" s="407"/>
      <c r="BU12" s="407"/>
      <c r="BV12" s="407"/>
      <c r="BW12" s="407"/>
      <c r="BX12" s="407"/>
      <c r="BY12" s="407"/>
      <c r="BZ12" s="407"/>
      <c r="CA12" s="408"/>
    </row>
    <row r="13" spans="1:79" x14ac:dyDescent="0.25">
      <c r="A13" s="388" t="s">
        <v>30</v>
      </c>
      <c r="B13" s="389"/>
      <c r="C13" s="390"/>
      <c r="D13" s="226"/>
      <c r="E13" s="5"/>
      <c r="F13" s="5"/>
      <c r="G13" s="5"/>
      <c r="H13" s="5"/>
      <c r="I13" s="5"/>
      <c r="J13" s="5"/>
      <c r="K13" s="5"/>
      <c r="L13" s="5"/>
      <c r="M13" s="250"/>
      <c r="N13" s="5"/>
      <c r="O13" s="5"/>
      <c r="P13" s="5"/>
      <c r="Q13" s="5"/>
      <c r="R13" s="5"/>
      <c r="S13" s="5"/>
      <c r="T13" s="5"/>
      <c r="U13" s="5"/>
      <c r="V13" s="252"/>
      <c r="W13" s="5"/>
      <c r="X13" s="5"/>
      <c r="Y13" s="5"/>
      <c r="Z13" s="5"/>
      <c r="AA13" s="5"/>
      <c r="AB13" s="5"/>
      <c r="AC13" s="5"/>
      <c r="AD13" s="5"/>
      <c r="AE13" s="252"/>
      <c r="AF13" s="5"/>
      <c r="AG13" s="5"/>
      <c r="AH13" s="5"/>
      <c r="AI13" s="5"/>
      <c r="AJ13" s="5"/>
      <c r="AK13" s="5"/>
      <c r="AL13" s="5"/>
      <c r="AM13" s="5"/>
      <c r="AN13" s="252"/>
      <c r="AO13" s="5"/>
      <c r="AP13" s="5"/>
      <c r="AQ13" s="5"/>
      <c r="AR13" s="5"/>
      <c r="AS13" s="5"/>
      <c r="AT13" s="5"/>
      <c r="AU13" s="5"/>
      <c r="AV13" s="5"/>
      <c r="AW13" s="252"/>
      <c r="AX13" s="5"/>
      <c r="AY13" s="5"/>
      <c r="AZ13" s="5"/>
      <c r="BA13" s="5"/>
      <c r="BB13" s="5"/>
      <c r="BC13" s="5"/>
      <c r="BD13" s="5"/>
      <c r="BE13" s="5"/>
      <c r="BF13" s="252"/>
      <c r="BG13" s="5"/>
      <c r="BH13" s="5"/>
      <c r="BI13" s="5"/>
      <c r="BJ13" s="5"/>
      <c r="BK13" s="5"/>
      <c r="BL13" s="5"/>
      <c r="BM13" s="5"/>
      <c r="BN13" s="5"/>
      <c r="BO13" s="345"/>
      <c r="BP13" s="346"/>
      <c r="BQ13" s="347"/>
      <c r="BR13" s="79"/>
      <c r="BS13" s="205"/>
      <c r="BT13" s="206"/>
      <c r="BU13" s="206"/>
      <c r="BV13" s="206"/>
      <c r="BW13" s="206"/>
      <c r="BX13" s="206"/>
      <c r="BY13" s="206"/>
      <c r="BZ13" s="206"/>
      <c r="CA13" s="207"/>
    </row>
    <row r="14" spans="1:79" x14ac:dyDescent="0.25">
      <c r="A14" s="3" t="s">
        <v>4</v>
      </c>
      <c r="B14" s="376" t="s">
        <v>5</v>
      </c>
      <c r="C14" s="377"/>
      <c r="D14" s="226"/>
      <c r="E14" s="7"/>
      <c r="F14" s="7"/>
      <c r="G14" s="7"/>
      <c r="H14" s="7"/>
      <c r="I14" s="7"/>
      <c r="J14" s="7"/>
      <c r="K14" s="7"/>
      <c r="L14" s="7"/>
      <c r="M14" s="250"/>
      <c r="N14" s="7"/>
      <c r="O14" s="7"/>
      <c r="P14" s="7"/>
      <c r="Q14" s="7"/>
      <c r="R14" s="7"/>
      <c r="S14" s="7"/>
      <c r="T14" s="7"/>
      <c r="U14" s="7"/>
      <c r="V14" s="252"/>
      <c r="W14" s="7"/>
      <c r="X14" s="7"/>
      <c r="Y14" s="7"/>
      <c r="Z14" s="7"/>
      <c r="AA14" s="7"/>
      <c r="AB14" s="7"/>
      <c r="AC14" s="7"/>
      <c r="AD14" s="7"/>
      <c r="AE14" s="252"/>
      <c r="AF14" s="7"/>
      <c r="AG14" s="7"/>
      <c r="AH14" s="7"/>
      <c r="AI14" s="7"/>
      <c r="AJ14" s="7"/>
      <c r="AK14" s="7"/>
      <c r="AL14" s="7"/>
      <c r="AM14" s="7"/>
      <c r="AN14" s="252"/>
      <c r="AO14" s="7"/>
      <c r="AP14" s="7"/>
      <c r="AQ14" s="7"/>
      <c r="AR14" s="7"/>
      <c r="AS14" s="7"/>
      <c r="AT14" s="7"/>
      <c r="AU14" s="7"/>
      <c r="AV14" s="7"/>
      <c r="AW14" s="252"/>
      <c r="AX14" s="7"/>
      <c r="AY14" s="7"/>
      <c r="AZ14" s="7"/>
      <c r="BA14" s="7"/>
      <c r="BB14" s="7"/>
      <c r="BC14" s="7"/>
      <c r="BD14" s="7"/>
      <c r="BE14" s="7"/>
      <c r="BF14" s="252"/>
      <c r="BG14" s="7"/>
      <c r="BH14" s="7"/>
      <c r="BI14" s="7"/>
      <c r="BJ14" s="7"/>
      <c r="BK14" s="7"/>
      <c r="BL14" s="7"/>
      <c r="BM14" s="7"/>
      <c r="BN14" s="7"/>
      <c r="BO14" s="345"/>
      <c r="BP14" s="346"/>
      <c r="BQ14" s="347"/>
      <c r="BR14" s="79"/>
      <c r="BS14" s="2" t="s">
        <v>107</v>
      </c>
      <c r="BT14" s="115" t="s">
        <v>110</v>
      </c>
      <c r="BU14" s="55" t="s">
        <v>111</v>
      </c>
      <c r="BV14" s="55" t="s">
        <v>112</v>
      </c>
      <c r="BW14" s="55" t="s">
        <v>113</v>
      </c>
      <c r="BX14" s="55" t="s">
        <v>114</v>
      </c>
      <c r="BY14" s="55" t="s">
        <v>220</v>
      </c>
      <c r="BZ14" s="55" t="s">
        <v>221</v>
      </c>
      <c r="CA14" s="113" t="s">
        <v>24</v>
      </c>
    </row>
    <row r="15" spans="1:79" ht="23.25" hidden="1" customHeight="1" x14ac:dyDescent="0.25">
      <c r="A15" s="15">
        <v>1</v>
      </c>
      <c r="B15" s="71">
        <f>'1.Salaries Rates Dates'!C4</f>
        <v>0</v>
      </c>
      <c r="C15" s="30" t="s">
        <v>31</v>
      </c>
      <c r="D15" s="226"/>
      <c r="E15" s="25">
        <f>'1.Salaries Rates Dates'!Z4</f>
        <v>0</v>
      </c>
      <c r="F15" s="47"/>
      <c r="G15" s="47"/>
      <c r="H15" s="47"/>
      <c r="I15" s="48" t="str">
        <f>IF(F15&gt;0,('1.Salaries Rates Dates'!$D$30*F15),(G15*(ROUND(YEARFRAC(F$10,K$10),2)*'1.Salaries Rates Dates'!$F$30)&amp;" / "&amp;H15*(ROUND(YEARFRAC(F$10,K$10),2)*'1.Salaries Rates Dates'!$E$30)))</f>
        <v>0 / 0</v>
      </c>
      <c r="J15" s="51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Dates'!$B$49))))+
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Dates'!$B$49)))))</f>
        <v>0</v>
      </c>
      <c r="K15" s="128">
        <f>IF($C15="FT",J15*'1.Salaries Rates Dates'!$B$44,
IF($C15="PT",J15*'1.Salaries Rates Dates'!$B$45,
IF($C15="Clinical",J15*'1.Salaries Rates Dates'!$B$44,
IF($C15="ANSFT",J15*'1.Salaries Rates Dates'!$B$46,
IF($C15="ANSPT",J15*'1.Salaries Rates Dates'!$B$47)))))</f>
        <v>0</v>
      </c>
      <c r="L15" s="28">
        <f>J15+K15</f>
        <v>0</v>
      </c>
      <c r="M15" s="250"/>
      <c r="N15" s="25">
        <f>E15*(1+'1.Salaries Rates Dates'!B49)</f>
        <v>0</v>
      </c>
      <c r="O15" s="47"/>
      <c r="P15" s="47"/>
      <c r="Q15" s="47"/>
      <c r="R15" s="48" t="str">
        <f>IF(O15&gt;0,('1.Salaries Rates Dates'!$D$31*O15),(P15*(ROUND(YEARFRAC(O$10,T$10),2)*'1.Salaries Rates Dates'!$F$31)&amp;" / "&amp;Q15*(ROUND(YEARFRAC(O$10,T$10),2)*'1.Salaries Rates Dates'!$E$31)))</f>
        <v>0 / 0</v>
      </c>
      <c r="S15" s="51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Dates'!$B$49))))+
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Dates'!$B$49)))))</f>
        <v>0</v>
      </c>
      <c r="T15" s="128">
        <f>IF($C15="FT",S15*'1.Salaries Rates Dates'!$B$44,
IF($C15="PT",S15*'1.Salaries Rates Dates'!$B$45,
IF($C15="Clinical",S15*'1.Salaries Rates Dates'!$B$44,
IF($C15="ANSFT",S15*'1.Salaries Rates Dates'!$B$46,
IF($C15="ANSPT",S15*'1.Salaries Rates Dates'!$B$47)))))</f>
        <v>0</v>
      </c>
      <c r="U15" s="28">
        <f t="shared" ref="U15:U24" si="0">S15+T15</f>
        <v>0</v>
      </c>
      <c r="V15" s="252"/>
      <c r="W15" s="25">
        <f>N15*(1+'1.Salaries Rates Dates'!B49)</f>
        <v>0</v>
      </c>
      <c r="X15" s="47"/>
      <c r="Y15" s="47"/>
      <c r="Z15" s="47"/>
      <c r="AA15" s="48" t="str">
        <f>IF(X15&gt;0,('1.Salaries Rates Dates'!$D$32*X15),(Y15*(ROUND(YEARFRAC(X$10,AC$10),2)*'1.Salaries Rates Dates'!$F$32)&amp;" / "&amp;Z15*(ROUND(YEARFRAC(X$10,AC$10),2)*'1.Salaries Rates Dates'!$E$32)))</f>
        <v>0 / 0</v>
      </c>
      <c r="AB15" s="51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Dates'!$B$49))))+
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Dates'!$B$49)))))</f>
        <v>0</v>
      </c>
      <c r="AC15" s="128">
        <f>IF($C15="FT",AB15*'1.Salaries Rates Dates'!$B$44,
IF($C15="PT",AB15*'1.Salaries Rates Dates'!$B$45,
IF($C15="Clinical",AB15*'1.Salaries Rates Dates'!$B$44,
IF($C15="ANSFT",AB15*'1.Salaries Rates Dates'!$B$46,
IF($C15="ANSPT",AB15*'1.Salaries Rates Dates'!$B$47)))))</f>
        <v>0</v>
      </c>
      <c r="AD15" s="28">
        <f t="shared" ref="AD15:AD24" si="1">AB15+AC15</f>
        <v>0</v>
      </c>
      <c r="AE15" s="252"/>
      <c r="AF15" s="25">
        <f>W15*(1+'1.Salaries Rates Dates'!B49)</f>
        <v>0</v>
      </c>
      <c r="AG15" s="47"/>
      <c r="AH15" s="47"/>
      <c r="AI15" s="47"/>
      <c r="AJ15" s="48" t="str">
        <f>IF(AG15&gt;0,('1.Salaries Rates Dates'!$D$33*AG15),(AH15*(ROUND(YEARFRAC(AG$10,AL$10),2)*'1.Salaries Rates Dates'!$F$33)&amp;" / "&amp;AI15*(ROUND(YEARFRAC(AG$10,AL$10),2)*'1.Salaries Rates Dates'!$E$33)))</f>
        <v>0 / 0</v>
      </c>
      <c r="AK15" s="51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Dates'!$B$49))))+
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Dates'!$B$49)))))</f>
        <v>0</v>
      </c>
      <c r="AL15" s="128">
        <f>IF($C15="FT",AK15*'1.Salaries Rates Dates'!$B$44,
IF($C15="PT",AK15*'1.Salaries Rates Dates'!$B$45,
IF($C15="Clinical",AK15*'1.Salaries Rates Dates'!$B$44,
IF($C15="ANSFT",AK15*'1.Salaries Rates Dates'!$B$46,
IF($C15="ANSPT",AK15*'1.Salaries Rates Dates'!$B$47)))))</f>
        <v>0</v>
      </c>
      <c r="AM15" s="28">
        <f t="shared" ref="AM15:AM24" si="2">AK15+AL15</f>
        <v>0</v>
      </c>
      <c r="AN15" s="252"/>
      <c r="AO15" s="25">
        <f>AF15*(1+'1.Salaries Rates Dates'!B49)</f>
        <v>0</v>
      </c>
      <c r="AP15" s="47"/>
      <c r="AQ15" s="47"/>
      <c r="AR15" s="47"/>
      <c r="AS15" s="48" t="str">
        <f>IF(AP15&gt;0,('1.Salaries Rates Dates'!$D$34*AP15),(AQ15*(ROUND(YEARFRAC(AP$10,AU$10),2)*'1.Salaries Rates Dates'!$F$34)&amp;" / "&amp;AR15*(ROUND(YEARFRAC(AP$10,AU$10),2)*'1.Salaries Rates Dates'!$E$34)))</f>
        <v>0 / 0</v>
      </c>
      <c r="AT15" s="51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Dates'!$B$49))))+
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Dates'!$B$49)))))</f>
        <v>0</v>
      </c>
      <c r="AU15" s="128">
        <f>IF($C15="FT",AT15*'1.Salaries Rates Dates'!$B$44,
IF($C15="PT",AT15*'1.Salaries Rates Dates'!$B$45,
IF($C15="Clinical",AT15*'1.Salaries Rates Dates'!$B$44,
IF($C15="ANSFT",AT15*'1.Salaries Rates Dates'!$B$46,
IF($C15="ANSPT",AT15*'1.Salaries Rates Dates'!$B$47)))))</f>
        <v>0</v>
      </c>
      <c r="AV15" s="28">
        <f t="shared" ref="AV15:AV24" si="3">AT15+AU15</f>
        <v>0</v>
      </c>
      <c r="AW15" s="252"/>
      <c r="AX15" s="25">
        <f>AO15*(1+'1.Salaries Rates Dates'!K52)</f>
        <v>0</v>
      </c>
      <c r="AY15" s="47"/>
      <c r="AZ15" s="47"/>
      <c r="BA15" s="47"/>
      <c r="BB15" s="48" t="str">
        <f>IF(AY15&gt;0,('1.Salaries Rates Dates'!$D$35*AY15),(AZ15*(ROUND(YEARFRAC(AY$10,BD$10),2)*'1.Salaries Rates Dates'!$F$35)&amp;" / "&amp;BA15*(ROUND(YEARFRAC(AY$10,BD$10),2)*'1.Salaries Rates Dates'!$E$35)))</f>
        <v>0 / 0</v>
      </c>
      <c r="BC15" s="51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Dates'!$B$49))))+
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Dates'!$B$49)))))</f>
        <v>0</v>
      </c>
      <c r="BD15" s="128">
        <f>IF($C15="FT",BC15*'1.Salaries Rates Dates'!$B$44,
IF($C15="PT",BC15*'1.Salaries Rates Dates'!$B$45,
IF($C15="Clinical",BC15*'1.Salaries Rates Dates'!$B$44,
IF($C15="ANSFT",BC15*'1.Salaries Rates Dates'!$B$46,
IF($C15="ANSPT",BC15*'1.Salaries Rates Dates'!$B$47)))))</f>
        <v>0</v>
      </c>
      <c r="BE15" s="28">
        <f t="shared" ref="BE15:BE24" si="4">BC15+BD15</f>
        <v>0</v>
      </c>
      <c r="BF15" s="252"/>
      <c r="BG15" s="25">
        <f>AX15*(1+'1.Salaries Rates Dates'!T52)</f>
        <v>0</v>
      </c>
      <c r="BH15" s="47"/>
      <c r="BI15" s="47"/>
      <c r="BJ15" s="47"/>
      <c r="BK15" s="48" t="str">
        <f>IF(BH15&gt;0,('1.Salaries Rates Dates'!$D$36*BH15),(BI15*(ROUND(YEARFRAC(BH$10,BM$10),2)*'1.Salaries Rates Dates'!$F$36)&amp;" / "&amp;BJ15*(ROUND(YEARFRAC(BH$10,BM$10),2)*'1.Salaries Rates Dates'!$E$36)))</f>
        <v>0 / 0</v>
      </c>
      <c r="BL15" s="51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Dates'!$B$49))))+
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Dates'!$B$49)))))</f>
        <v>0</v>
      </c>
      <c r="BM15" s="128">
        <f>IF($C15="FT",BL15*'1.Salaries Rates Dates'!$B$44,
IF($C15="PT",BL15*'1.Salaries Rates Dates'!$B$45,
IF($C15="Clinical",BL15*'1.Salaries Rates Dates'!$B$44,
IF($C15="ANSFT",BL15*'1.Salaries Rates Dates'!$B$46,
IF($C15="ANSPT",BL15*'1.Salaries Rates Dates'!$B$47)))))</f>
        <v>0</v>
      </c>
      <c r="BN15" s="28">
        <f t="shared" ref="BN15:BN24" si="5">BL15+BM15</f>
        <v>0</v>
      </c>
      <c r="BO15" s="14">
        <f>J15+S15+AB15+AK15+AT15+BC15+BL15</f>
        <v>0</v>
      </c>
      <c r="BP15" s="14">
        <f>K15+T15+AC15+AL15+AU15+BD15+BM15</f>
        <v>0</v>
      </c>
      <c r="BQ15" s="14">
        <f>L15+U15+AD15+AM15+AV15+BE15+BN15</f>
        <v>0</v>
      </c>
      <c r="BR15" s="82"/>
      <c r="BS15" s="55">
        <f>'1.Salaries Rates Dates'!$D$4</f>
        <v>0</v>
      </c>
      <c r="BT15" s="187">
        <f>IF(F15&gt;0,((E15*F15*'1.Salaries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Dates'!$D$30))))+(E15*F15*'1.Salaries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(SUM(((G15*(IF(F$10&lt;DATE(YEAR(F$10),6,1),(DATEDIF(F$10,DATE(YEAR(F$10),6,1),"M"))+(DATEDIF('1.Salaries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Dates'!$F$30))*E15*'1.Salaries Rates Dates'!$F$30),((G15*(1-((IF(F$10&lt;DATE(YEAR(F$10),6,1),(DATEDIF(F$10,DATE(YEAR(F$10),6,1),"M"))+(DATEDIF('1.Salaries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Dates'!$F$30))))*E15*'1.Salaries Rates Dates'!$F$30*(1+'1.Salaries Rates Dates'!$B$49)))))</f>
        <v>0</v>
      </c>
      <c r="BU15" s="187">
        <f>IF(O15&gt;0,((N15*O15*'1.Salaries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Dates'!$D$31))))+(N15*O15*'1.Salaries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(SUM(((P15*(IF(O$10&lt;DATE(YEAR(O$10),6,1),(DATEDIF(O$10,DATE(YEAR(O$10),6,1),"M"))+(DATEDIF('1.Salaries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Dates'!$F$31))*N15*'1.Salaries Rates Dates'!$F$31),((P15*(1-((IF(O$10&lt;DATE(YEAR(O$10),6,1),(DATEDIF(O$10,DATE(YEAR(O$10),6,1),"M"))+(DATEDIF('1.Salaries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Dates'!$F$31))))*N15*'1.Salaries Rates Dates'!$F$31*(1+'1.Salaries Rates Dates'!$B$49)))))</f>
        <v>0</v>
      </c>
      <c r="BV15" s="187">
        <f>IF(X15&gt;0,((W15*X15*'1.Salaries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Dates'!$D$32))))+(W15*X15*'1.Salaries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(SUM(((Y15*(IF(X$10&lt;DATE(YEAR(X$10),6,1),(DATEDIF(X$10,DATE(YEAR(X$10),6,1),"M"))+(DATEDIF('1.Salaries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Dates'!$F$32))*W15*'1.Salaries Rates Dates'!$F$32),((Y15*(1-((IF(X$10&lt;DATE(YEAR(X$10),6,1),(DATEDIF(X$10,DATE(YEAR(X$10),6,1),"M"))+(DATEDIF('1.Salaries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Dates'!$F$32))))*W15*'1.Salaries Rates Dates'!$F$32*(1+'1.Salaries Rates Dates'!$B$49)))))</f>
        <v>0</v>
      </c>
      <c r="BW15" s="187">
        <f>IF(AG15&gt;0,((AF15*AG15*'1.Salaries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Dates'!$D$33))))+(AF15*AG15*'1.Salaries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(SUM(((AH15*(IF(AG$10&lt;DATE(YEAR(AG$10),6,1),(DATEDIF(AG$10,DATE(YEAR(AG$10),6,1),"M"))+(DATEDIF('1.Salaries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Dates'!$F$33))*AF15*'1.Salaries Rates Dates'!$F$33),((AH15*(1-((IF(AG$10&lt;DATE(YEAR(AG$10),6,1),(DATEDIF(AG$10,DATE(YEAR(AG$10),6,1),"M"))+(DATEDIF('1.Salaries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Dates'!$F$33))))*AF15*'1.Salaries Rates Dates'!$F$33*(1+'1.Salaries Rates Dates'!$B$49)))))</f>
        <v>0</v>
      </c>
      <c r="BX15" s="187">
        <f>IF(AP15&gt;0,((AO15*AP15*'1.Salaries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Dates'!$D$34))))+(AO15*AP15*'1.Salaries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(SUM(((AQ15*(IF(AP$10&lt;DATE(YEAR(AP$10),6,1),(DATEDIF(AP$10,DATE(YEAR(AP$10),6,1),"M"))+(DATEDIF('1.Salaries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Dates'!$F$34))*AO15*'1.Salaries Rates Dates'!$F$34),((AQ15*(1-((IF(AP$10&lt;DATE(YEAR(AP$10),6,1),(DATEDIF(AP$10,DATE(YEAR(AP$10),6,1),"M"))+(DATEDIF('1.Salaries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Dates'!$F$34))))*AO15*'1.Salaries Rates Dates'!$F$34*(1+'1.Salaries Rates Dates'!$B$49)))))</f>
        <v>0</v>
      </c>
      <c r="BY15" s="187">
        <f>IF(AY15&gt;0,((AX15*AY15*'1.Salaries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Dates'!$D$35))))+(AX15*AY15*'1.Salaries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(SUM(((AZ15*(IF(AY$10&lt;DATE(YEAR(AY$10),6,1),(DATEDIF(AY$10,DATE(YEAR(AY$10),6,1),"M"))+(DATEDIF('1.Salaries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Dates'!$F$35))*AX15*'1.Salaries Rates Dates'!$F$35),((AZ15*(1-((IF(AY$10&lt;DATE(YEAR(AY$10),6,1),(DATEDIF(AY$10,DATE(YEAR(AY$10),6,1),"M"))+(DATEDIF('1.Salaries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Dates'!$F$35))))*AX15*'1.Salaries Rates Dates'!$F$35*(1+'1.Salaries Rates Dates'!$B$49)))))</f>
        <v>0</v>
      </c>
      <c r="BZ15" s="187">
        <f>IF(BH15&gt;0,((BG15*BH15*'1.Salaries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Dates'!$D$36))))+(BG15*BH15*'1.Salaries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(SUM(((BI15*(IF(BH$10&lt;DATE(YEAR(BH$10),6,1),(DATEDIF(BH$10,DATE(YEAR(BH$10),6,1),"M"))+(DATEDIF('1.Salaries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Dates'!$F$36))*BG15*'1.Salaries Rates Dates'!$F$36),((BI15*(1-((IF(BH$10&lt;DATE(YEAR(BH$10),6,1),(DATEDIF(BH$10,DATE(YEAR(BH$10),6,1),"M"))+(DATEDIF('1.Salaries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Dates'!$F$36))))*BG15*'1.Salaries Rates Dates'!$F$36*(1+'1.Salaries Rates Dates'!$B$49)))))</f>
        <v>0</v>
      </c>
      <c r="CA15" s="188">
        <f>SUM(BT15:BZ15)</f>
        <v>0</v>
      </c>
    </row>
    <row r="16" spans="1:79" hidden="1" x14ac:dyDescent="0.25">
      <c r="A16" s="15">
        <v>2</v>
      </c>
      <c r="B16" s="71">
        <f>'1.Salaries Rates Dates'!C5</f>
        <v>0</v>
      </c>
      <c r="C16" s="30" t="s">
        <v>31</v>
      </c>
      <c r="D16" s="226"/>
      <c r="E16" s="25">
        <f>'1.Salaries Rates Dates'!Z5</f>
        <v>0</v>
      </c>
      <c r="F16" s="47"/>
      <c r="G16" s="47"/>
      <c r="H16" s="47"/>
      <c r="I16" s="48" t="str">
        <f>IF(F16&gt;0,('1.Salaries Rates Dates'!$D$30*F16),(G16*(ROUND(YEARFRAC(F$10,K$10),2)*'1.Salaries Rates Dates'!$F$30)&amp;" / "&amp;H16*(ROUND(YEARFRAC(F$10,K$10),2)*'1.Salaries Rates Dates'!$E$30)))</f>
        <v>0 / 0</v>
      </c>
      <c r="J16" s="51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Dates'!$B$49)))))</f>
        <v>0</v>
      </c>
      <c r="K16" s="128">
        <f>IF($C16="FT",J16*'1.Salaries Rates Dates'!$B$44,
IF($C16="PT",J16*'1.Salaries Rates Dates'!$B$45,
IF($C16="Clinical",J16*'1.Salaries Rates Dates'!$B$44,
IF($C16="ANSFT",J16*'1.Salaries Rates Dates'!$B$46,
IF($C16="ANSPT",J16*'1.Salaries Rates Dates'!$B$47)))))</f>
        <v>0</v>
      </c>
      <c r="L16" s="28">
        <f t="shared" ref="L16:L23" si="6">J16+K16</f>
        <v>0</v>
      </c>
      <c r="M16" s="250"/>
      <c r="N16" s="25">
        <f>E16*(1+'1.Salaries Rates Dates'!B49)</f>
        <v>0</v>
      </c>
      <c r="O16" s="47"/>
      <c r="P16" s="47"/>
      <c r="Q16" s="47"/>
      <c r="R16" s="48" t="str">
        <f>IF(O16&gt;0,('1.Salaries Rates Dates'!$D$31*O16),(P16*(ROUND(YEARFRAC(O$10,T$10),2)*'1.Salaries Rates Dates'!$F$31)&amp;" / "&amp;Q16*(ROUND(YEARFRAC(O$10,T$10),2)*'1.Salaries Rates Dates'!$E$31)))</f>
        <v>0 / 0</v>
      </c>
      <c r="S16" s="51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Dates'!$B$49)))))</f>
        <v>0</v>
      </c>
      <c r="T16" s="128">
        <f>IF($C16="FT",S16*'1.Salaries Rates Dates'!$B$44,
IF($C16="PT",S16*'1.Salaries Rates Dates'!$B$45,
IF($C16="Clinical",S16*'1.Salaries Rates Dates'!$B$44,
IF($C16="ANSFT",S16*'1.Salaries Rates Dates'!$B$46,
IF($C16="ANSPT",S16*'1.Salaries Rates Dates'!$B$47)))))</f>
        <v>0</v>
      </c>
      <c r="U16" s="28">
        <f t="shared" si="0"/>
        <v>0</v>
      </c>
      <c r="V16" s="252"/>
      <c r="W16" s="25">
        <f>N16*(1+'1.Salaries Rates Dates'!B49)</f>
        <v>0</v>
      </c>
      <c r="X16" s="47"/>
      <c r="Y16" s="47"/>
      <c r="Z16" s="47"/>
      <c r="AA16" s="48" t="str">
        <f>IF(X16&gt;0,('1.Salaries Rates Dates'!$D$32*X16),(Y16*(ROUND(YEARFRAC(X$10,AC$10),2)*'1.Salaries Rates Dates'!$F$32)&amp;" / "&amp;Z16*(ROUND(YEARFRAC(X$10,AC$10),2)*'1.Salaries Rates Dates'!$E$32)))</f>
        <v>0 / 0</v>
      </c>
      <c r="AB16" s="51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Dates'!$B$49)))))</f>
        <v>0</v>
      </c>
      <c r="AC16" s="128">
        <f>IF($C16="FT",AB16*'1.Salaries Rates Dates'!$B$44,
IF($C16="PT",AB16*'1.Salaries Rates Dates'!$B$45,
IF($C16="Clinical",AB16*'1.Salaries Rates Dates'!$B$44,
IF($C16="ANSFT",AB16*'1.Salaries Rates Dates'!$B$46,
IF($C16="ANSPT",AB16*'1.Salaries Rates Dates'!$B$47)))))</f>
        <v>0</v>
      </c>
      <c r="AD16" s="28">
        <f t="shared" si="1"/>
        <v>0</v>
      </c>
      <c r="AE16" s="252"/>
      <c r="AF16" s="25">
        <f>W16*(1+'1.Salaries Rates Dates'!B49)</f>
        <v>0</v>
      </c>
      <c r="AG16" s="47"/>
      <c r="AH16" s="47"/>
      <c r="AI16" s="47"/>
      <c r="AJ16" s="48" t="str">
        <f>IF(AG16&gt;0,('1.Salaries Rates Dates'!$D$33*AG16),(AH16*(ROUND(YEARFRAC(AG$10,AL$10),2)*'1.Salaries Rates Dates'!$F$33)&amp;" / "&amp;AI16*(ROUND(YEARFRAC(AG$10,AL$10),2)*'1.Salaries Rates Dates'!$E$33)))</f>
        <v>0 / 0</v>
      </c>
      <c r="AK16" s="51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Dates'!$B$49)))))</f>
        <v>0</v>
      </c>
      <c r="AL16" s="128">
        <f>IF($C16="FT",AK16*'1.Salaries Rates Dates'!$B$44,
IF($C16="PT",AK16*'1.Salaries Rates Dates'!$B$45,
IF($C16="Clinical",AK16*'1.Salaries Rates Dates'!$B$44,
IF($C16="ANSFT",AK16*'1.Salaries Rates Dates'!$B$46,
IF($C16="ANSPT",AK16*'1.Salaries Rates Dates'!$B$47)))))</f>
        <v>0</v>
      </c>
      <c r="AM16" s="28">
        <f t="shared" si="2"/>
        <v>0</v>
      </c>
      <c r="AN16" s="252"/>
      <c r="AO16" s="25">
        <f>AF16*(1+'1.Salaries Rates Dates'!B49)</f>
        <v>0</v>
      </c>
      <c r="AP16" s="47"/>
      <c r="AQ16" s="47"/>
      <c r="AR16" s="47"/>
      <c r="AS16" s="48" t="str">
        <f>IF(AP16&gt;0,('1.Salaries Rates Dates'!$D$34*AP16),(AQ16*(ROUND(YEARFRAC(AP$10,AU$10),2)*'1.Salaries Rates Dates'!$F$34)&amp;" / "&amp;AR16*(ROUND(YEARFRAC(AP$10,AU$10),2)*'1.Salaries Rates Dates'!$E$34)))</f>
        <v>0 / 0</v>
      </c>
      <c r="AT16" s="51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Dates'!$B$49)))))</f>
        <v>0</v>
      </c>
      <c r="AU16" s="128">
        <f>IF($C16="FT",AT16*'1.Salaries Rates Dates'!$B$44,
IF($C16="PT",AT16*'1.Salaries Rates Dates'!$B$45,
IF($C16="Clinical",AT16*'1.Salaries Rates Dates'!$B$44,
IF($C16="ANSFT",AT16*'1.Salaries Rates Dates'!$B$46,
IF($C16="ANSPT",AT16*'1.Salaries Rates Dates'!$B$47)))))</f>
        <v>0</v>
      </c>
      <c r="AV16" s="28">
        <f t="shared" si="3"/>
        <v>0</v>
      </c>
      <c r="AW16" s="252"/>
      <c r="AX16" s="25">
        <f>AO16*(1+'1.Salaries Rates Dates'!K52)</f>
        <v>0</v>
      </c>
      <c r="AY16" s="47"/>
      <c r="AZ16" s="47"/>
      <c r="BA16" s="47"/>
      <c r="BB16" s="48" t="str">
        <f>IF(AY16&gt;0,('1.Salaries Rates Dates'!$D$35*AY16),(AZ16*(ROUND(YEARFRAC(AY$10,BD$10),2)*'1.Salaries Rates Dates'!$F$35)&amp;" / "&amp;BA16*(ROUND(YEARFRAC(AY$10,BD$10),2)*'1.Salaries Rates Dates'!$E$35)))</f>
        <v>0 / 0</v>
      </c>
      <c r="BC16" s="51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Dates'!$B$49)))))</f>
        <v>0</v>
      </c>
      <c r="BD16" s="128">
        <f>IF($C16="FT",BC16*'1.Salaries Rates Dates'!$B$44,
IF($C16="PT",BC16*'1.Salaries Rates Dates'!$B$45,
IF($C16="Clinical",BC16*'1.Salaries Rates Dates'!$B$44,
IF($C16="ANSFT",BC16*'1.Salaries Rates Dates'!$B$46,
IF($C16="ANSPT",BC16*'1.Salaries Rates Dates'!$B$47)))))</f>
        <v>0</v>
      </c>
      <c r="BE16" s="28">
        <f t="shared" si="4"/>
        <v>0</v>
      </c>
      <c r="BF16" s="252"/>
      <c r="BG16" s="25">
        <f>AX16*(1+'1.Salaries Rates Dates'!T52)</f>
        <v>0</v>
      </c>
      <c r="BH16" s="47"/>
      <c r="BI16" s="47"/>
      <c r="BJ16" s="47"/>
      <c r="BK16" s="48" t="str">
        <f>IF(BH16&gt;0,('1.Salaries Rates Dates'!$D$36*BH16),(BI16*(ROUND(YEARFRAC(BH$10,BM$10),2)*'1.Salaries Rates Dates'!$F$36)&amp;" / "&amp;BJ16*(ROUND(YEARFRAC(BH$10,BM$10),2)*'1.Salaries Rates Dates'!$E$36)))</f>
        <v>0 / 0</v>
      </c>
      <c r="BL16" s="51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Dates'!$B$49)))))</f>
        <v>0</v>
      </c>
      <c r="BM16" s="128">
        <f>IF($C16="FT",BL16*'1.Salaries Rates Dates'!$B$44,
IF($C16="PT",BL16*'1.Salaries Rates Dates'!$B$45,
IF($C16="Clinical",BL16*'1.Salaries Rates Dates'!$B$44,
IF($C16="ANSFT",BL16*'1.Salaries Rates Dates'!$B$46,
IF($C16="ANSPT",BL16*'1.Salaries Rates Dates'!$B$47)))))</f>
        <v>0</v>
      </c>
      <c r="BN16" s="28">
        <f t="shared" si="5"/>
        <v>0</v>
      </c>
      <c r="BO16" s="14">
        <f t="shared" ref="BO16:BQ24" si="7">J16+S16+AB16+AK16+AT16+BC16+BL16</f>
        <v>0</v>
      </c>
      <c r="BP16" s="14">
        <f t="shared" si="7"/>
        <v>0</v>
      </c>
      <c r="BQ16" s="14">
        <f t="shared" si="7"/>
        <v>0</v>
      </c>
      <c r="BR16" s="82"/>
      <c r="BS16" s="55">
        <f>'1.Salaries Rates Dates'!$D$5</f>
        <v>0</v>
      </c>
      <c r="BT16" s="187">
        <f>IF(F16&gt;0,((E16*F16*'1.Salaries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Dates'!$D$30))))+(E16*F16*'1.Salaries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(SUM(((G16*(IF(F$10&lt;DATE(YEAR(F$10),6,1),(DATEDIF(F$10,DATE(YEAR(F$10),6,1),"M"))+(DATEDIF('1.Salaries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Dates'!$F$30))*E16*'1.Salaries Rates Dates'!$F$30),((G16*(1-((IF(F$10&lt;DATE(YEAR(F$10),6,1),(DATEDIF(F$10,DATE(YEAR(F$10),6,1),"M"))+(DATEDIF('1.Salaries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Dates'!$F$30))))*E16*'1.Salaries Rates Dates'!$F$30*(1+'1.Salaries Rates Dates'!$B$49)))))</f>
        <v>0</v>
      </c>
      <c r="BU16" s="187">
        <f>IF(O16&gt;0,((N16*O16*'1.Salaries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Dates'!$D$31))))+(N16*O16*'1.Salaries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(SUM(((P16*(IF(O$10&lt;DATE(YEAR(O$10),6,1),(DATEDIF(O$10,DATE(YEAR(O$10),6,1),"M"))+(DATEDIF('1.Salaries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Dates'!$F$31))*N16*'1.Salaries Rates Dates'!$F$31),((P16*(1-((IF(O$10&lt;DATE(YEAR(O$10),6,1),(DATEDIF(O$10,DATE(YEAR(O$10),6,1),"M"))+(DATEDIF('1.Salaries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Dates'!$F$31))))*N16*'1.Salaries Rates Dates'!$F$31*(1+'1.Salaries Rates Dates'!$B$49)))))</f>
        <v>0</v>
      </c>
      <c r="BV16" s="187">
        <f>IF(X16&gt;0,((W16*X16*'1.Salaries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Dates'!$D$32))))+(W16*X16*'1.Salaries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(SUM(((Y16*(IF(X$10&lt;DATE(YEAR(X$10),6,1),(DATEDIF(X$10,DATE(YEAR(X$10),6,1),"M"))+(DATEDIF('1.Salaries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Dates'!$F$32))*W16*'1.Salaries Rates Dates'!$F$32),((Y16*(1-((IF(X$10&lt;DATE(YEAR(X$10),6,1),(DATEDIF(X$10,DATE(YEAR(X$10),6,1),"M"))+(DATEDIF('1.Salaries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Dates'!$F$32))))*W16*'1.Salaries Rates Dates'!$F$32*(1+'1.Salaries Rates Dates'!$B$49)))))</f>
        <v>0</v>
      </c>
      <c r="BW16" s="187">
        <f>IF(AG16&gt;0,((AF16*AG16*'1.Salaries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Dates'!$D$33))))+(AF16*AG16*'1.Salaries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(SUM(((AH16*(IF(AG$10&lt;DATE(YEAR(AG$10),6,1),(DATEDIF(AG$10,DATE(YEAR(AG$10),6,1),"M"))+(DATEDIF('1.Salaries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Dates'!$F$33))*AF16*'1.Salaries Rates Dates'!$F$33),((AH16*(1-((IF(AG$10&lt;DATE(YEAR(AG$10),6,1),(DATEDIF(AG$10,DATE(YEAR(AG$10),6,1),"M"))+(DATEDIF('1.Salaries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Dates'!$F$33))))*AF16*'1.Salaries Rates Dates'!$F$33*(1+'1.Salaries Rates Dates'!$B$49)))))</f>
        <v>0</v>
      </c>
      <c r="BX16" s="187">
        <f>IF(AP16&gt;0,((AO16*AP16*'1.Salaries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Dates'!$D$34))))+(AO16*AP16*'1.Salaries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(SUM(((AQ16*(IF(AP$10&lt;DATE(YEAR(AP$10),6,1),(DATEDIF(AP$10,DATE(YEAR(AP$10),6,1),"M"))+(DATEDIF('1.Salaries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Dates'!$F$34))*AO16*'1.Salaries Rates Dates'!$F$34),((AQ16*(1-((IF(AP$10&lt;DATE(YEAR(AP$10),6,1),(DATEDIF(AP$10,DATE(YEAR(AP$10),6,1),"M"))+(DATEDIF('1.Salaries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Dates'!$F$34))))*AO16*'1.Salaries Rates Dates'!$F$34*(1+'1.Salaries Rates Dates'!$B$49)))))</f>
        <v>0</v>
      </c>
      <c r="BY16" s="187">
        <f>IF(AY16&gt;0,((AX16*AY16*'1.Salaries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Dates'!$D$35))))+(AX16*AY16*'1.Salaries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(SUM(((AZ16*(IF(AY$10&lt;DATE(YEAR(AY$10),6,1),(DATEDIF(AY$10,DATE(YEAR(AY$10),6,1),"M"))+(DATEDIF('1.Salaries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Dates'!$F$35))*AX16*'1.Salaries Rates Dates'!$F$35),((AZ16*(1-((IF(AY$10&lt;DATE(YEAR(AY$10),6,1),(DATEDIF(AY$10,DATE(YEAR(AY$10),6,1),"M"))+(DATEDIF('1.Salaries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Dates'!$F$35))))*AX16*'1.Salaries Rates Dates'!$F$35*(1+'1.Salaries Rates Dates'!$B$49)))))</f>
        <v>0</v>
      </c>
      <c r="BZ16" s="187">
        <f>IF(BH16&gt;0,((BG16*BH16*'1.Salaries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Dates'!$D$36))))+(BG16*BH16*'1.Salaries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(SUM(((BI16*(IF(BH$10&lt;DATE(YEAR(BH$10),6,1),(DATEDIF(BH$10,DATE(YEAR(BH$10),6,1),"M"))+(DATEDIF('1.Salaries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Dates'!$F$36))*BG16*'1.Salaries Rates Dates'!$F$36),((BI16*(1-((IF(BH$10&lt;DATE(YEAR(BH$10),6,1),(DATEDIF(BH$10,DATE(YEAR(BH$10),6,1),"M"))+(DATEDIF('1.Salaries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Dates'!$F$36))))*BG16*'1.Salaries Rates Dates'!$F$36*(1+'1.Salaries Rates Dates'!$B$49)))))</f>
        <v>0</v>
      </c>
      <c r="CA16" s="188">
        <f t="shared" ref="CA16:CA24" si="8">SUM(BT16:BZ16)</f>
        <v>0</v>
      </c>
    </row>
    <row r="17" spans="1:79" hidden="1" x14ac:dyDescent="0.25">
      <c r="A17" s="15">
        <v>3</v>
      </c>
      <c r="B17" s="71">
        <f>'1.Salaries Rates Dates'!C6</f>
        <v>0</v>
      </c>
      <c r="C17" s="30" t="s">
        <v>31</v>
      </c>
      <c r="D17" s="226"/>
      <c r="E17" s="25">
        <f>'1.Salaries Rates Dates'!Z6</f>
        <v>0</v>
      </c>
      <c r="F17" s="47"/>
      <c r="G17" s="47"/>
      <c r="H17" s="47"/>
      <c r="I17" s="48" t="str">
        <f>IF(F17&gt;0,('1.Salaries Rates Dates'!$D$30*F17),(G17*(ROUND(YEARFRAC(F$10,K$10),2)*'1.Salaries Rates Dates'!$F$30)&amp;" / "&amp;H17*(ROUND(YEARFRAC(F$10,K$10),2)*'1.Salaries Rates Dates'!$E$30)))</f>
        <v>0 / 0</v>
      </c>
      <c r="J17" s="51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Dates'!$B$49)))))</f>
        <v>0</v>
      </c>
      <c r="K17" s="128">
        <f>IF($C17="FT",J17*'1.Salaries Rates Dates'!$B$44,
IF($C17="PT",J17*'1.Salaries Rates Dates'!$B$45,
IF($C17="Clinical",J17*'1.Salaries Rates Dates'!$B$44,
IF($C17="ANSFT",J17*'1.Salaries Rates Dates'!$B$46,
IF($C17="ANSPT",J17*'1.Salaries Rates Dates'!$B$47)))))</f>
        <v>0</v>
      </c>
      <c r="L17" s="28">
        <f t="shared" si="6"/>
        <v>0</v>
      </c>
      <c r="M17" s="250"/>
      <c r="N17" s="25">
        <f>E17*(1+'1.Salaries Rates Dates'!B49)</f>
        <v>0</v>
      </c>
      <c r="O17" s="47"/>
      <c r="P17" s="47"/>
      <c r="Q17" s="47"/>
      <c r="R17" s="48" t="str">
        <f>IF(O17&gt;0,('1.Salaries Rates Dates'!$D$31*O17),(P17*(ROUND(YEARFRAC(O$10,T$10),2)*'1.Salaries Rates Dates'!$F$31)&amp;" / "&amp;Q17*(ROUND(YEARFRAC(O$10,T$10),2)*'1.Salaries Rates Dates'!$E$31)))</f>
        <v>0 / 0</v>
      </c>
      <c r="S17" s="51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Dates'!$B$49)))))</f>
        <v>0</v>
      </c>
      <c r="T17" s="128">
        <f>IF($C17="FT",S17*'1.Salaries Rates Dates'!$B$44,
IF($C17="PT",S17*'1.Salaries Rates Dates'!$B$45,
IF($C17="Clinical",S17*'1.Salaries Rates Dates'!$B$44,
IF($C17="ANSFT",S17*'1.Salaries Rates Dates'!$B$46,
IF($C17="ANSPT",S17*'1.Salaries Rates Dates'!$B$47)))))</f>
        <v>0</v>
      </c>
      <c r="U17" s="28">
        <f t="shared" si="0"/>
        <v>0</v>
      </c>
      <c r="V17" s="252"/>
      <c r="W17" s="25">
        <f>N17*(1+'1.Salaries Rates Dates'!B49)</f>
        <v>0</v>
      </c>
      <c r="X17" s="47"/>
      <c r="Y17" s="47"/>
      <c r="Z17" s="47"/>
      <c r="AA17" s="48" t="str">
        <f>IF(X17&gt;0,('1.Salaries Rates Dates'!$D$32*X17),(Y17*(ROUND(YEARFRAC(X$10,AC$10),2)*'1.Salaries Rates Dates'!$F$32)&amp;" / "&amp;Z17*(ROUND(YEARFRAC(X$10,AC$10),2)*'1.Salaries Rates Dates'!$E$32)))</f>
        <v>0 / 0</v>
      </c>
      <c r="AB17" s="51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Dates'!$B$49)))))</f>
        <v>0</v>
      </c>
      <c r="AC17" s="128">
        <f>IF($C17="FT",AB17*'1.Salaries Rates Dates'!$B$44,
IF($C17="PT",AB17*'1.Salaries Rates Dates'!$B$45,
IF($C17="Clinical",AB17*'1.Salaries Rates Dates'!$B$44,
IF($C17="ANSFT",AB17*'1.Salaries Rates Dates'!$B$46,
IF($C17="ANSPT",AB17*'1.Salaries Rates Dates'!$B$47)))))</f>
        <v>0</v>
      </c>
      <c r="AD17" s="28">
        <f t="shared" si="1"/>
        <v>0</v>
      </c>
      <c r="AE17" s="252"/>
      <c r="AF17" s="25">
        <f>W17*(1+'1.Salaries Rates Dates'!B49)</f>
        <v>0</v>
      </c>
      <c r="AG17" s="47"/>
      <c r="AH17" s="47"/>
      <c r="AI17" s="47"/>
      <c r="AJ17" s="48" t="str">
        <f>IF(AG17&gt;0,('1.Salaries Rates Dates'!$D$33*AG17),(AH17*(ROUND(YEARFRAC(AG$10,AL$10),2)*'1.Salaries Rates Dates'!$F$33)&amp;" / "&amp;AI17*(ROUND(YEARFRAC(AG$10,AL$10),2)*'1.Salaries Rates Dates'!$E$33)))</f>
        <v>0 / 0</v>
      </c>
      <c r="AK17" s="51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Dates'!$B$49)))))</f>
        <v>0</v>
      </c>
      <c r="AL17" s="128">
        <f>IF($C17="FT",AK17*'1.Salaries Rates Dates'!$B$44,
IF($C17="PT",AK17*'1.Salaries Rates Dates'!$B$45,
IF($C17="Clinical",AK17*'1.Salaries Rates Dates'!$B$44,
IF($C17="ANSFT",AK17*'1.Salaries Rates Dates'!$B$46,
IF($C17="ANSPT",AK17*'1.Salaries Rates Dates'!$B$47)))))</f>
        <v>0</v>
      </c>
      <c r="AM17" s="28">
        <f t="shared" si="2"/>
        <v>0</v>
      </c>
      <c r="AN17" s="252"/>
      <c r="AO17" s="25">
        <f>AF17*(1+'1.Salaries Rates Dates'!B49)</f>
        <v>0</v>
      </c>
      <c r="AP17" s="47"/>
      <c r="AQ17" s="47"/>
      <c r="AR17" s="47"/>
      <c r="AS17" s="48" t="str">
        <f>IF(AP17&gt;0,('1.Salaries Rates Dates'!$D$34*AP17),(AQ17*(ROUND(YEARFRAC(AP$10,AU$10),2)*'1.Salaries Rates Dates'!$F$34)&amp;" / "&amp;AR17*(ROUND(YEARFRAC(AP$10,AU$10),2)*'1.Salaries Rates Dates'!$E$34)))</f>
        <v>0 / 0</v>
      </c>
      <c r="AT17" s="51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Dates'!$B$49)))))</f>
        <v>0</v>
      </c>
      <c r="AU17" s="128">
        <f>IF($C17="FT",AT17*'1.Salaries Rates Dates'!$B$44,
IF($C17="PT",AT17*'1.Salaries Rates Dates'!$B$45,
IF($C17="Clinical",AT17*'1.Salaries Rates Dates'!$B$44,
IF($C17="ANSFT",AT17*'1.Salaries Rates Dates'!$B$46,
IF($C17="ANSPT",AT17*'1.Salaries Rates Dates'!$B$47)))))</f>
        <v>0</v>
      </c>
      <c r="AV17" s="28">
        <f t="shared" si="3"/>
        <v>0</v>
      </c>
      <c r="AW17" s="252"/>
      <c r="AX17" s="25">
        <f>AO17*(1+'1.Salaries Rates Dates'!K52)</f>
        <v>0</v>
      </c>
      <c r="AY17" s="47"/>
      <c r="AZ17" s="47"/>
      <c r="BA17" s="47"/>
      <c r="BB17" s="48" t="str">
        <f>IF(AY17&gt;0,('1.Salaries Rates Dates'!$D$35*AY17),(AZ17*(ROUND(YEARFRAC(AY$10,BD$10),2)*'1.Salaries Rates Dates'!$F$35)&amp;" / "&amp;BA17*(ROUND(YEARFRAC(AY$10,BD$10),2)*'1.Salaries Rates Dates'!$E$35)))</f>
        <v>0 / 0</v>
      </c>
      <c r="BC17" s="51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Dates'!$B$49)))))</f>
        <v>0</v>
      </c>
      <c r="BD17" s="128">
        <f>IF($C17="FT",BC17*'1.Salaries Rates Dates'!$B$44,
IF($C17="PT",BC17*'1.Salaries Rates Dates'!$B$45,
IF($C17="Clinical",BC17*'1.Salaries Rates Dates'!$B$44,
IF($C17="ANSFT",BC17*'1.Salaries Rates Dates'!$B$46,
IF($C17="ANSPT",BC17*'1.Salaries Rates Dates'!$B$47)))))</f>
        <v>0</v>
      </c>
      <c r="BE17" s="28">
        <f t="shared" si="4"/>
        <v>0</v>
      </c>
      <c r="BF17" s="252"/>
      <c r="BG17" s="25">
        <f>AX17*(1+'1.Salaries Rates Dates'!T52)</f>
        <v>0</v>
      </c>
      <c r="BH17" s="47"/>
      <c r="BI17" s="47"/>
      <c r="BJ17" s="47"/>
      <c r="BK17" s="48" t="str">
        <f>IF(BH17&gt;0,('1.Salaries Rates Dates'!$D$36*BH17),(BI17*(ROUND(YEARFRAC(BH$10,BM$10),2)*'1.Salaries Rates Dates'!$F$36)&amp;" / "&amp;BJ17*(ROUND(YEARFRAC(BH$10,BM$10),2)*'1.Salaries Rates Dates'!$E$36)))</f>
        <v>0 / 0</v>
      </c>
      <c r="BL17" s="51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Dates'!$B$49)))))</f>
        <v>0</v>
      </c>
      <c r="BM17" s="128">
        <f>IF($C17="FT",BL17*'1.Salaries Rates Dates'!$B$44,
IF($C17="PT",BL17*'1.Salaries Rates Dates'!$B$45,
IF($C17="Clinical",BL17*'1.Salaries Rates Dates'!$B$44,
IF($C17="ANSFT",BL17*'1.Salaries Rates Dates'!$B$46,
IF($C17="ANSPT",BL17*'1.Salaries Rates Dates'!$B$47)))))</f>
        <v>0</v>
      </c>
      <c r="BN17" s="28">
        <f t="shared" si="5"/>
        <v>0</v>
      </c>
      <c r="BO17" s="14">
        <f t="shared" si="7"/>
        <v>0</v>
      </c>
      <c r="BP17" s="14">
        <f t="shared" si="7"/>
        <v>0</v>
      </c>
      <c r="BQ17" s="14">
        <f t="shared" si="7"/>
        <v>0</v>
      </c>
      <c r="BR17" s="82"/>
      <c r="BS17" s="55">
        <f>'1.Salaries Rates Dates'!$D$6</f>
        <v>0</v>
      </c>
      <c r="BT17" s="187">
        <f>IF(F17&gt;0,((E17*F17*'1.Salaries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Dates'!$D$30))))+(E17*F17*'1.Salaries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(SUM(((G17*(IF(F$10&lt;DATE(YEAR(F$10),6,1),(DATEDIF(F$10,DATE(YEAR(F$10),6,1),"M"))+(DATEDIF('1.Salaries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Dates'!$F$30))*E17*'1.Salaries Rates Dates'!$F$30),((G17*(1-((IF(F$10&lt;DATE(YEAR(F$10),6,1),(DATEDIF(F$10,DATE(YEAR(F$10),6,1),"M"))+(DATEDIF('1.Salaries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Dates'!$F$30))))*E17*'1.Salaries Rates Dates'!$F$30*(1+'1.Salaries Rates Dates'!$B$49)))))</f>
        <v>0</v>
      </c>
      <c r="BU17" s="187">
        <f>IF(O17&gt;0,((N17*O17*'1.Salaries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Dates'!$D$31))))+(N17*O17*'1.Salaries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(SUM(((P17*(IF(O$10&lt;DATE(YEAR(O$10),6,1),(DATEDIF(O$10,DATE(YEAR(O$10),6,1),"M"))+(DATEDIF('1.Salaries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Dates'!$F$31))*N17*'1.Salaries Rates Dates'!$F$31),((P17*(1-((IF(O$10&lt;DATE(YEAR(O$10),6,1),(DATEDIF(O$10,DATE(YEAR(O$10),6,1),"M"))+(DATEDIF('1.Salaries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Dates'!$F$31))))*N17*'1.Salaries Rates Dates'!$F$31*(1+'1.Salaries Rates Dates'!$B$49)))))</f>
        <v>0</v>
      </c>
      <c r="BV17" s="187">
        <f>IF(X17&gt;0,((W17*X17*'1.Salaries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Dates'!$D$32))))+(W17*X17*'1.Salaries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(SUM(((Y17*(IF(X$10&lt;DATE(YEAR(X$10),6,1),(DATEDIF(X$10,DATE(YEAR(X$10),6,1),"M"))+(DATEDIF('1.Salaries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Dates'!$F$32))*W17*'1.Salaries Rates Dates'!$F$32),((Y17*(1-((IF(X$10&lt;DATE(YEAR(X$10),6,1),(DATEDIF(X$10,DATE(YEAR(X$10),6,1),"M"))+(DATEDIF('1.Salaries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Dates'!$F$32))))*W17*'1.Salaries Rates Dates'!$F$32*(1+'1.Salaries Rates Dates'!$B$49)))))</f>
        <v>0</v>
      </c>
      <c r="BW17" s="187">
        <f>IF(AG17&gt;0,((AF17*AG17*'1.Salaries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Dates'!$D$33))))+(AF17*AG17*'1.Salaries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(SUM(((AH17*(IF(AG$10&lt;DATE(YEAR(AG$10),6,1),(DATEDIF(AG$10,DATE(YEAR(AG$10),6,1),"M"))+(DATEDIF('1.Salaries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Dates'!$F$33))*AF17*'1.Salaries Rates Dates'!$F$33),((AH17*(1-((IF(AG$10&lt;DATE(YEAR(AG$10),6,1),(DATEDIF(AG$10,DATE(YEAR(AG$10),6,1),"M"))+(DATEDIF('1.Salaries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Dates'!$F$33))))*AF17*'1.Salaries Rates Dates'!$F$33*(1+'1.Salaries Rates Dates'!$B$49)))))</f>
        <v>0</v>
      </c>
      <c r="BX17" s="187">
        <f>IF(AP17&gt;0,((AO17*AP17*'1.Salaries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Dates'!$D$34))))+(AO17*AP17*'1.Salaries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(SUM(((AQ17*(IF(AP$10&lt;DATE(YEAR(AP$10),6,1),(DATEDIF(AP$10,DATE(YEAR(AP$10),6,1),"M"))+(DATEDIF('1.Salaries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Dates'!$F$34))*AO17*'1.Salaries Rates Dates'!$F$34),((AQ17*(1-((IF(AP$10&lt;DATE(YEAR(AP$10),6,1),(DATEDIF(AP$10,DATE(YEAR(AP$10),6,1),"M"))+(DATEDIF('1.Salaries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Dates'!$F$34))))*AO17*'1.Salaries Rates Dates'!$F$34*(1+'1.Salaries Rates Dates'!$B$49)))))</f>
        <v>0</v>
      </c>
      <c r="BY17" s="187">
        <f>IF(AY17&gt;0,((AX17*AY17*'1.Salaries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Dates'!$D$35))))+(AX17*AY17*'1.Salaries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(SUM(((AZ17*(IF(AY$10&lt;DATE(YEAR(AY$10),6,1),(DATEDIF(AY$10,DATE(YEAR(AY$10),6,1),"M"))+(DATEDIF('1.Salaries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Dates'!$F$35))*AX17*'1.Salaries Rates Dates'!$F$35),((AZ17*(1-((IF(AY$10&lt;DATE(YEAR(AY$10),6,1),(DATEDIF(AY$10,DATE(YEAR(AY$10),6,1),"M"))+(DATEDIF('1.Salaries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Dates'!$F$35))))*AX17*'1.Salaries Rates Dates'!$F$35*(1+'1.Salaries Rates Dates'!$B$49)))))</f>
        <v>0</v>
      </c>
      <c r="BZ17" s="187">
        <f>IF(BH17&gt;0,((BG17*BH17*'1.Salaries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Dates'!$D$36))))+(BG17*BH17*'1.Salaries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(SUM(((BI17*(IF(BH$10&lt;DATE(YEAR(BH$10),6,1),(DATEDIF(BH$10,DATE(YEAR(BH$10),6,1),"M"))+(DATEDIF('1.Salaries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Dates'!$F$36))*BG17*'1.Salaries Rates Dates'!$F$36),((BI17*(1-((IF(BH$10&lt;DATE(YEAR(BH$10),6,1),(DATEDIF(BH$10,DATE(YEAR(BH$10),6,1),"M"))+(DATEDIF('1.Salaries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Dates'!$F$36))))*BG17*'1.Salaries Rates Dates'!$F$36*(1+'1.Salaries Rates Dates'!$B$49)))))</f>
        <v>0</v>
      </c>
      <c r="CA17" s="188">
        <f t="shared" si="8"/>
        <v>0</v>
      </c>
    </row>
    <row r="18" spans="1:79" hidden="1" x14ac:dyDescent="0.25">
      <c r="A18" s="15">
        <v>4</v>
      </c>
      <c r="B18" s="71">
        <f>'1.Salaries Rates Dates'!C7</f>
        <v>0</v>
      </c>
      <c r="C18" s="30" t="s">
        <v>31</v>
      </c>
      <c r="D18" s="226"/>
      <c r="E18" s="25">
        <f>'1.Salaries Rates Dates'!Z7</f>
        <v>0</v>
      </c>
      <c r="F18" s="47"/>
      <c r="G18" s="47"/>
      <c r="H18" s="47"/>
      <c r="I18" s="48" t="str">
        <f>IF(F18&gt;0,('1.Salaries Rates Dates'!$D$30*F18),(G18*(ROUND(YEARFRAC(F$10,K$10),2)*'1.Salaries Rates Dates'!$F$30)&amp;" / "&amp;H18*(ROUND(YEARFRAC(F$10,K$10),2)*'1.Salaries Rates Dates'!$E$30)))</f>
        <v>0 / 0</v>
      </c>
      <c r="J18" s="51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Dates'!$B$49)))))</f>
        <v>0</v>
      </c>
      <c r="K18" s="128">
        <f>IF($C18="FT",J18*'1.Salaries Rates Dates'!$B$44,
IF($C18="PT",J18*'1.Salaries Rates Dates'!$B$45,
IF($C18="Clinical",J18*'1.Salaries Rates Dates'!$B$44,
IF($C18="ANSFT",J18*'1.Salaries Rates Dates'!$B$46,
IF($C18="ANSPT",J18*'1.Salaries Rates Dates'!$B$47)))))</f>
        <v>0</v>
      </c>
      <c r="L18" s="28">
        <f t="shared" si="6"/>
        <v>0</v>
      </c>
      <c r="M18" s="250"/>
      <c r="N18" s="25">
        <f>E18*(1+'1.Salaries Rates Dates'!B49)</f>
        <v>0</v>
      </c>
      <c r="O18" s="47"/>
      <c r="P18" s="47"/>
      <c r="Q18" s="47"/>
      <c r="R18" s="48" t="str">
        <f>IF(O18&gt;0,('1.Salaries Rates Dates'!$D$31*O18),(P18*(ROUND(YEARFRAC(O$10,T$10),2)*'1.Salaries Rates Dates'!$F$31)&amp;" / "&amp;Q18*(ROUND(YEARFRAC(O$10,T$10),2)*'1.Salaries Rates Dates'!$E$31)))</f>
        <v>0 / 0</v>
      </c>
      <c r="S18" s="51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Dates'!$B$49)))))</f>
        <v>0</v>
      </c>
      <c r="T18" s="128">
        <f>IF($C18="FT",S18*'1.Salaries Rates Dates'!$B$44,
IF($C18="PT",S18*'1.Salaries Rates Dates'!$B$45,
IF($C18="Clinical",S18*'1.Salaries Rates Dates'!$B$44,
IF($C18="ANSFT",S18*'1.Salaries Rates Dates'!$B$46,
IF($C18="ANSPT",S18*'1.Salaries Rates Dates'!$B$47)))))</f>
        <v>0</v>
      </c>
      <c r="U18" s="28">
        <f t="shared" si="0"/>
        <v>0</v>
      </c>
      <c r="V18" s="252"/>
      <c r="W18" s="25">
        <f>N18*(1+'1.Salaries Rates Dates'!B49)</f>
        <v>0</v>
      </c>
      <c r="X18" s="47"/>
      <c r="Y18" s="47"/>
      <c r="Z18" s="47"/>
      <c r="AA18" s="48" t="str">
        <f>IF(X18&gt;0,('1.Salaries Rates Dates'!$D$32*X18),(Y18*(ROUND(YEARFRAC(X$10,AC$10),2)*'1.Salaries Rates Dates'!$F$32)&amp;" / "&amp;Z18*(ROUND(YEARFRAC(X$10,AC$10),2)*'1.Salaries Rates Dates'!$E$32)))</f>
        <v>0 / 0</v>
      </c>
      <c r="AB18" s="51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Dates'!$B$49)))))</f>
        <v>0</v>
      </c>
      <c r="AC18" s="128">
        <f>IF($C18="FT",AB18*'1.Salaries Rates Dates'!$B$44,
IF($C18="PT",AB18*'1.Salaries Rates Dates'!$B$45,
IF($C18="Clinical",AB18*'1.Salaries Rates Dates'!$B$44,
IF($C18="ANSFT",AB18*'1.Salaries Rates Dates'!$B$46,
IF($C18="ANSPT",AB18*'1.Salaries Rates Dates'!$B$47)))))</f>
        <v>0</v>
      </c>
      <c r="AD18" s="28">
        <f t="shared" si="1"/>
        <v>0</v>
      </c>
      <c r="AE18" s="252"/>
      <c r="AF18" s="25">
        <f>W18*(1+'1.Salaries Rates Dates'!B49)</f>
        <v>0</v>
      </c>
      <c r="AG18" s="47"/>
      <c r="AH18" s="47"/>
      <c r="AI18" s="47"/>
      <c r="AJ18" s="48" t="str">
        <f>IF(AG18&gt;0,('1.Salaries Rates Dates'!$D$33*AG18),(AH18*(ROUND(YEARFRAC(AG$10,AL$10),2)*'1.Salaries Rates Dates'!$F$33)&amp;" / "&amp;AI18*(ROUND(YEARFRAC(AG$10,AL$10),2)*'1.Salaries Rates Dates'!$E$33)))</f>
        <v>0 / 0</v>
      </c>
      <c r="AK18" s="51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Dates'!$B$49)))))</f>
        <v>0</v>
      </c>
      <c r="AL18" s="128">
        <f>IF($C18="FT",AK18*'1.Salaries Rates Dates'!$B$44,
IF($C18="PT",AK18*'1.Salaries Rates Dates'!$B$45,
IF($C18="Clinical",AK18*'1.Salaries Rates Dates'!$B$44,
IF($C18="ANSFT",AK18*'1.Salaries Rates Dates'!$B$46,
IF($C18="ANSPT",AK18*'1.Salaries Rates Dates'!$B$47)))))</f>
        <v>0</v>
      </c>
      <c r="AM18" s="28">
        <f t="shared" si="2"/>
        <v>0</v>
      </c>
      <c r="AN18" s="252"/>
      <c r="AO18" s="25">
        <f>AF18*(1+'1.Salaries Rates Dates'!B49)</f>
        <v>0</v>
      </c>
      <c r="AP18" s="47"/>
      <c r="AQ18" s="47"/>
      <c r="AR18" s="47"/>
      <c r="AS18" s="48" t="str">
        <f>IF(AP18&gt;0,('1.Salaries Rates Dates'!$D$34*AP18),(AQ18*(ROUND(YEARFRAC(AP$10,AU$10),2)*'1.Salaries Rates Dates'!$F$34)&amp;" / "&amp;AR18*(ROUND(YEARFRAC(AP$10,AU$10),2)*'1.Salaries Rates Dates'!$E$34)))</f>
        <v>0 / 0</v>
      </c>
      <c r="AT18" s="51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Dates'!$B$49)))))</f>
        <v>0</v>
      </c>
      <c r="AU18" s="128">
        <f>IF($C18="FT",AT18*'1.Salaries Rates Dates'!$B$44,
IF($C18="PT",AT18*'1.Salaries Rates Dates'!$B$45,
IF($C18="Clinical",AT18*'1.Salaries Rates Dates'!$B$44,
IF($C18="ANSFT",AT18*'1.Salaries Rates Dates'!$B$46,
IF($C18="ANSPT",AT18*'1.Salaries Rates Dates'!$B$47)))))</f>
        <v>0</v>
      </c>
      <c r="AV18" s="28">
        <f t="shared" si="3"/>
        <v>0</v>
      </c>
      <c r="AW18" s="252"/>
      <c r="AX18" s="25">
        <f>AO18*(1+'1.Salaries Rates Dates'!K52)</f>
        <v>0</v>
      </c>
      <c r="AY18" s="47"/>
      <c r="AZ18" s="47"/>
      <c r="BA18" s="47"/>
      <c r="BB18" s="48" t="str">
        <f>IF(AY18&gt;0,('1.Salaries Rates Dates'!$D$35*AY18),(AZ18*(ROUND(YEARFRAC(AY$10,BD$10),2)*'1.Salaries Rates Dates'!$F$35)&amp;" / "&amp;BA18*(ROUND(YEARFRAC(AY$10,BD$10),2)*'1.Salaries Rates Dates'!$E$35)))</f>
        <v>0 / 0</v>
      </c>
      <c r="BC18" s="51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Dates'!$B$49)))))</f>
        <v>0</v>
      </c>
      <c r="BD18" s="128">
        <f>IF($C18="FT",BC18*'1.Salaries Rates Dates'!$B$44,
IF($C18="PT",BC18*'1.Salaries Rates Dates'!$B$45,
IF($C18="Clinical",BC18*'1.Salaries Rates Dates'!$B$44,
IF($C18="ANSFT",BC18*'1.Salaries Rates Dates'!$B$46,
IF($C18="ANSPT",BC18*'1.Salaries Rates Dates'!$B$47)))))</f>
        <v>0</v>
      </c>
      <c r="BE18" s="28">
        <f t="shared" si="4"/>
        <v>0</v>
      </c>
      <c r="BF18" s="252"/>
      <c r="BG18" s="25">
        <f>AX18*(1+'1.Salaries Rates Dates'!T52)</f>
        <v>0</v>
      </c>
      <c r="BH18" s="47"/>
      <c r="BI18" s="47"/>
      <c r="BJ18" s="47"/>
      <c r="BK18" s="48" t="str">
        <f>IF(BH18&gt;0,('1.Salaries Rates Dates'!$D$36*BH18),(BI18*(ROUND(YEARFRAC(BH$10,BM$10),2)*'1.Salaries Rates Dates'!$F$36)&amp;" / "&amp;BJ18*(ROUND(YEARFRAC(BH$10,BM$10),2)*'1.Salaries Rates Dates'!$E$36)))</f>
        <v>0 / 0</v>
      </c>
      <c r="BL18" s="51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Dates'!$B$49)))))</f>
        <v>0</v>
      </c>
      <c r="BM18" s="128">
        <f>IF($C18="FT",BL18*'1.Salaries Rates Dates'!$B$44,
IF($C18="PT",BL18*'1.Salaries Rates Dates'!$B$45,
IF($C18="Clinical",BL18*'1.Salaries Rates Dates'!$B$44,
IF($C18="ANSFT",BL18*'1.Salaries Rates Dates'!$B$46,
IF($C18="ANSPT",BL18*'1.Salaries Rates Dates'!$B$47)))))</f>
        <v>0</v>
      </c>
      <c r="BN18" s="28">
        <f t="shared" si="5"/>
        <v>0</v>
      </c>
      <c r="BO18" s="14">
        <f t="shared" si="7"/>
        <v>0</v>
      </c>
      <c r="BP18" s="14">
        <f t="shared" si="7"/>
        <v>0</v>
      </c>
      <c r="BQ18" s="14">
        <f t="shared" si="7"/>
        <v>0</v>
      </c>
      <c r="BR18" s="82"/>
      <c r="BS18" s="55">
        <f>'1.Salaries Rates Dates'!$D$7</f>
        <v>0</v>
      </c>
      <c r="BT18" s="187">
        <f>IF(F18&gt;0,((E18*F18*'1.Salaries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Dates'!$D$30))))+(E18*F18*'1.Salaries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(SUM(((G18*(IF(F$10&lt;DATE(YEAR(F$10),6,1),(DATEDIF(F$10,DATE(YEAR(F$10),6,1),"M"))+(DATEDIF('1.Salaries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Dates'!$F$30))*E18*'1.Salaries Rates Dates'!$F$30),((G18*(1-((IF(F$10&lt;DATE(YEAR(F$10),6,1),(DATEDIF(F$10,DATE(YEAR(F$10),6,1),"M"))+(DATEDIF('1.Salaries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Dates'!$F$30))))*E18*'1.Salaries Rates Dates'!$F$30*(1+'1.Salaries Rates Dates'!$B$49)))))</f>
        <v>0</v>
      </c>
      <c r="BU18" s="187">
        <f>IF(O18&gt;0,((N18*O18*'1.Salaries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Dates'!$D$31))))+(N18*O18*'1.Salaries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(SUM(((P18*(IF(O$10&lt;DATE(YEAR(O$10),6,1),(DATEDIF(O$10,DATE(YEAR(O$10),6,1),"M"))+(DATEDIF('1.Salaries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Dates'!$F$31))*N18*'1.Salaries Rates Dates'!$F$31),((P18*(1-((IF(O$10&lt;DATE(YEAR(O$10),6,1),(DATEDIF(O$10,DATE(YEAR(O$10),6,1),"M"))+(DATEDIF('1.Salaries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Dates'!$F$31))))*N18*'1.Salaries Rates Dates'!$F$31*(1+'1.Salaries Rates Dates'!$B$49)))))</f>
        <v>0</v>
      </c>
      <c r="BV18" s="187">
        <f>IF(X18&gt;0,((W18*X18*'1.Salaries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Dates'!$D$32))))+(W18*X18*'1.Salaries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(SUM(((Y18*(IF(X$10&lt;DATE(YEAR(X$10),6,1),(DATEDIF(X$10,DATE(YEAR(X$10),6,1),"M"))+(DATEDIF('1.Salaries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Dates'!$F$32))*W18*'1.Salaries Rates Dates'!$F$32),((Y18*(1-((IF(X$10&lt;DATE(YEAR(X$10),6,1),(DATEDIF(X$10,DATE(YEAR(X$10),6,1),"M"))+(DATEDIF('1.Salaries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Dates'!$F$32))))*W18*'1.Salaries Rates Dates'!$F$32*(1+'1.Salaries Rates Dates'!$B$49)))))</f>
        <v>0</v>
      </c>
      <c r="BW18" s="187">
        <f>IF(AG18&gt;0,((AF18*AG18*'1.Salaries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Dates'!$D$33))))+(AF18*AG18*'1.Salaries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(SUM(((AH18*(IF(AG$10&lt;DATE(YEAR(AG$10),6,1),(DATEDIF(AG$10,DATE(YEAR(AG$10),6,1),"M"))+(DATEDIF('1.Salaries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Dates'!$F$33))*AF18*'1.Salaries Rates Dates'!$F$33),((AH18*(1-((IF(AG$10&lt;DATE(YEAR(AG$10),6,1),(DATEDIF(AG$10,DATE(YEAR(AG$10),6,1),"M"))+(DATEDIF('1.Salaries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Dates'!$F$33))))*AF18*'1.Salaries Rates Dates'!$F$33*(1+'1.Salaries Rates Dates'!$B$49)))))</f>
        <v>0</v>
      </c>
      <c r="BX18" s="187">
        <f>IF(AP18&gt;0,((AO18*AP18*'1.Salaries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Dates'!$D$34))))+(AO18*AP18*'1.Salaries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(SUM(((AQ18*(IF(AP$10&lt;DATE(YEAR(AP$10),6,1),(DATEDIF(AP$10,DATE(YEAR(AP$10),6,1),"M"))+(DATEDIF('1.Salaries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Dates'!$F$34))*AO18*'1.Salaries Rates Dates'!$F$34),((AQ18*(1-((IF(AP$10&lt;DATE(YEAR(AP$10),6,1),(DATEDIF(AP$10,DATE(YEAR(AP$10),6,1),"M"))+(DATEDIF('1.Salaries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Dates'!$F$34))))*AO18*'1.Salaries Rates Dates'!$F$34*(1+'1.Salaries Rates Dates'!$B$49)))))</f>
        <v>0</v>
      </c>
      <c r="BY18" s="187">
        <f>IF(AY18&gt;0,((AX18*AY18*'1.Salaries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Dates'!$D$35))))+(AX18*AY18*'1.Salaries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(SUM(((AZ18*(IF(AY$10&lt;DATE(YEAR(AY$10),6,1),(DATEDIF(AY$10,DATE(YEAR(AY$10),6,1),"M"))+(DATEDIF('1.Salaries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Dates'!$F$35))*AX18*'1.Salaries Rates Dates'!$F$35),((AZ18*(1-((IF(AY$10&lt;DATE(YEAR(AY$10),6,1),(DATEDIF(AY$10,DATE(YEAR(AY$10),6,1),"M"))+(DATEDIF('1.Salaries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Dates'!$F$35))))*AX18*'1.Salaries Rates Dates'!$F$35*(1+'1.Salaries Rates Dates'!$B$49)))))</f>
        <v>0</v>
      </c>
      <c r="BZ18" s="187">
        <f>IF(BH18&gt;0,((BG18*BH18*'1.Salaries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Dates'!$D$36))))+(BG18*BH18*'1.Salaries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(SUM(((BI18*(IF(BH$10&lt;DATE(YEAR(BH$10),6,1),(DATEDIF(BH$10,DATE(YEAR(BH$10),6,1),"M"))+(DATEDIF('1.Salaries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Dates'!$F$36))*BG18*'1.Salaries Rates Dates'!$F$36),((BI18*(1-((IF(BH$10&lt;DATE(YEAR(BH$10),6,1),(DATEDIF(BH$10,DATE(YEAR(BH$10),6,1),"M"))+(DATEDIF('1.Salaries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Dates'!$F$36))))*BG18*'1.Salaries Rates Dates'!$F$36*(1+'1.Salaries Rates Dates'!$B$49)))))</f>
        <v>0</v>
      </c>
      <c r="CA18" s="188">
        <f t="shared" si="8"/>
        <v>0</v>
      </c>
    </row>
    <row r="19" spans="1:79" hidden="1" x14ac:dyDescent="0.25">
      <c r="A19" s="15">
        <v>5</v>
      </c>
      <c r="B19" s="71">
        <f>'1.Salaries Rates Dates'!C8</f>
        <v>0</v>
      </c>
      <c r="C19" s="30" t="s">
        <v>31</v>
      </c>
      <c r="D19" s="226"/>
      <c r="E19" s="25">
        <f>'1.Salaries Rates Dates'!Z8</f>
        <v>0</v>
      </c>
      <c r="F19" s="47"/>
      <c r="G19" s="47"/>
      <c r="H19" s="47"/>
      <c r="I19" s="48" t="str">
        <f>IF(F19&gt;0,('1.Salaries Rates Dates'!$D$30*F19),(G19*(ROUND(YEARFRAC(F$10,K$10),2)*'1.Salaries Rates Dates'!$F$30)&amp;" / "&amp;H19*(ROUND(YEARFRAC(F$10,K$10),2)*'1.Salaries Rates Dates'!$E$30)))</f>
        <v>0 / 0</v>
      </c>
      <c r="J19" s="51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Dates'!$B$49)))))</f>
        <v>0</v>
      </c>
      <c r="K19" s="128">
        <f>IF($C19="FT",J19*'1.Salaries Rates Dates'!$B$44,
IF($C19="PT",J19*'1.Salaries Rates Dates'!$B$45,
IF($C19="Clinical",J19*'1.Salaries Rates Dates'!$B$44,
IF($C19="ANSFT",J19*'1.Salaries Rates Dates'!$B$46,
IF($C19="ANSPT",J19*'1.Salaries Rates Dates'!$B$47)))))</f>
        <v>0</v>
      </c>
      <c r="L19" s="28">
        <f t="shared" si="6"/>
        <v>0</v>
      </c>
      <c r="M19" s="250"/>
      <c r="N19" s="25">
        <f>E19*(1+'1.Salaries Rates Dates'!B49)</f>
        <v>0</v>
      </c>
      <c r="O19" s="47"/>
      <c r="P19" s="47"/>
      <c r="Q19" s="47"/>
      <c r="R19" s="48" t="str">
        <f>IF(O19&gt;0,('1.Salaries Rates Dates'!$D$31*O19),(P19*(ROUND(YEARFRAC(O$10,T$10),2)*'1.Salaries Rates Dates'!$F$31)&amp;" / "&amp;Q19*(ROUND(YEARFRAC(O$10,T$10),2)*'1.Salaries Rates Dates'!$E$31)))</f>
        <v>0 / 0</v>
      </c>
      <c r="S19" s="51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Dates'!$B$49)))))</f>
        <v>0</v>
      </c>
      <c r="T19" s="128">
        <f>IF($C19="FT",S19*'1.Salaries Rates Dates'!$B$44,
IF($C19="PT",S19*'1.Salaries Rates Dates'!$B$45,
IF($C19="Clinical",S19*'1.Salaries Rates Dates'!$B$44,
IF($C19="ANSFT",S19*'1.Salaries Rates Dates'!$B$46,
IF($C19="ANSPT",S19*'1.Salaries Rates Dates'!$B$47)))))</f>
        <v>0</v>
      </c>
      <c r="U19" s="28">
        <f t="shared" si="0"/>
        <v>0</v>
      </c>
      <c r="V19" s="252"/>
      <c r="W19" s="25">
        <f>N19*(1+'1.Salaries Rates Dates'!B49)</f>
        <v>0</v>
      </c>
      <c r="X19" s="47"/>
      <c r="Y19" s="47"/>
      <c r="Z19" s="47"/>
      <c r="AA19" s="48" t="str">
        <f>IF(X19&gt;0,('1.Salaries Rates Dates'!$D$32*X19),(Y19*(ROUND(YEARFRAC(X$10,AC$10),2)*'1.Salaries Rates Dates'!$F$32)&amp;" / "&amp;Z19*(ROUND(YEARFRAC(X$10,AC$10),2)*'1.Salaries Rates Dates'!$E$32)))</f>
        <v>0 / 0</v>
      </c>
      <c r="AB19" s="51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Dates'!$B$49)))))</f>
        <v>0</v>
      </c>
      <c r="AC19" s="128">
        <f>IF($C19="FT",AB19*'1.Salaries Rates Dates'!$B$44,
IF($C19="PT",AB19*'1.Salaries Rates Dates'!$B$45,
IF($C19="Clinical",AB19*'1.Salaries Rates Dates'!$B$44,
IF($C19="ANSFT",AB19*'1.Salaries Rates Dates'!$B$46,
IF($C19="ANSPT",AB19*'1.Salaries Rates Dates'!$B$47)))))</f>
        <v>0</v>
      </c>
      <c r="AD19" s="28">
        <f t="shared" si="1"/>
        <v>0</v>
      </c>
      <c r="AE19" s="252"/>
      <c r="AF19" s="25">
        <f>W19*(1+'1.Salaries Rates Dates'!B49)</f>
        <v>0</v>
      </c>
      <c r="AG19" s="47"/>
      <c r="AH19" s="47"/>
      <c r="AI19" s="47"/>
      <c r="AJ19" s="48" t="str">
        <f>IF(AG19&gt;0,('1.Salaries Rates Dates'!$D$33*AG19),(AH19*(ROUND(YEARFRAC(AG$10,AL$10),2)*'1.Salaries Rates Dates'!$F$33)&amp;" / "&amp;AI19*(ROUND(YEARFRAC(AG$10,AL$10),2)*'1.Salaries Rates Dates'!$E$33)))</f>
        <v>0 / 0</v>
      </c>
      <c r="AK19" s="51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Dates'!$B$49)))))</f>
        <v>0</v>
      </c>
      <c r="AL19" s="128">
        <f>IF($C19="FT",AK19*'1.Salaries Rates Dates'!$B$44,
IF($C19="PT",AK19*'1.Salaries Rates Dates'!$B$45,
IF($C19="Clinical",AK19*'1.Salaries Rates Dates'!$B$44,
IF($C19="ANSFT",AK19*'1.Salaries Rates Dates'!$B$46,
IF($C19="ANSPT",AK19*'1.Salaries Rates Dates'!$B$47)))))</f>
        <v>0</v>
      </c>
      <c r="AM19" s="28">
        <f t="shared" si="2"/>
        <v>0</v>
      </c>
      <c r="AN19" s="252"/>
      <c r="AO19" s="25">
        <f>AF19*(1+'1.Salaries Rates Dates'!B49)</f>
        <v>0</v>
      </c>
      <c r="AP19" s="47"/>
      <c r="AQ19" s="47"/>
      <c r="AR19" s="47"/>
      <c r="AS19" s="48" t="str">
        <f>IF(AP19&gt;0,('1.Salaries Rates Dates'!$D$34*AP19),(AQ19*(ROUND(YEARFRAC(AP$10,AU$10),2)*'1.Salaries Rates Dates'!$F$34)&amp;" / "&amp;AR19*(ROUND(YEARFRAC(AP$10,AU$10),2)*'1.Salaries Rates Dates'!$E$34)))</f>
        <v>0 / 0</v>
      </c>
      <c r="AT19" s="51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Dates'!$B$49)))))</f>
        <v>0</v>
      </c>
      <c r="AU19" s="128">
        <f>IF($C19="FT",AT19*'1.Salaries Rates Dates'!$B$44,
IF($C19="PT",AT19*'1.Salaries Rates Dates'!$B$45,
IF($C19="Clinical",AT19*'1.Salaries Rates Dates'!$B$44,
IF($C19="ANSFT",AT19*'1.Salaries Rates Dates'!$B$46,
IF($C19="ANSPT",AT19*'1.Salaries Rates Dates'!$B$47)))))</f>
        <v>0</v>
      </c>
      <c r="AV19" s="28">
        <f t="shared" si="3"/>
        <v>0</v>
      </c>
      <c r="AW19" s="252"/>
      <c r="AX19" s="25">
        <f>AO19*(1+'1.Salaries Rates Dates'!K52)</f>
        <v>0</v>
      </c>
      <c r="AY19" s="47"/>
      <c r="AZ19" s="47"/>
      <c r="BA19" s="47"/>
      <c r="BB19" s="48" t="str">
        <f>IF(AY19&gt;0,('1.Salaries Rates Dates'!$D$35*AY19),(AZ19*(ROUND(YEARFRAC(AY$10,BD$10),2)*'1.Salaries Rates Dates'!$F$35)&amp;" / "&amp;BA19*(ROUND(YEARFRAC(AY$10,BD$10),2)*'1.Salaries Rates Dates'!$E$35)))</f>
        <v>0 / 0</v>
      </c>
      <c r="BC19" s="51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Dates'!$B$49)))))</f>
        <v>0</v>
      </c>
      <c r="BD19" s="128">
        <f>IF($C19="FT",BC19*'1.Salaries Rates Dates'!$B$44,
IF($C19="PT",BC19*'1.Salaries Rates Dates'!$B$45,
IF($C19="Clinical",BC19*'1.Salaries Rates Dates'!$B$44,
IF($C19="ANSFT",BC19*'1.Salaries Rates Dates'!$B$46,
IF($C19="ANSPT",BC19*'1.Salaries Rates Dates'!$B$47)))))</f>
        <v>0</v>
      </c>
      <c r="BE19" s="28">
        <f t="shared" si="4"/>
        <v>0</v>
      </c>
      <c r="BF19" s="252"/>
      <c r="BG19" s="25">
        <f>AX19*(1+'1.Salaries Rates Dates'!T52)</f>
        <v>0</v>
      </c>
      <c r="BH19" s="47"/>
      <c r="BI19" s="47"/>
      <c r="BJ19" s="47"/>
      <c r="BK19" s="48" t="str">
        <f>IF(BH19&gt;0,('1.Salaries Rates Dates'!$D$36*BH19),(BI19*(ROUND(YEARFRAC(BH$10,BM$10),2)*'1.Salaries Rates Dates'!$F$36)&amp;" / "&amp;BJ19*(ROUND(YEARFRAC(BH$10,BM$10),2)*'1.Salaries Rates Dates'!$E$36)))</f>
        <v>0 / 0</v>
      </c>
      <c r="BL19" s="51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Dates'!$B$49)))))</f>
        <v>0</v>
      </c>
      <c r="BM19" s="128">
        <f>IF($C19="FT",BL19*'1.Salaries Rates Dates'!$B$44,
IF($C19="PT",BL19*'1.Salaries Rates Dates'!$B$45,
IF($C19="Clinical",BL19*'1.Salaries Rates Dates'!$B$44,
IF($C19="ANSFT",BL19*'1.Salaries Rates Dates'!$B$46,
IF($C19="ANSPT",BL19*'1.Salaries Rates Dates'!$B$47)))))</f>
        <v>0</v>
      </c>
      <c r="BN19" s="28">
        <f t="shared" si="5"/>
        <v>0</v>
      </c>
      <c r="BO19" s="14">
        <f t="shared" si="7"/>
        <v>0</v>
      </c>
      <c r="BP19" s="14">
        <f t="shared" si="7"/>
        <v>0</v>
      </c>
      <c r="BQ19" s="14">
        <f t="shared" si="7"/>
        <v>0</v>
      </c>
      <c r="BR19" s="82"/>
      <c r="BS19" s="55">
        <f>'1.Salaries Rates Dates'!$D$8</f>
        <v>0</v>
      </c>
      <c r="BT19" s="187">
        <f>IF(F19&gt;0,((E19*F19*'1.Salaries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Dates'!$D$30))))+(E19*F19*'1.Salaries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(SUM(((G19*(IF(F$10&lt;DATE(YEAR(F$10),6,1),(DATEDIF(F$10,DATE(YEAR(F$10),6,1),"M"))+(DATEDIF('1.Salaries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Dates'!$F$30))*E19*'1.Salaries Rates Dates'!$F$30),((G19*(1-((IF(F$10&lt;DATE(YEAR(F$10),6,1),(DATEDIF(F$10,DATE(YEAR(F$10),6,1),"M"))+(DATEDIF('1.Salaries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Dates'!$F$30))))*E19*'1.Salaries Rates Dates'!$F$30*(1+'1.Salaries Rates Dates'!$B$49)))))</f>
        <v>0</v>
      </c>
      <c r="BU19" s="187">
        <f>IF(O19&gt;0,((N19*O19*'1.Salaries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Dates'!$D$31))))+(N19*O19*'1.Salaries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(SUM(((P19*(IF(O$10&lt;DATE(YEAR(O$10),6,1),(DATEDIF(O$10,DATE(YEAR(O$10),6,1),"M"))+(DATEDIF('1.Salaries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Dates'!$F$31))*N19*'1.Salaries Rates Dates'!$F$31),((P19*(1-((IF(O$10&lt;DATE(YEAR(O$10),6,1),(DATEDIF(O$10,DATE(YEAR(O$10),6,1),"M"))+(DATEDIF('1.Salaries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Dates'!$F$31))))*N19*'1.Salaries Rates Dates'!$F$31*(1+'1.Salaries Rates Dates'!$B$49)))))</f>
        <v>0</v>
      </c>
      <c r="BV19" s="187">
        <f>IF(X19&gt;0,((W19*X19*'1.Salaries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Dates'!$D$32))))+(W19*X19*'1.Salaries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(SUM(((Y19*(IF(X$10&lt;DATE(YEAR(X$10),6,1),(DATEDIF(X$10,DATE(YEAR(X$10),6,1),"M"))+(DATEDIF('1.Salaries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Dates'!$F$32))*W19*'1.Salaries Rates Dates'!$F$32),((Y19*(1-((IF(X$10&lt;DATE(YEAR(X$10),6,1),(DATEDIF(X$10,DATE(YEAR(X$10),6,1),"M"))+(DATEDIF('1.Salaries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Dates'!$F$32))))*W19*'1.Salaries Rates Dates'!$F$32*(1+'1.Salaries Rates Dates'!$B$49)))))</f>
        <v>0</v>
      </c>
      <c r="BW19" s="187">
        <f>IF(AG19&gt;0,((AF19*AG19*'1.Salaries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Dates'!$D$33))))+(AF19*AG19*'1.Salaries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(SUM(((AH19*(IF(AG$10&lt;DATE(YEAR(AG$10),6,1),(DATEDIF(AG$10,DATE(YEAR(AG$10),6,1),"M"))+(DATEDIF('1.Salaries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Dates'!$F$33))*AF19*'1.Salaries Rates Dates'!$F$33),((AH19*(1-((IF(AG$10&lt;DATE(YEAR(AG$10),6,1),(DATEDIF(AG$10,DATE(YEAR(AG$10),6,1),"M"))+(DATEDIF('1.Salaries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Dates'!$F$33))))*AF19*'1.Salaries Rates Dates'!$F$33*(1+'1.Salaries Rates Dates'!$B$49)))))</f>
        <v>0</v>
      </c>
      <c r="BX19" s="187">
        <f>IF(AP19&gt;0,((AO19*AP19*'1.Salaries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Dates'!$D$34))))+(AO19*AP19*'1.Salaries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(SUM(((AQ19*(IF(AP$10&lt;DATE(YEAR(AP$10),6,1),(DATEDIF(AP$10,DATE(YEAR(AP$10),6,1),"M"))+(DATEDIF('1.Salaries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Dates'!$F$34))*AO19*'1.Salaries Rates Dates'!$F$34),((AQ19*(1-((IF(AP$10&lt;DATE(YEAR(AP$10),6,1),(DATEDIF(AP$10,DATE(YEAR(AP$10),6,1),"M"))+(DATEDIF('1.Salaries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Dates'!$F$34))))*AO19*'1.Salaries Rates Dates'!$F$34*(1+'1.Salaries Rates Dates'!$B$49)))))</f>
        <v>0</v>
      </c>
      <c r="BY19" s="187">
        <f>IF(AY19&gt;0,((AX19*AY19*'1.Salaries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Dates'!$D$35))))+(AX19*AY19*'1.Salaries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(SUM(((AZ19*(IF(AY$10&lt;DATE(YEAR(AY$10),6,1),(DATEDIF(AY$10,DATE(YEAR(AY$10),6,1),"M"))+(DATEDIF('1.Salaries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Dates'!$F$35))*AX19*'1.Salaries Rates Dates'!$F$35),((AZ19*(1-((IF(AY$10&lt;DATE(YEAR(AY$10),6,1),(DATEDIF(AY$10,DATE(YEAR(AY$10),6,1),"M"))+(DATEDIF('1.Salaries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Dates'!$F$35))))*AX19*'1.Salaries Rates Dates'!$F$35*(1+'1.Salaries Rates Dates'!$B$49)))))</f>
        <v>0</v>
      </c>
      <c r="BZ19" s="187">
        <f>IF(BH19&gt;0,((BG19*BH19*'1.Salaries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Dates'!$D$36))))+(BG19*BH19*'1.Salaries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(SUM(((BI19*(IF(BH$10&lt;DATE(YEAR(BH$10),6,1),(DATEDIF(BH$10,DATE(YEAR(BH$10),6,1),"M"))+(DATEDIF('1.Salaries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Dates'!$F$36))*BG19*'1.Salaries Rates Dates'!$F$36),((BI19*(1-((IF(BH$10&lt;DATE(YEAR(BH$10),6,1),(DATEDIF(BH$10,DATE(YEAR(BH$10),6,1),"M"))+(DATEDIF('1.Salaries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Dates'!$F$36))))*BG19*'1.Salaries Rates Dates'!$F$36*(1+'1.Salaries Rates Dates'!$B$49)))))</f>
        <v>0</v>
      </c>
      <c r="CA19" s="188">
        <f t="shared" si="8"/>
        <v>0</v>
      </c>
    </row>
    <row r="20" spans="1:79" hidden="1" x14ac:dyDescent="0.25">
      <c r="A20" s="15">
        <v>6</v>
      </c>
      <c r="B20" s="71">
        <f>'1.Salaries Rates Dates'!C9</f>
        <v>0</v>
      </c>
      <c r="C20" s="30" t="s">
        <v>31</v>
      </c>
      <c r="D20" s="226"/>
      <c r="E20" s="25">
        <f>'1.Salaries Rates Dates'!Z9</f>
        <v>0</v>
      </c>
      <c r="F20" s="47"/>
      <c r="G20" s="47"/>
      <c r="H20" s="47"/>
      <c r="I20" s="48" t="str">
        <f>IF(F20&gt;0,('1.Salaries Rates Dates'!$D$30*F20),(G20*(ROUND(YEARFRAC(F$10,K$10),2)*'1.Salaries Rates Dates'!$F$30)&amp;" / "&amp;H20*(ROUND(YEARFRAC(F$10,K$10),2)*'1.Salaries Rates Dates'!$E$30)))</f>
        <v>0 / 0</v>
      </c>
      <c r="J20" s="51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Dates'!$B$49)))))</f>
        <v>0</v>
      </c>
      <c r="K20" s="128">
        <f>IF($C20="FT",J20*'1.Salaries Rates Dates'!$B$44,
IF($C20="PT",J20*'1.Salaries Rates Dates'!$B$45,
IF($C20="Clinical",J20*'1.Salaries Rates Dates'!$B$44,
IF($C20="ANSFT",J20*'1.Salaries Rates Dates'!$B$46,
IF($C20="ANSPT",J20*'1.Salaries Rates Dates'!$B$47)))))</f>
        <v>0</v>
      </c>
      <c r="L20" s="28">
        <f t="shared" si="6"/>
        <v>0</v>
      </c>
      <c r="M20" s="250"/>
      <c r="N20" s="25">
        <f>E20*(1+'1.Salaries Rates Dates'!B49)</f>
        <v>0</v>
      </c>
      <c r="O20" s="47"/>
      <c r="P20" s="47"/>
      <c r="Q20" s="47"/>
      <c r="R20" s="48" t="str">
        <f>IF(O20&gt;0,('1.Salaries Rates Dates'!$D$31*O20),(P20*(ROUND(YEARFRAC(O$10,T$10),2)*'1.Salaries Rates Dates'!$F$31)&amp;" / "&amp;Q20*(ROUND(YEARFRAC(O$10,T$10),2)*'1.Salaries Rates Dates'!$E$31)))</f>
        <v>0 / 0</v>
      </c>
      <c r="S20" s="51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Dates'!$B$49)))))</f>
        <v>0</v>
      </c>
      <c r="T20" s="128">
        <f>IF($C20="FT",S20*'1.Salaries Rates Dates'!$B$44,
IF($C20="PT",S20*'1.Salaries Rates Dates'!$B$45,
IF($C20="Clinical",S20*'1.Salaries Rates Dates'!$B$44,
IF($C20="ANSFT",S20*'1.Salaries Rates Dates'!$B$46,
IF($C20="ANSPT",S20*'1.Salaries Rates Dates'!$B$47)))))</f>
        <v>0</v>
      </c>
      <c r="U20" s="28">
        <f t="shared" si="0"/>
        <v>0</v>
      </c>
      <c r="V20" s="252"/>
      <c r="W20" s="25">
        <f>N20*(1+'1.Salaries Rates Dates'!B49)</f>
        <v>0</v>
      </c>
      <c r="X20" s="47"/>
      <c r="Y20" s="47"/>
      <c r="Z20" s="47"/>
      <c r="AA20" s="48" t="str">
        <f>IF(X20&gt;0,('1.Salaries Rates Dates'!$D$32*X20),(Y20*(ROUND(YEARFRAC(X$10,AC$10),2)*'1.Salaries Rates Dates'!$F$32)&amp;" / "&amp;Z20*(ROUND(YEARFRAC(X$10,AC$10),2)*'1.Salaries Rates Dates'!$E$32)))</f>
        <v>0 / 0</v>
      </c>
      <c r="AB20" s="51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Dates'!$B$49)))))</f>
        <v>0</v>
      </c>
      <c r="AC20" s="128">
        <f>IF($C20="FT",AB20*'1.Salaries Rates Dates'!$B$44,
IF($C20="PT",AB20*'1.Salaries Rates Dates'!$B$45,
IF($C20="Clinical",AB20*'1.Salaries Rates Dates'!$B$44,
IF($C20="ANSFT",AB20*'1.Salaries Rates Dates'!$B$46,
IF($C20="ANSPT",AB20*'1.Salaries Rates Dates'!$B$47)))))</f>
        <v>0</v>
      </c>
      <c r="AD20" s="28">
        <f t="shared" si="1"/>
        <v>0</v>
      </c>
      <c r="AE20" s="252"/>
      <c r="AF20" s="25">
        <f>W20*(1+'1.Salaries Rates Dates'!B49)</f>
        <v>0</v>
      </c>
      <c r="AG20" s="47"/>
      <c r="AH20" s="47"/>
      <c r="AI20" s="47"/>
      <c r="AJ20" s="48" t="str">
        <f>IF(AG20&gt;0,('1.Salaries Rates Dates'!$D$33*AG20),(AH20*(ROUND(YEARFRAC(AG$10,AL$10),2)*'1.Salaries Rates Dates'!$F$33)&amp;" / "&amp;AI20*(ROUND(YEARFRAC(AG$10,AL$10),2)*'1.Salaries Rates Dates'!$E$33)))</f>
        <v>0 / 0</v>
      </c>
      <c r="AK20" s="51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Dates'!$B$49)))))</f>
        <v>0</v>
      </c>
      <c r="AL20" s="128">
        <f>IF($C20="FT",AK20*'1.Salaries Rates Dates'!$B$44,
IF($C20="PT",AK20*'1.Salaries Rates Dates'!$B$45,
IF($C20="Clinical",AK20*'1.Salaries Rates Dates'!$B$44,
IF($C20="ANSFT",AK20*'1.Salaries Rates Dates'!$B$46,
IF($C20="ANSPT",AK20*'1.Salaries Rates Dates'!$B$47)))))</f>
        <v>0</v>
      </c>
      <c r="AM20" s="28">
        <f t="shared" si="2"/>
        <v>0</v>
      </c>
      <c r="AN20" s="252"/>
      <c r="AO20" s="25">
        <f>AF20*(1+'1.Salaries Rates Dates'!B49)</f>
        <v>0</v>
      </c>
      <c r="AP20" s="47"/>
      <c r="AQ20" s="47"/>
      <c r="AR20" s="47"/>
      <c r="AS20" s="48" t="str">
        <f>IF(AP20&gt;0,('1.Salaries Rates Dates'!$D$34*AP20),(AQ20*(ROUND(YEARFRAC(AP$10,AU$10),2)*'1.Salaries Rates Dates'!$F$34)&amp;" / "&amp;AR20*(ROUND(YEARFRAC(AP$10,AU$10),2)*'1.Salaries Rates Dates'!$E$34)))</f>
        <v>0 / 0</v>
      </c>
      <c r="AT20" s="51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Dates'!$B$49)))))</f>
        <v>0</v>
      </c>
      <c r="AU20" s="128">
        <f>IF($C20="FT",AT20*'1.Salaries Rates Dates'!$B$44,
IF($C20="PT",AT20*'1.Salaries Rates Dates'!$B$45,
IF($C20="Clinical",AT20*'1.Salaries Rates Dates'!$B$44,
IF($C20="ANSFT",AT20*'1.Salaries Rates Dates'!$B$46,
IF($C20="ANSPT",AT20*'1.Salaries Rates Dates'!$B$47)))))</f>
        <v>0</v>
      </c>
      <c r="AV20" s="28">
        <f t="shared" si="3"/>
        <v>0</v>
      </c>
      <c r="AW20" s="252"/>
      <c r="AX20" s="25">
        <f>AO20*(1+'1.Salaries Rates Dates'!K52)</f>
        <v>0</v>
      </c>
      <c r="AY20" s="47"/>
      <c r="AZ20" s="47"/>
      <c r="BA20" s="47"/>
      <c r="BB20" s="48" t="str">
        <f>IF(AY20&gt;0,('1.Salaries Rates Dates'!$D$35*AY20),(AZ20*(ROUND(YEARFRAC(AY$10,BD$10),2)*'1.Salaries Rates Dates'!$F$35)&amp;" / "&amp;BA20*(ROUND(YEARFRAC(AY$10,BD$10),2)*'1.Salaries Rates Dates'!$E$35)))</f>
        <v>0 / 0</v>
      </c>
      <c r="BC20" s="51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Dates'!$B$49)))))</f>
        <v>0</v>
      </c>
      <c r="BD20" s="128">
        <f>IF($C20="FT",BC20*'1.Salaries Rates Dates'!$B$44,
IF($C20="PT",BC20*'1.Salaries Rates Dates'!$B$45,
IF($C20="Clinical",BC20*'1.Salaries Rates Dates'!$B$44,
IF($C20="ANSFT",BC20*'1.Salaries Rates Dates'!$B$46,
IF($C20="ANSPT",BC20*'1.Salaries Rates Dates'!$B$47)))))</f>
        <v>0</v>
      </c>
      <c r="BE20" s="28">
        <f t="shared" si="4"/>
        <v>0</v>
      </c>
      <c r="BF20" s="252"/>
      <c r="BG20" s="25">
        <f>AX20*(1+'1.Salaries Rates Dates'!T52)</f>
        <v>0</v>
      </c>
      <c r="BH20" s="47"/>
      <c r="BI20" s="47"/>
      <c r="BJ20" s="47"/>
      <c r="BK20" s="48" t="str">
        <f>IF(BH20&gt;0,('1.Salaries Rates Dates'!$D$36*BH20),(BI20*(ROUND(YEARFRAC(BH$10,BM$10),2)*'1.Salaries Rates Dates'!$F$36)&amp;" / "&amp;BJ20*(ROUND(YEARFRAC(BH$10,BM$10),2)*'1.Salaries Rates Dates'!$E$36)))</f>
        <v>0 / 0</v>
      </c>
      <c r="BL20" s="51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Dates'!$B$49)))))</f>
        <v>0</v>
      </c>
      <c r="BM20" s="128">
        <f>IF($C20="FT",BL20*'1.Salaries Rates Dates'!$B$44,
IF($C20="PT",BL20*'1.Salaries Rates Dates'!$B$45,
IF($C20="Clinical",BL20*'1.Salaries Rates Dates'!$B$44,
IF($C20="ANSFT",BL20*'1.Salaries Rates Dates'!$B$46,
IF($C20="ANSPT",BL20*'1.Salaries Rates Dates'!$B$47)))))</f>
        <v>0</v>
      </c>
      <c r="BN20" s="28">
        <f t="shared" si="5"/>
        <v>0</v>
      </c>
      <c r="BO20" s="14">
        <f t="shared" si="7"/>
        <v>0</v>
      </c>
      <c r="BP20" s="14">
        <f t="shared" si="7"/>
        <v>0</v>
      </c>
      <c r="BQ20" s="14">
        <f t="shared" si="7"/>
        <v>0</v>
      </c>
      <c r="BR20" s="82"/>
      <c r="BS20" s="55">
        <f>'1.Salaries Rates Dates'!$D$9</f>
        <v>0</v>
      </c>
      <c r="BT20" s="187">
        <f>IF(F20&gt;0,((E20*F20*'1.Salaries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Dates'!$D$30))))+(E20*F20*'1.Salaries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(SUM(((G20*(IF(F$10&lt;DATE(YEAR(F$10),6,1),(DATEDIF(F$10,DATE(YEAR(F$10),6,1),"M"))+(DATEDIF('1.Salaries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Dates'!$F$30))*E20*'1.Salaries Rates Dates'!$F$30),((G20*(1-((IF(F$10&lt;DATE(YEAR(F$10),6,1),(DATEDIF(F$10,DATE(YEAR(F$10),6,1),"M"))+(DATEDIF('1.Salaries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Dates'!$F$30))))*E20*'1.Salaries Rates Dates'!$F$30*(1+'1.Salaries Rates Dates'!$B$49)))))</f>
        <v>0</v>
      </c>
      <c r="BU20" s="187">
        <f>IF(O20&gt;0,((N20*O20*'1.Salaries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Dates'!$D$31))))+(N20*O20*'1.Salaries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(SUM(((P20*(IF(O$10&lt;DATE(YEAR(O$10),6,1),(DATEDIF(O$10,DATE(YEAR(O$10),6,1),"M"))+(DATEDIF('1.Salaries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Dates'!$F$31))*N20*'1.Salaries Rates Dates'!$F$31),((P20*(1-((IF(O$10&lt;DATE(YEAR(O$10),6,1),(DATEDIF(O$10,DATE(YEAR(O$10),6,1),"M"))+(DATEDIF('1.Salaries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Dates'!$F$31))))*N20*'1.Salaries Rates Dates'!$F$31*(1+'1.Salaries Rates Dates'!$B$49)))))</f>
        <v>0</v>
      </c>
      <c r="BV20" s="187">
        <f>IF(X20&gt;0,((W20*X20*'1.Salaries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Dates'!$D$32))))+(W20*X20*'1.Salaries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(SUM(((Y20*(IF(X$10&lt;DATE(YEAR(X$10),6,1),(DATEDIF(X$10,DATE(YEAR(X$10),6,1),"M"))+(DATEDIF('1.Salaries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Dates'!$F$32))*W20*'1.Salaries Rates Dates'!$F$32),((Y20*(1-((IF(X$10&lt;DATE(YEAR(X$10),6,1),(DATEDIF(X$10,DATE(YEAR(X$10),6,1),"M"))+(DATEDIF('1.Salaries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Dates'!$F$32))))*W20*'1.Salaries Rates Dates'!$F$32*(1+'1.Salaries Rates Dates'!$B$49)))))</f>
        <v>0</v>
      </c>
      <c r="BW20" s="187">
        <f>IF(AG20&gt;0,((AF20*AG20*'1.Salaries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Dates'!$D$33))))+(AF20*AG20*'1.Salaries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(SUM(((AH20*(IF(AG$10&lt;DATE(YEAR(AG$10),6,1),(DATEDIF(AG$10,DATE(YEAR(AG$10),6,1),"M"))+(DATEDIF('1.Salaries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Dates'!$F$33))*AF20*'1.Salaries Rates Dates'!$F$33),((AH20*(1-((IF(AG$10&lt;DATE(YEAR(AG$10),6,1),(DATEDIF(AG$10,DATE(YEAR(AG$10),6,1),"M"))+(DATEDIF('1.Salaries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Dates'!$F$33))))*AF20*'1.Salaries Rates Dates'!$F$33*(1+'1.Salaries Rates Dates'!$B$49)))))</f>
        <v>0</v>
      </c>
      <c r="BX20" s="187">
        <f>IF(AP20&gt;0,((AO20*AP20*'1.Salaries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Dates'!$D$34))))+(AO20*AP20*'1.Salaries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(SUM(((AQ20*(IF(AP$10&lt;DATE(YEAR(AP$10),6,1),(DATEDIF(AP$10,DATE(YEAR(AP$10),6,1),"M"))+(DATEDIF('1.Salaries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Dates'!$F$34))*AO20*'1.Salaries Rates Dates'!$F$34),((AQ20*(1-((IF(AP$10&lt;DATE(YEAR(AP$10),6,1),(DATEDIF(AP$10,DATE(YEAR(AP$10),6,1),"M"))+(DATEDIF('1.Salaries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Dates'!$F$34))))*AO20*'1.Salaries Rates Dates'!$F$34*(1+'1.Salaries Rates Dates'!$B$49)))))</f>
        <v>0</v>
      </c>
      <c r="BY20" s="187">
        <f>IF(AY20&gt;0,((AX20*AY20*'1.Salaries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Dates'!$D$35))))+(AX20*AY20*'1.Salaries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(SUM(((AZ20*(IF(AY$10&lt;DATE(YEAR(AY$10),6,1),(DATEDIF(AY$10,DATE(YEAR(AY$10),6,1),"M"))+(DATEDIF('1.Salaries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Dates'!$F$35))*AX20*'1.Salaries Rates Dates'!$F$35),((AZ20*(1-((IF(AY$10&lt;DATE(YEAR(AY$10),6,1),(DATEDIF(AY$10,DATE(YEAR(AY$10),6,1),"M"))+(DATEDIF('1.Salaries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Dates'!$F$35))))*AX20*'1.Salaries Rates Dates'!$F$35*(1+'1.Salaries Rates Dates'!$B$49)))))</f>
        <v>0</v>
      </c>
      <c r="BZ20" s="187">
        <f>IF(BH20&gt;0,((BG20*BH20*'1.Salaries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Dates'!$D$36))))+(BG20*BH20*'1.Salaries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(SUM(((BI20*(IF(BH$10&lt;DATE(YEAR(BH$10),6,1),(DATEDIF(BH$10,DATE(YEAR(BH$10),6,1),"M"))+(DATEDIF('1.Salaries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Dates'!$F$36))*BG20*'1.Salaries Rates Dates'!$F$36),((BI20*(1-((IF(BH$10&lt;DATE(YEAR(BH$10),6,1),(DATEDIF(BH$10,DATE(YEAR(BH$10),6,1),"M"))+(DATEDIF('1.Salaries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Dates'!$F$36))))*BG20*'1.Salaries Rates Dates'!$F$36*(1+'1.Salaries Rates Dates'!$B$49)))))</f>
        <v>0</v>
      </c>
      <c r="CA20" s="188">
        <f t="shared" si="8"/>
        <v>0</v>
      </c>
    </row>
    <row r="21" spans="1:79" hidden="1" x14ac:dyDescent="0.25">
      <c r="A21" s="15">
        <v>7</v>
      </c>
      <c r="B21" s="71">
        <f>'1.Salaries Rates Dates'!C10</f>
        <v>0</v>
      </c>
      <c r="C21" s="30" t="s">
        <v>31</v>
      </c>
      <c r="D21" s="226"/>
      <c r="E21" s="25">
        <f>'1.Salaries Rates Dates'!Z10</f>
        <v>0</v>
      </c>
      <c r="F21" s="47"/>
      <c r="G21" s="47"/>
      <c r="H21" s="47"/>
      <c r="I21" s="48" t="str">
        <f>IF(F21&gt;0,('1.Salaries Rates Dates'!$D$30*F21),(G21*(ROUND(YEARFRAC(F$10,K$10),2)*'1.Salaries Rates Dates'!$F$30)&amp;" / "&amp;H21*(ROUND(YEARFRAC(F$10,K$10),2)*'1.Salaries Rates Dates'!$E$30)))</f>
        <v>0 / 0</v>
      </c>
      <c r="J21" s="51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Dates'!$B$49)))))</f>
        <v>0</v>
      </c>
      <c r="K21" s="128">
        <f>IF($C21="FT",J21*'1.Salaries Rates Dates'!$B$44,
IF($C21="PT",J21*'1.Salaries Rates Dates'!$B$45,
IF($C21="Clinical",J21*'1.Salaries Rates Dates'!$B$44,
IF($C21="ANSFT",J21*'1.Salaries Rates Dates'!$B$46,
IF($C21="ANSPT",J21*'1.Salaries Rates Dates'!$B$47)))))</f>
        <v>0</v>
      </c>
      <c r="L21" s="28">
        <f t="shared" si="6"/>
        <v>0</v>
      </c>
      <c r="M21" s="250"/>
      <c r="N21" s="25">
        <f>E21*(1+'1.Salaries Rates Dates'!B49)</f>
        <v>0</v>
      </c>
      <c r="O21" s="47"/>
      <c r="P21" s="47"/>
      <c r="Q21" s="47"/>
      <c r="R21" s="48" t="str">
        <f>IF(O21&gt;0,('1.Salaries Rates Dates'!$D$31*O21),(P21*(ROUND(YEARFRAC(O$10,T$10),2)*'1.Salaries Rates Dates'!$F$31)&amp;" / "&amp;Q21*(ROUND(YEARFRAC(O$10,T$10),2)*'1.Salaries Rates Dates'!$E$31)))</f>
        <v>0 / 0</v>
      </c>
      <c r="S21" s="51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Dates'!$B$49)))))</f>
        <v>0</v>
      </c>
      <c r="T21" s="128">
        <f>IF($C21="FT",S21*'1.Salaries Rates Dates'!$B$44,
IF($C21="PT",S21*'1.Salaries Rates Dates'!$B$45,
IF($C21="Clinical",S21*'1.Salaries Rates Dates'!$B$44,
IF($C21="ANSFT",S21*'1.Salaries Rates Dates'!$B$46,
IF($C21="ANSPT",S21*'1.Salaries Rates Dates'!$B$47)))))</f>
        <v>0</v>
      </c>
      <c r="U21" s="28">
        <f t="shared" si="0"/>
        <v>0</v>
      </c>
      <c r="V21" s="252"/>
      <c r="W21" s="25">
        <f>N21*(1+'1.Salaries Rates Dates'!B49)</f>
        <v>0</v>
      </c>
      <c r="X21" s="47"/>
      <c r="Y21" s="47"/>
      <c r="Z21" s="47"/>
      <c r="AA21" s="48" t="str">
        <f>IF(X21&gt;0,('1.Salaries Rates Dates'!$D$32*X21),(Y21*(ROUND(YEARFRAC(X$10,AC$10),2)*'1.Salaries Rates Dates'!$F$32)&amp;" / "&amp;Z21*(ROUND(YEARFRAC(X$10,AC$10),2)*'1.Salaries Rates Dates'!$E$32)))</f>
        <v>0 / 0</v>
      </c>
      <c r="AB21" s="51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Dates'!$B$49)))))</f>
        <v>0</v>
      </c>
      <c r="AC21" s="128">
        <f>IF($C21="FT",AB21*'1.Salaries Rates Dates'!$B$44,
IF($C21="PT",AB21*'1.Salaries Rates Dates'!$B$45,
IF($C21="Clinical",AB21*'1.Salaries Rates Dates'!$B$44,
IF($C21="ANSFT",AB21*'1.Salaries Rates Dates'!$B$46,
IF($C21="ANSPT",AB21*'1.Salaries Rates Dates'!$B$47)))))</f>
        <v>0</v>
      </c>
      <c r="AD21" s="28">
        <f t="shared" si="1"/>
        <v>0</v>
      </c>
      <c r="AE21" s="252"/>
      <c r="AF21" s="25">
        <f>W21*(1+'1.Salaries Rates Dates'!B49)</f>
        <v>0</v>
      </c>
      <c r="AG21" s="47"/>
      <c r="AH21" s="47"/>
      <c r="AI21" s="47"/>
      <c r="AJ21" s="48" t="str">
        <f>IF(AG21&gt;0,('1.Salaries Rates Dates'!$D$33*AG21),(AH21*(ROUND(YEARFRAC(AG$10,AL$10),2)*'1.Salaries Rates Dates'!$F$33)&amp;" / "&amp;AI21*(ROUND(YEARFRAC(AG$10,AL$10),2)*'1.Salaries Rates Dates'!$E$33)))</f>
        <v>0 / 0</v>
      </c>
      <c r="AK21" s="51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Dates'!$B$49)))))</f>
        <v>0</v>
      </c>
      <c r="AL21" s="128">
        <f>IF($C21="FT",AK21*'1.Salaries Rates Dates'!$B$44,
IF($C21="PT",AK21*'1.Salaries Rates Dates'!$B$45,
IF($C21="Clinical",AK21*'1.Salaries Rates Dates'!$B$44,
IF($C21="ANSFT",AK21*'1.Salaries Rates Dates'!$B$46,
IF($C21="ANSPT",AK21*'1.Salaries Rates Dates'!$B$47)))))</f>
        <v>0</v>
      </c>
      <c r="AM21" s="28">
        <f t="shared" si="2"/>
        <v>0</v>
      </c>
      <c r="AN21" s="252"/>
      <c r="AO21" s="25">
        <f>AF21*(1+'1.Salaries Rates Dates'!B49)</f>
        <v>0</v>
      </c>
      <c r="AP21" s="47"/>
      <c r="AQ21" s="47"/>
      <c r="AR21" s="47"/>
      <c r="AS21" s="48" t="str">
        <f>IF(AP21&gt;0,('1.Salaries Rates Dates'!$D$34*AP21),(AQ21*(ROUND(YEARFRAC(AP$10,AU$10),2)*'1.Salaries Rates Dates'!$F$34)&amp;" / "&amp;AR21*(ROUND(YEARFRAC(AP$10,AU$10),2)*'1.Salaries Rates Dates'!$E$34)))</f>
        <v>0 / 0</v>
      </c>
      <c r="AT21" s="51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Dates'!$B$49)))))</f>
        <v>0</v>
      </c>
      <c r="AU21" s="128">
        <f>IF($C21="FT",AT21*'1.Salaries Rates Dates'!$B$44,
IF($C21="PT",AT21*'1.Salaries Rates Dates'!$B$45,
IF($C21="Clinical",AT21*'1.Salaries Rates Dates'!$B$44,
IF($C21="ANSFT",AT21*'1.Salaries Rates Dates'!$B$46,
IF($C21="ANSPT",AT21*'1.Salaries Rates Dates'!$B$47)))))</f>
        <v>0</v>
      </c>
      <c r="AV21" s="28">
        <f t="shared" si="3"/>
        <v>0</v>
      </c>
      <c r="AW21" s="252"/>
      <c r="AX21" s="25">
        <f>AO21*(1+'1.Salaries Rates Dates'!K52)</f>
        <v>0</v>
      </c>
      <c r="AY21" s="47"/>
      <c r="AZ21" s="47"/>
      <c r="BA21" s="47"/>
      <c r="BB21" s="48" t="str">
        <f>IF(AY21&gt;0,('1.Salaries Rates Dates'!$D$35*AY21),(AZ21*(ROUND(YEARFRAC(AY$10,BD$10),2)*'1.Salaries Rates Dates'!$F$35)&amp;" / "&amp;BA21*(ROUND(YEARFRAC(AY$10,BD$10),2)*'1.Salaries Rates Dates'!$E$35)))</f>
        <v>0 / 0</v>
      </c>
      <c r="BC21" s="51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Dates'!$B$49)))))</f>
        <v>0</v>
      </c>
      <c r="BD21" s="128">
        <f>IF($C21="FT",BC21*'1.Salaries Rates Dates'!$B$44,
IF($C21="PT",BC21*'1.Salaries Rates Dates'!$B$45,
IF($C21="Clinical",BC21*'1.Salaries Rates Dates'!$B$44,
IF($C21="ANSFT",BC21*'1.Salaries Rates Dates'!$B$46,
IF($C21="ANSPT",BC21*'1.Salaries Rates Dates'!$B$47)))))</f>
        <v>0</v>
      </c>
      <c r="BE21" s="28">
        <f t="shared" si="4"/>
        <v>0</v>
      </c>
      <c r="BF21" s="252"/>
      <c r="BG21" s="25">
        <f>AX21*(1+'1.Salaries Rates Dates'!T52)</f>
        <v>0</v>
      </c>
      <c r="BH21" s="47"/>
      <c r="BI21" s="47"/>
      <c r="BJ21" s="47"/>
      <c r="BK21" s="48" t="str">
        <f>IF(BH21&gt;0,('1.Salaries Rates Dates'!$D$36*BH21),(BI21*(ROUND(YEARFRAC(BH$10,BM$10),2)*'1.Salaries Rates Dates'!$F$36)&amp;" / "&amp;BJ21*(ROUND(YEARFRAC(BH$10,BM$10),2)*'1.Salaries Rates Dates'!$E$36)))</f>
        <v>0 / 0</v>
      </c>
      <c r="BL21" s="51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Dates'!$B$49)))))</f>
        <v>0</v>
      </c>
      <c r="BM21" s="128">
        <f>IF($C21="FT",BL21*'1.Salaries Rates Dates'!$B$44,
IF($C21="PT",BL21*'1.Salaries Rates Dates'!$B$45,
IF($C21="Clinical",BL21*'1.Salaries Rates Dates'!$B$44,
IF($C21="ANSFT",BL21*'1.Salaries Rates Dates'!$B$46,
IF($C21="ANSPT",BL21*'1.Salaries Rates Dates'!$B$47)))))</f>
        <v>0</v>
      </c>
      <c r="BN21" s="28">
        <f t="shared" si="5"/>
        <v>0</v>
      </c>
      <c r="BO21" s="14">
        <f t="shared" si="7"/>
        <v>0</v>
      </c>
      <c r="BP21" s="14">
        <f t="shared" si="7"/>
        <v>0</v>
      </c>
      <c r="BQ21" s="14">
        <f t="shared" si="7"/>
        <v>0</v>
      </c>
      <c r="BR21" s="82"/>
      <c r="BS21" s="55">
        <f>'1.Salaries Rates Dates'!$D$10</f>
        <v>0</v>
      </c>
      <c r="BT21" s="187">
        <f>IF(F21&gt;0,((E21*F21*'1.Salaries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Dates'!$D$30))))+(E21*F21*'1.Salaries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(SUM(((G21*(IF(F$10&lt;DATE(YEAR(F$10),6,1),(DATEDIF(F$10,DATE(YEAR(F$10),6,1),"M"))+(DATEDIF('1.Salaries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Dates'!$F$30))*E21*'1.Salaries Rates Dates'!$F$30),((G21*(1-((IF(F$10&lt;DATE(YEAR(F$10),6,1),(DATEDIF(F$10,DATE(YEAR(F$10),6,1),"M"))+(DATEDIF('1.Salaries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Dates'!$F$30))))*E21*'1.Salaries Rates Dates'!$F$30*(1+'1.Salaries Rates Dates'!$B$49)))))</f>
        <v>0</v>
      </c>
      <c r="BU21" s="187">
        <f>IF(O21&gt;0,((N21*O21*'1.Salaries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Dates'!$D$31))))+(N21*O21*'1.Salaries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(SUM(((P21*(IF(O$10&lt;DATE(YEAR(O$10),6,1),(DATEDIF(O$10,DATE(YEAR(O$10),6,1),"M"))+(DATEDIF('1.Salaries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Dates'!$F$31))*N21*'1.Salaries Rates Dates'!$F$31),((P21*(1-((IF(O$10&lt;DATE(YEAR(O$10),6,1),(DATEDIF(O$10,DATE(YEAR(O$10),6,1),"M"))+(DATEDIF('1.Salaries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Dates'!$F$31))))*N21*'1.Salaries Rates Dates'!$F$31*(1+'1.Salaries Rates Dates'!$B$49)))))</f>
        <v>0</v>
      </c>
      <c r="BV21" s="187">
        <f>IF(X21&gt;0,((W21*X21*'1.Salaries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Dates'!$D$32))))+(W21*X21*'1.Salaries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(SUM(((Y21*(IF(X$10&lt;DATE(YEAR(X$10),6,1),(DATEDIF(X$10,DATE(YEAR(X$10),6,1),"M"))+(DATEDIF('1.Salaries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Dates'!$F$32))*W21*'1.Salaries Rates Dates'!$F$32),((Y21*(1-((IF(X$10&lt;DATE(YEAR(X$10),6,1),(DATEDIF(X$10,DATE(YEAR(X$10),6,1),"M"))+(DATEDIF('1.Salaries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Dates'!$F$32))))*W21*'1.Salaries Rates Dates'!$F$32*(1+'1.Salaries Rates Dates'!$B$49)))))</f>
        <v>0</v>
      </c>
      <c r="BW21" s="187">
        <f>IF(AG21&gt;0,((AF21*AG21*'1.Salaries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Dates'!$D$33))))+(AF21*AG21*'1.Salaries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(SUM(((AH21*(IF(AG$10&lt;DATE(YEAR(AG$10),6,1),(DATEDIF(AG$10,DATE(YEAR(AG$10),6,1),"M"))+(DATEDIF('1.Salaries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Dates'!$F$33))*AF21*'1.Salaries Rates Dates'!$F$33),((AH21*(1-((IF(AG$10&lt;DATE(YEAR(AG$10),6,1),(DATEDIF(AG$10,DATE(YEAR(AG$10),6,1),"M"))+(DATEDIF('1.Salaries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Dates'!$F$33))))*AF21*'1.Salaries Rates Dates'!$F$33*(1+'1.Salaries Rates Dates'!$B$49)))))</f>
        <v>0</v>
      </c>
      <c r="BX21" s="187">
        <f>IF(AP21&gt;0,((AO21*AP21*'1.Salaries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Dates'!$D$34))))+(AO21*AP21*'1.Salaries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(SUM(((AQ21*(IF(AP$10&lt;DATE(YEAR(AP$10),6,1),(DATEDIF(AP$10,DATE(YEAR(AP$10),6,1),"M"))+(DATEDIF('1.Salaries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Dates'!$F$34))*AO21*'1.Salaries Rates Dates'!$F$34),((AQ21*(1-((IF(AP$10&lt;DATE(YEAR(AP$10),6,1),(DATEDIF(AP$10,DATE(YEAR(AP$10),6,1),"M"))+(DATEDIF('1.Salaries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Dates'!$F$34))))*AO21*'1.Salaries Rates Dates'!$F$34*(1+'1.Salaries Rates Dates'!$B$49)))))</f>
        <v>0</v>
      </c>
      <c r="BY21" s="187">
        <f>IF(AY21&gt;0,((AX21*AY21*'1.Salaries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Dates'!$D$35))))+(AX21*AY21*'1.Salaries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(SUM(((AZ21*(IF(AY$10&lt;DATE(YEAR(AY$10),6,1),(DATEDIF(AY$10,DATE(YEAR(AY$10),6,1),"M"))+(DATEDIF('1.Salaries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Dates'!$F$35))*AX21*'1.Salaries Rates Dates'!$F$35),((AZ21*(1-((IF(AY$10&lt;DATE(YEAR(AY$10),6,1),(DATEDIF(AY$10,DATE(YEAR(AY$10),6,1),"M"))+(DATEDIF('1.Salaries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Dates'!$F$35))))*AX21*'1.Salaries Rates Dates'!$F$35*(1+'1.Salaries Rates Dates'!$B$49)))))</f>
        <v>0</v>
      </c>
      <c r="BZ21" s="187">
        <f>IF(BH21&gt;0,((BG21*BH21*'1.Salaries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Dates'!$D$36))))+(BG21*BH21*'1.Salaries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(SUM(((BI21*(IF(BH$10&lt;DATE(YEAR(BH$10),6,1),(DATEDIF(BH$10,DATE(YEAR(BH$10),6,1),"M"))+(DATEDIF('1.Salaries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Dates'!$F$36))*BG21*'1.Salaries Rates Dates'!$F$36),((BI21*(1-((IF(BH$10&lt;DATE(YEAR(BH$10),6,1),(DATEDIF(BH$10,DATE(YEAR(BH$10),6,1),"M"))+(DATEDIF('1.Salaries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Dates'!$F$36))))*BG21*'1.Salaries Rates Dates'!$F$36*(1+'1.Salaries Rates Dates'!$B$49)))))</f>
        <v>0</v>
      </c>
      <c r="CA21" s="188">
        <f t="shared" si="8"/>
        <v>0</v>
      </c>
    </row>
    <row r="22" spans="1:79" hidden="1" x14ac:dyDescent="0.25">
      <c r="A22" s="15">
        <v>8</v>
      </c>
      <c r="B22" s="71">
        <f>'1.Salaries Rates Dates'!C11</f>
        <v>0</v>
      </c>
      <c r="C22" s="30" t="s">
        <v>31</v>
      </c>
      <c r="D22" s="226"/>
      <c r="E22" s="25">
        <f>'1.Salaries Rates Dates'!Z11</f>
        <v>0</v>
      </c>
      <c r="F22" s="47"/>
      <c r="G22" s="47"/>
      <c r="H22" s="47"/>
      <c r="I22" s="48" t="str">
        <f>IF(F22&gt;0,('1.Salaries Rates Dates'!$D$30*F22),(G22*(ROUND(YEARFRAC(F$10,K$10),2)*'1.Salaries Rates Dates'!$F$30)&amp;" / "&amp;H22*(ROUND(YEARFRAC(F$10,K$10),2)*'1.Salaries Rates Dates'!$E$30)))</f>
        <v>0 / 0</v>
      </c>
      <c r="J22" s="51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Dates'!$B$49)))))</f>
        <v>0</v>
      </c>
      <c r="K22" s="128">
        <f>IF($C22="FT",J22*'1.Salaries Rates Dates'!$B$44,
IF($C22="PT",J22*'1.Salaries Rates Dates'!$B$45,
IF($C22="Clinical",J22*'1.Salaries Rates Dates'!$B$44,
IF($C22="ANSFT",J22*'1.Salaries Rates Dates'!$B$46,
IF($C22="ANSPT",J22*'1.Salaries Rates Dates'!$B$47)))))</f>
        <v>0</v>
      </c>
      <c r="L22" s="28">
        <f t="shared" si="6"/>
        <v>0</v>
      </c>
      <c r="M22" s="250"/>
      <c r="N22" s="25">
        <f>E22*(1+'1.Salaries Rates Dates'!B49)</f>
        <v>0</v>
      </c>
      <c r="O22" s="47"/>
      <c r="P22" s="47"/>
      <c r="Q22" s="47"/>
      <c r="R22" s="48" t="str">
        <f>IF(O22&gt;0,('1.Salaries Rates Dates'!$D$31*O22),(P22*(ROUND(YEARFRAC(O$10,T$10),2)*'1.Salaries Rates Dates'!$F$31)&amp;" / "&amp;Q22*(ROUND(YEARFRAC(O$10,T$10),2)*'1.Salaries Rates Dates'!$E$31)))</f>
        <v>0 / 0</v>
      </c>
      <c r="S22" s="51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Dates'!$B$49)))))</f>
        <v>0</v>
      </c>
      <c r="T22" s="128">
        <f>IF($C22="FT",S22*'1.Salaries Rates Dates'!$B$44,
IF($C22="PT",S22*'1.Salaries Rates Dates'!$B$45,
IF($C22="Clinical",S22*'1.Salaries Rates Dates'!$B$44,
IF($C22="ANSFT",S22*'1.Salaries Rates Dates'!$B$46,
IF($C22="ANSPT",S22*'1.Salaries Rates Dates'!$B$47)))))</f>
        <v>0</v>
      </c>
      <c r="U22" s="28">
        <f t="shared" si="0"/>
        <v>0</v>
      </c>
      <c r="V22" s="252"/>
      <c r="W22" s="25">
        <f>N22*(1+'1.Salaries Rates Dates'!B49)</f>
        <v>0</v>
      </c>
      <c r="X22" s="47"/>
      <c r="Y22" s="47"/>
      <c r="Z22" s="47"/>
      <c r="AA22" s="48" t="str">
        <f>IF(X22&gt;0,('1.Salaries Rates Dates'!$D$32*X22),(Y22*(ROUND(YEARFRAC(X$10,AC$10),2)*'1.Salaries Rates Dates'!$F$32)&amp;" / "&amp;Z22*(ROUND(YEARFRAC(X$10,AC$10),2)*'1.Salaries Rates Dates'!$E$32)))</f>
        <v>0 / 0</v>
      </c>
      <c r="AB22" s="51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Dates'!$B$49)))))</f>
        <v>0</v>
      </c>
      <c r="AC22" s="128">
        <f>IF($C22="FT",AB22*'1.Salaries Rates Dates'!$B$44,
IF($C22="PT",AB22*'1.Salaries Rates Dates'!$B$45,
IF($C22="Clinical",AB22*'1.Salaries Rates Dates'!$B$44,
IF($C22="ANSFT",AB22*'1.Salaries Rates Dates'!$B$46,
IF($C22="ANSPT",AB22*'1.Salaries Rates Dates'!$B$47)))))</f>
        <v>0</v>
      </c>
      <c r="AD22" s="28">
        <f t="shared" si="1"/>
        <v>0</v>
      </c>
      <c r="AE22" s="252"/>
      <c r="AF22" s="25">
        <f>W22*(1+'1.Salaries Rates Dates'!B49)</f>
        <v>0</v>
      </c>
      <c r="AG22" s="47"/>
      <c r="AH22" s="47"/>
      <c r="AI22" s="47"/>
      <c r="AJ22" s="48" t="str">
        <f>IF(AG22&gt;0,('1.Salaries Rates Dates'!$D$33*AG22),(AH22*(ROUND(YEARFRAC(AG$10,AL$10),2)*'1.Salaries Rates Dates'!$F$33)&amp;" / "&amp;AI22*(ROUND(YEARFRAC(AG$10,AL$10),2)*'1.Salaries Rates Dates'!$E$33)))</f>
        <v>0 / 0</v>
      </c>
      <c r="AK22" s="51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Dates'!$B$49)))))</f>
        <v>0</v>
      </c>
      <c r="AL22" s="128">
        <f>IF($C22="FT",AK22*'1.Salaries Rates Dates'!$B$44,
IF($C22="PT",AK22*'1.Salaries Rates Dates'!$B$45,
IF($C22="Clinical",AK22*'1.Salaries Rates Dates'!$B$44,
IF($C22="ANSFT",AK22*'1.Salaries Rates Dates'!$B$46,
IF($C22="ANSPT",AK22*'1.Salaries Rates Dates'!$B$47)))))</f>
        <v>0</v>
      </c>
      <c r="AM22" s="28">
        <f t="shared" si="2"/>
        <v>0</v>
      </c>
      <c r="AN22" s="252"/>
      <c r="AO22" s="25">
        <f>AF22*(1+'1.Salaries Rates Dates'!B49)</f>
        <v>0</v>
      </c>
      <c r="AP22" s="47"/>
      <c r="AQ22" s="47"/>
      <c r="AR22" s="47"/>
      <c r="AS22" s="48" t="str">
        <f>IF(AP22&gt;0,('1.Salaries Rates Dates'!$D$34*AP22),(AQ22*(ROUND(YEARFRAC(AP$10,AU$10),2)*'1.Salaries Rates Dates'!$F$34)&amp;" / "&amp;AR22*(ROUND(YEARFRAC(AP$10,AU$10),2)*'1.Salaries Rates Dates'!$E$34)))</f>
        <v>0 / 0</v>
      </c>
      <c r="AT22" s="51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Dates'!$B$49)))))</f>
        <v>0</v>
      </c>
      <c r="AU22" s="128">
        <f>IF($C22="FT",AT22*'1.Salaries Rates Dates'!$B$44,
IF($C22="PT",AT22*'1.Salaries Rates Dates'!$B$45,
IF($C22="Clinical",AT22*'1.Salaries Rates Dates'!$B$44,
IF($C22="ANSFT",AT22*'1.Salaries Rates Dates'!$B$46,
IF($C22="ANSPT",AT22*'1.Salaries Rates Dates'!$B$47)))))</f>
        <v>0</v>
      </c>
      <c r="AV22" s="28">
        <f t="shared" si="3"/>
        <v>0</v>
      </c>
      <c r="AW22" s="252"/>
      <c r="AX22" s="25">
        <f>AO22*(1+'1.Salaries Rates Dates'!K52)</f>
        <v>0</v>
      </c>
      <c r="AY22" s="47"/>
      <c r="AZ22" s="47"/>
      <c r="BA22" s="47"/>
      <c r="BB22" s="48" t="str">
        <f>IF(AY22&gt;0,('1.Salaries Rates Dates'!$D$35*AY22),(AZ22*(ROUND(YEARFRAC(AY$10,BD$10),2)*'1.Salaries Rates Dates'!$F$35)&amp;" / "&amp;BA22*(ROUND(YEARFRAC(AY$10,BD$10),2)*'1.Salaries Rates Dates'!$E$35)))</f>
        <v>0 / 0</v>
      </c>
      <c r="BC22" s="51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Dates'!$B$49)))))</f>
        <v>0</v>
      </c>
      <c r="BD22" s="128">
        <f>IF($C22="FT",BC22*'1.Salaries Rates Dates'!$B$44,
IF($C22="PT",BC22*'1.Salaries Rates Dates'!$B$45,
IF($C22="Clinical",BC22*'1.Salaries Rates Dates'!$B$44,
IF($C22="ANSFT",BC22*'1.Salaries Rates Dates'!$B$46,
IF($C22="ANSPT",BC22*'1.Salaries Rates Dates'!$B$47)))))</f>
        <v>0</v>
      </c>
      <c r="BE22" s="28">
        <f t="shared" si="4"/>
        <v>0</v>
      </c>
      <c r="BF22" s="252"/>
      <c r="BG22" s="25">
        <f>AX22*(1+'1.Salaries Rates Dates'!T52)</f>
        <v>0</v>
      </c>
      <c r="BH22" s="47"/>
      <c r="BI22" s="47"/>
      <c r="BJ22" s="47"/>
      <c r="BK22" s="48" t="str">
        <f>IF(BH22&gt;0,('1.Salaries Rates Dates'!$D$36*BH22),(BI22*(ROUND(YEARFRAC(BH$10,BM$10),2)*'1.Salaries Rates Dates'!$F$36)&amp;" / "&amp;BJ22*(ROUND(YEARFRAC(BH$10,BM$10),2)*'1.Salaries Rates Dates'!$E$36)))</f>
        <v>0 / 0</v>
      </c>
      <c r="BL22" s="51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Dates'!$B$49)))))</f>
        <v>0</v>
      </c>
      <c r="BM22" s="128">
        <f>IF($C22="FT",BL22*'1.Salaries Rates Dates'!$B$44,
IF($C22="PT",BL22*'1.Salaries Rates Dates'!$B$45,
IF($C22="Clinical",BL22*'1.Salaries Rates Dates'!$B$44,
IF($C22="ANSFT",BL22*'1.Salaries Rates Dates'!$B$46,
IF($C22="ANSPT",BL22*'1.Salaries Rates Dates'!$B$47)))))</f>
        <v>0</v>
      </c>
      <c r="BN22" s="28">
        <f t="shared" si="5"/>
        <v>0</v>
      </c>
      <c r="BO22" s="14">
        <f t="shared" si="7"/>
        <v>0</v>
      </c>
      <c r="BP22" s="14">
        <f t="shared" si="7"/>
        <v>0</v>
      </c>
      <c r="BQ22" s="14">
        <f t="shared" si="7"/>
        <v>0</v>
      </c>
      <c r="BR22" s="82"/>
      <c r="BS22" s="55">
        <f>'1.Salaries Rates Dates'!$D$11</f>
        <v>0</v>
      </c>
      <c r="BT22" s="187">
        <f>IF(F22&gt;0,((E22*F22*'1.Salaries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Dates'!$D$30))))+(E22*F22*'1.Salaries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(SUM(((G22*(IF(F$10&lt;DATE(YEAR(F$10),6,1),(DATEDIF(F$10,DATE(YEAR(F$10),6,1),"M"))+(DATEDIF('1.Salaries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Dates'!$F$30))*E22*'1.Salaries Rates Dates'!$F$30),((G22*(1-((IF(F$10&lt;DATE(YEAR(F$10),6,1),(DATEDIF(F$10,DATE(YEAR(F$10),6,1),"M"))+(DATEDIF('1.Salaries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Dates'!$F$30))))*E22*'1.Salaries Rates Dates'!$F$30*(1+'1.Salaries Rates Dates'!$B$49)))))</f>
        <v>0</v>
      </c>
      <c r="BU22" s="187">
        <f>IF(O22&gt;0,((N22*O22*'1.Salaries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Dates'!$D$31))))+(N22*O22*'1.Salaries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(SUM(((P22*(IF(O$10&lt;DATE(YEAR(O$10),6,1),(DATEDIF(O$10,DATE(YEAR(O$10),6,1),"M"))+(DATEDIF('1.Salaries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Dates'!$F$31))*N22*'1.Salaries Rates Dates'!$F$31),((P22*(1-((IF(O$10&lt;DATE(YEAR(O$10),6,1),(DATEDIF(O$10,DATE(YEAR(O$10),6,1),"M"))+(DATEDIF('1.Salaries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Dates'!$F$31))))*N22*'1.Salaries Rates Dates'!$F$31*(1+'1.Salaries Rates Dates'!$B$49)))))</f>
        <v>0</v>
      </c>
      <c r="BV22" s="187">
        <f>IF(X22&gt;0,((W22*X22*'1.Salaries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Dates'!$D$32))))+(W22*X22*'1.Salaries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(SUM(((Y22*(IF(X$10&lt;DATE(YEAR(X$10),6,1),(DATEDIF(X$10,DATE(YEAR(X$10),6,1),"M"))+(DATEDIF('1.Salaries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Dates'!$F$32))*W22*'1.Salaries Rates Dates'!$F$32),((Y22*(1-((IF(X$10&lt;DATE(YEAR(X$10),6,1),(DATEDIF(X$10,DATE(YEAR(X$10),6,1),"M"))+(DATEDIF('1.Salaries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Dates'!$F$32))))*W22*'1.Salaries Rates Dates'!$F$32*(1+'1.Salaries Rates Dates'!$B$49)))))</f>
        <v>0</v>
      </c>
      <c r="BW22" s="187">
        <f>IF(AG22&gt;0,((AF22*AG22*'1.Salaries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Dates'!$D$33))))+(AF22*AG22*'1.Salaries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(SUM(((AH22*(IF(AG$10&lt;DATE(YEAR(AG$10),6,1),(DATEDIF(AG$10,DATE(YEAR(AG$10),6,1),"M"))+(DATEDIF('1.Salaries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Dates'!$F$33))*AF22*'1.Salaries Rates Dates'!$F$33),((AH22*(1-((IF(AG$10&lt;DATE(YEAR(AG$10),6,1),(DATEDIF(AG$10,DATE(YEAR(AG$10),6,1),"M"))+(DATEDIF('1.Salaries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Dates'!$F$33))))*AF22*'1.Salaries Rates Dates'!$F$33*(1+'1.Salaries Rates Dates'!$B$49)))))</f>
        <v>0</v>
      </c>
      <c r="BX22" s="187">
        <f>IF(AP22&gt;0,((AO22*AP22*'1.Salaries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Dates'!$D$34))))+(AO22*AP22*'1.Salaries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(SUM(((AQ22*(IF(AP$10&lt;DATE(YEAR(AP$10),6,1),(DATEDIF(AP$10,DATE(YEAR(AP$10),6,1),"M"))+(DATEDIF('1.Salaries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Dates'!$F$34))*AO22*'1.Salaries Rates Dates'!$F$34),((AQ22*(1-((IF(AP$10&lt;DATE(YEAR(AP$10),6,1),(DATEDIF(AP$10,DATE(YEAR(AP$10),6,1),"M"))+(DATEDIF('1.Salaries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Dates'!$F$34))))*AO22*'1.Salaries Rates Dates'!$F$34*(1+'1.Salaries Rates Dates'!$B$49)))))</f>
        <v>0</v>
      </c>
      <c r="BY22" s="187">
        <f>IF(AY22&gt;0,((AX22*AY22*'1.Salaries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Dates'!$D$35))))+(AX22*AY22*'1.Salaries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(SUM(((AZ22*(IF(AY$10&lt;DATE(YEAR(AY$10),6,1),(DATEDIF(AY$10,DATE(YEAR(AY$10),6,1),"M"))+(DATEDIF('1.Salaries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Dates'!$F$35))*AX22*'1.Salaries Rates Dates'!$F$35),((AZ22*(1-((IF(AY$10&lt;DATE(YEAR(AY$10),6,1),(DATEDIF(AY$10,DATE(YEAR(AY$10),6,1),"M"))+(DATEDIF('1.Salaries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Dates'!$F$35))))*AX22*'1.Salaries Rates Dates'!$F$35*(1+'1.Salaries Rates Dates'!$B$49)))))</f>
        <v>0</v>
      </c>
      <c r="BZ22" s="187">
        <f>IF(BH22&gt;0,((BG22*BH22*'1.Salaries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Dates'!$D$36))))+(BG22*BH22*'1.Salaries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(SUM(((BI22*(IF(BH$10&lt;DATE(YEAR(BH$10),6,1),(DATEDIF(BH$10,DATE(YEAR(BH$10),6,1),"M"))+(DATEDIF('1.Salaries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Dates'!$F$36))*BG22*'1.Salaries Rates Dates'!$F$36),((BI22*(1-((IF(BH$10&lt;DATE(YEAR(BH$10),6,1),(DATEDIF(BH$10,DATE(YEAR(BH$10),6,1),"M"))+(DATEDIF('1.Salaries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Dates'!$F$36))))*BG22*'1.Salaries Rates Dates'!$F$36*(1+'1.Salaries Rates Dates'!$B$49)))))</f>
        <v>0</v>
      </c>
      <c r="CA22" s="188">
        <f t="shared" si="8"/>
        <v>0</v>
      </c>
    </row>
    <row r="23" spans="1:79" hidden="1" x14ac:dyDescent="0.25">
      <c r="A23" s="15">
        <v>9</v>
      </c>
      <c r="B23" s="71">
        <f>'1.Salaries Rates Dates'!C12</f>
        <v>0</v>
      </c>
      <c r="C23" s="30" t="s">
        <v>31</v>
      </c>
      <c r="D23" s="226"/>
      <c r="E23" s="25">
        <f>'1.Salaries Rates Dates'!Z12</f>
        <v>0</v>
      </c>
      <c r="F23" s="47"/>
      <c r="G23" s="47"/>
      <c r="H23" s="47"/>
      <c r="I23" s="48" t="str">
        <f>IF(F23&gt;0,('1.Salaries Rates Dates'!$D$30*F23),(G23*(ROUND(YEARFRAC(F$10,K$10),2)*'1.Salaries Rates Dates'!$F$30)&amp;" / "&amp;H23*(ROUND(YEARFRAC(F$10,K$10),2)*'1.Salaries Rates Dates'!$E$30)))</f>
        <v>0 / 0</v>
      </c>
      <c r="J23" s="51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Dates'!$B$49)))))</f>
        <v>0</v>
      </c>
      <c r="K23" s="128">
        <f>IF($C23="FT",J23*'1.Salaries Rates Dates'!$B$44,
IF($C23="PT",J23*'1.Salaries Rates Dates'!$B$45,
IF($C23="Clinical",J23*'1.Salaries Rates Dates'!$B$44,
IF($C23="ANSFT",J23*'1.Salaries Rates Dates'!$B$46,
IF($C23="ANSPT",J23*'1.Salaries Rates Dates'!$B$47)))))</f>
        <v>0</v>
      </c>
      <c r="L23" s="28">
        <f t="shared" si="6"/>
        <v>0</v>
      </c>
      <c r="M23" s="250"/>
      <c r="N23" s="25">
        <f>E23*(1+'1.Salaries Rates Dates'!B49)</f>
        <v>0</v>
      </c>
      <c r="O23" s="47"/>
      <c r="P23" s="47"/>
      <c r="Q23" s="47"/>
      <c r="R23" s="48" t="str">
        <f>IF(O23&gt;0,('1.Salaries Rates Dates'!$D$31*O23),(P23*(ROUND(YEARFRAC(O$10,T$10),2)*'1.Salaries Rates Dates'!$F$31)&amp;" / "&amp;Q23*(ROUND(YEARFRAC(O$10,T$10),2)*'1.Salaries Rates Dates'!$E$31)))</f>
        <v>0 / 0</v>
      </c>
      <c r="S23" s="51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Dates'!$B$49)))))</f>
        <v>0</v>
      </c>
      <c r="T23" s="128">
        <f>IF($C23="FT",S23*'1.Salaries Rates Dates'!$B$44,
IF($C23="PT",S23*'1.Salaries Rates Dates'!$B$45,
IF($C23="Clinical",S23*'1.Salaries Rates Dates'!$B$44,
IF($C23="ANSFT",S23*'1.Salaries Rates Dates'!$B$46,
IF($C23="ANSPT",S23*'1.Salaries Rates Dates'!$B$47)))))</f>
        <v>0</v>
      </c>
      <c r="U23" s="28">
        <f t="shared" si="0"/>
        <v>0</v>
      </c>
      <c r="V23" s="252"/>
      <c r="W23" s="25">
        <f>N23*(1+'1.Salaries Rates Dates'!B49)</f>
        <v>0</v>
      </c>
      <c r="X23" s="47"/>
      <c r="Y23" s="47"/>
      <c r="Z23" s="47"/>
      <c r="AA23" s="48" t="str">
        <f>IF(X23&gt;0,('1.Salaries Rates Dates'!$D$32*X23),(Y23*(ROUND(YEARFRAC(X$10,AC$10),2)*'1.Salaries Rates Dates'!$F$32)&amp;" / "&amp;Z23*(ROUND(YEARFRAC(X$10,AC$10),2)*'1.Salaries Rates Dates'!$E$32)))</f>
        <v>0 / 0</v>
      </c>
      <c r="AB23" s="51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Dates'!$B$49)))))</f>
        <v>0</v>
      </c>
      <c r="AC23" s="128">
        <f>IF($C23="FT",AB23*'1.Salaries Rates Dates'!$B$44,
IF($C23="PT",AB23*'1.Salaries Rates Dates'!$B$45,
IF($C23="Clinical",AB23*'1.Salaries Rates Dates'!$B$44,
IF($C23="ANSFT",AB23*'1.Salaries Rates Dates'!$B$46,
IF($C23="ANSPT",AB23*'1.Salaries Rates Dates'!$B$47)))))</f>
        <v>0</v>
      </c>
      <c r="AD23" s="28">
        <f t="shared" si="1"/>
        <v>0</v>
      </c>
      <c r="AE23" s="252"/>
      <c r="AF23" s="25">
        <f>W23*(1+'1.Salaries Rates Dates'!B49)</f>
        <v>0</v>
      </c>
      <c r="AG23" s="47"/>
      <c r="AH23" s="47"/>
      <c r="AI23" s="47"/>
      <c r="AJ23" s="48" t="str">
        <f>IF(AG23&gt;0,('1.Salaries Rates Dates'!$D$33*AG23),(AH23*(ROUND(YEARFRAC(AG$10,AL$10),2)*'1.Salaries Rates Dates'!$F$33)&amp;" / "&amp;AI23*(ROUND(YEARFRAC(AG$10,AL$10),2)*'1.Salaries Rates Dates'!$E$33)))</f>
        <v>0 / 0</v>
      </c>
      <c r="AK23" s="51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Dates'!$B$49)))))</f>
        <v>0</v>
      </c>
      <c r="AL23" s="128">
        <f>IF($C23="FT",AK23*'1.Salaries Rates Dates'!$B$44,
IF($C23="PT",AK23*'1.Salaries Rates Dates'!$B$45,
IF($C23="Clinical",AK23*'1.Salaries Rates Dates'!$B$44,
IF($C23="ANSFT",AK23*'1.Salaries Rates Dates'!$B$46,
IF($C23="ANSPT",AK23*'1.Salaries Rates Dates'!$B$47)))))</f>
        <v>0</v>
      </c>
      <c r="AM23" s="28">
        <f t="shared" si="2"/>
        <v>0</v>
      </c>
      <c r="AN23" s="252"/>
      <c r="AO23" s="25">
        <f>AF23*(1+'1.Salaries Rates Dates'!B49)</f>
        <v>0</v>
      </c>
      <c r="AP23" s="47"/>
      <c r="AQ23" s="47"/>
      <c r="AR23" s="47"/>
      <c r="AS23" s="48" t="str">
        <f>IF(AP23&gt;0,('1.Salaries Rates Dates'!$D$34*AP23),(AQ23*(ROUND(YEARFRAC(AP$10,AU$10),2)*'1.Salaries Rates Dates'!$F$34)&amp;" / "&amp;AR23*(ROUND(YEARFRAC(AP$10,AU$10),2)*'1.Salaries Rates Dates'!$E$34)))</f>
        <v>0 / 0</v>
      </c>
      <c r="AT23" s="51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Dates'!$B$49)))))</f>
        <v>0</v>
      </c>
      <c r="AU23" s="128">
        <f>IF($C23="FT",AT23*'1.Salaries Rates Dates'!$B$44,
IF($C23="PT",AT23*'1.Salaries Rates Dates'!$B$45,
IF($C23="Clinical",AT23*'1.Salaries Rates Dates'!$B$44,
IF($C23="ANSFT",AT23*'1.Salaries Rates Dates'!$B$46,
IF($C23="ANSPT",AT23*'1.Salaries Rates Dates'!$B$47)))))</f>
        <v>0</v>
      </c>
      <c r="AV23" s="28">
        <f t="shared" si="3"/>
        <v>0</v>
      </c>
      <c r="AW23" s="252"/>
      <c r="AX23" s="25">
        <f>AO23*(1+'1.Salaries Rates Dates'!K52)</f>
        <v>0</v>
      </c>
      <c r="AY23" s="47"/>
      <c r="AZ23" s="47"/>
      <c r="BA23" s="47"/>
      <c r="BB23" s="48" t="str">
        <f>IF(AY23&gt;0,('1.Salaries Rates Dates'!$D$35*AY23),(AZ23*(ROUND(YEARFRAC(AY$10,BD$10),2)*'1.Salaries Rates Dates'!$F$35)&amp;" / "&amp;BA23*(ROUND(YEARFRAC(AY$10,BD$10),2)*'1.Salaries Rates Dates'!$E$35)))</f>
        <v>0 / 0</v>
      </c>
      <c r="BC23" s="51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Dates'!$B$49)))))</f>
        <v>0</v>
      </c>
      <c r="BD23" s="128">
        <f>IF($C23="FT",BC23*'1.Salaries Rates Dates'!$B$44,
IF($C23="PT",BC23*'1.Salaries Rates Dates'!$B$45,
IF($C23="Clinical",BC23*'1.Salaries Rates Dates'!$B$44,
IF($C23="ANSFT",BC23*'1.Salaries Rates Dates'!$B$46,
IF($C23="ANSPT",BC23*'1.Salaries Rates Dates'!$B$47)))))</f>
        <v>0</v>
      </c>
      <c r="BE23" s="28">
        <f t="shared" si="4"/>
        <v>0</v>
      </c>
      <c r="BF23" s="252"/>
      <c r="BG23" s="25">
        <f>AX23*(1+'1.Salaries Rates Dates'!T52)</f>
        <v>0</v>
      </c>
      <c r="BH23" s="47"/>
      <c r="BI23" s="47"/>
      <c r="BJ23" s="47"/>
      <c r="BK23" s="48" t="str">
        <f>IF(BH23&gt;0,('1.Salaries Rates Dates'!$D$36*BH23),(BI23*(ROUND(YEARFRAC(BH$10,BM$10),2)*'1.Salaries Rates Dates'!$F$36)&amp;" / "&amp;BJ23*(ROUND(YEARFRAC(BH$10,BM$10),2)*'1.Salaries Rates Dates'!$E$36)))</f>
        <v>0 / 0</v>
      </c>
      <c r="BL23" s="51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Dates'!$B$49)))))</f>
        <v>0</v>
      </c>
      <c r="BM23" s="128">
        <f>IF($C23="FT",BL23*'1.Salaries Rates Dates'!$B$44,
IF($C23="PT",BL23*'1.Salaries Rates Dates'!$B$45,
IF($C23="Clinical",BL23*'1.Salaries Rates Dates'!$B$44,
IF($C23="ANSFT",BL23*'1.Salaries Rates Dates'!$B$46,
IF($C23="ANSPT",BL23*'1.Salaries Rates Dates'!$B$47)))))</f>
        <v>0</v>
      </c>
      <c r="BN23" s="28">
        <f t="shared" si="5"/>
        <v>0</v>
      </c>
      <c r="BO23" s="14">
        <f t="shared" si="7"/>
        <v>0</v>
      </c>
      <c r="BP23" s="14">
        <f t="shared" si="7"/>
        <v>0</v>
      </c>
      <c r="BQ23" s="14">
        <f t="shared" si="7"/>
        <v>0</v>
      </c>
      <c r="BR23" s="82"/>
      <c r="BS23" s="55">
        <f>'1.Salaries Rates Dates'!$D$12</f>
        <v>0</v>
      </c>
      <c r="BT23" s="187">
        <f>IF(F23&gt;0,((E23*F23*'1.Salaries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Dates'!$D$30))))+(E23*F23*'1.Salaries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(SUM(((G23*(IF(F$10&lt;DATE(YEAR(F$10),6,1),(DATEDIF(F$10,DATE(YEAR(F$10),6,1),"M"))+(DATEDIF('1.Salaries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Dates'!$F$30))*E23*'1.Salaries Rates Dates'!$F$30),((G23*(1-((IF(F$10&lt;DATE(YEAR(F$10),6,1),(DATEDIF(F$10,DATE(YEAR(F$10),6,1),"M"))+(DATEDIF('1.Salaries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Dates'!$F$30))))*E23*'1.Salaries Rates Dates'!$F$30*(1+'1.Salaries Rates Dates'!$B$49)))))</f>
        <v>0</v>
      </c>
      <c r="BU23" s="187">
        <f>IF(O23&gt;0,((N23*O23*'1.Salaries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Dates'!$D$31))))+(N23*O23*'1.Salaries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(SUM(((P23*(IF(O$10&lt;DATE(YEAR(O$10),6,1),(DATEDIF(O$10,DATE(YEAR(O$10),6,1),"M"))+(DATEDIF('1.Salaries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Dates'!$F$31))*N23*'1.Salaries Rates Dates'!$F$31),((P23*(1-((IF(O$10&lt;DATE(YEAR(O$10),6,1),(DATEDIF(O$10,DATE(YEAR(O$10),6,1),"M"))+(DATEDIF('1.Salaries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Dates'!$F$31))))*N23*'1.Salaries Rates Dates'!$F$31*(1+'1.Salaries Rates Dates'!$B$49)))))</f>
        <v>0</v>
      </c>
      <c r="BV23" s="187">
        <f>IF(X23&gt;0,((W23*X23*'1.Salaries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Dates'!$D$32))))+(W23*X23*'1.Salaries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(SUM(((Y23*(IF(X$10&lt;DATE(YEAR(X$10),6,1),(DATEDIF(X$10,DATE(YEAR(X$10),6,1),"M"))+(DATEDIF('1.Salaries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Dates'!$F$32))*W23*'1.Salaries Rates Dates'!$F$32),((Y23*(1-((IF(X$10&lt;DATE(YEAR(X$10),6,1),(DATEDIF(X$10,DATE(YEAR(X$10),6,1),"M"))+(DATEDIF('1.Salaries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Dates'!$F$32))))*W23*'1.Salaries Rates Dates'!$F$32*(1+'1.Salaries Rates Dates'!$B$49)))))</f>
        <v>0</v>
      </c>
      <c r="BW23" s="187">
        <f>IF(AG23&gt;0,((AF23*AG23*'1.Salaries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Dates'!$D$33))))+(AF23*AG23*'1.Salaries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(SUM(((AH23*(IF(AG$10&lt;DATE(YEAR(AG$10),6,1),(DATEDIF(AG$10,DATE(YEAR(AG$10),6,1),"M"))+(DATEDIF('1.Salaries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Dates'!$F$33))*AF23*'1.Salaries Rates Dates'!$F$33),((AH23*(1-((IF(AG$10&lt;DATE(YEAR(AG$10),6,1),(DATEDIF(AG$10,DATE(YEAR(AG$10),6,1),"M"))+(DATEDIF('1.Salaries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Dates'!$F$33))))*AF23*'1.Salaries Rates Dates'!$F$33*(1+'1.Salaries Rates Dates'!$B$49)))))</f>
        <v>0</v>
      </c>
      <c r="BX23" s="187">
        <f>IF(AP23&gt;0,((AO23*AP23*'1.Salaries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Dates'!$D$34))))+(AO23*AP23*'1.Salaries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(SUM(((AQ23*(IF(AP$10&lt;DATE(YEAR(AP$10),6,1),(DATEDIF(AP$10,DATE(YEAR(AP$10),6,1),"M"))+(DATEDIF('1.Salaries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Dates'!$F$34))*AO23*'1.Salaries Rates Dates'!$F$34),((AQ23*(1-((IF(AP$10&lt;DATE(YEAR(AP$10),6,1),(DATEDIF(AP$10,DATE(YEAR(AP$10),6,1),"M"))+(DATEDIF('1.Salaries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Dates'!$F$34))))*AO23*'1.Salaries Rates Dates'!$F$34*(1+'1.Salaries Rates Dates'!$B$49)))))</f>
        <v>0</v>
      </c>
      <c r="BY23" s="187">
        <f>IF(AY23&gt;0,((AX23*AY23*'1.Salaries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Dates'!$D$35))))+(AX23*AY23*'1.Salaries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(SUM(((AZ23*(IF(AY$10&lt;DATE(YEAR(AY$10),6,1),(DATEDIF(AY$10,DATE(YEAR(AY$10),6,1),"M"))+(DATEDIF('1.Salaries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Dates'!$F$35))*AX23*'1.Salaries Rates Dates'!$F$35),((AZ23*(1-((IF(AY$10&lt;DATE(YEAR(AY$10),6,1),(DATEDIF(AY$10,DATE(YEAR(AY$10),6,1),"M"))+(DATEDIF('1.Salaries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Dates'!$F$35))))*AX23*'1.Salaries Rates Dates'!$F$35*(1+'1.Salaries Rates Dates'!$B$49)))))</f>
        <v>0</v>
      </c>
      <c r="BZ23" s="187">
        <f>IF(BH23&gt;0,((BG23*BH23*'1.Salaries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Dates'!$D$36))))+(BG23*BH23*'1.Salaries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(SUM(((BI23*(IF(BH$10&lt;DATE(YEAR(BH$10),6,1),(DATEDIF(BH$10,DATE(YEAR(BH$10),6,1),"M"))+(DATEDIF('1.Salaries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Dates'!$F$36))*BG23*'1.Salaries Rates Dates'!$F$36),((BI23*(1-((IF(BH$10&lt;DATE(YEAR(BH$10),6,1),(DATEDIF(BH$10,DATE(YEAR(BH$10),6,1),"M"))+(DATEDIF('1.Salaries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Dates'!$F$36))))*BG23*'1.Salaries Rates Dates'!$F$36*(1+'1.Salaries Rates Dates'!$B$49)))))</f>
        <v>0</v>
      </c>
      <c r="CA23" s="188">
        <f t="shared" si="8"/>
        <v>0</v>
      </c>
    </row>
    <row r="24" spans="1:79" x14ac:dyDescent="0.25">
      <c r="A24" s="15">
        <v>10</v>
      </c>
      <c r="B24" s="71">
        <f>'1.Salaries Rates Dates'!C13</f>
        <v>0</v>
      </c>
      <c r="C24" s="30" t="s">
        <v>31</v>
      </c>
      <c r="D24" s="226"/>
      <c r="E24" s="25">
        <f>'1.Salaries Rates Dates'!Z13</f>
        <v>0</v>
      </c>
      <c r="F24" s="47"/>
      <c r="G24" s="47"/>
      <c r="H24" s="47"/>
      <c r="I24" s="48" t="str">
        <f>IF(F24&gt;0,('1.Salaries Rates Dates'!$D$30*F24),(G24*(ROUND(YEARFRAC(F$10,K$10),2)*'1.Salaries Rates Dates'!$F$30)&amp;" / "&amp;H24*(ROUND(YEARFRAC(F$10,K$10),2)*'1.Salaries Rates Dates'!$E$30)))</f>
        <v>0 / 0</v>
      </c>
      <c r="J24" s="51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Dates'!$B$49)))))</f>
        <v>0</v>
      </c>
      <c r="K24" s="128">
        <f>IF($C24="FT",J24*'1.Salaries Rates Dates'!$B$44,
IF($C24="PT",J24*'1.Salaries Rates Dates'!$B$45,
IF($C24="Clinical",J24*'1.Salaries Rates Dates'!$B$44,
IF($C24="ANSFT",J24*'1.Salaries Rates Dates'!$B$46,
IF($C24="ANSPT",J24*'1.Salaries Rates Dates'!$B$47)))))</f>
        <v>0</v>
      </c>
      <c r="L24" s="28">
        <f>J24+K24</f>
        <v>0</v>
      </c>
      <c r="M24" s="250"/>
      <c r="N24" s="25">
        <f>E24*(1+'1.Salaries Rates Dates'!$B$49)</f>
        <v>0</v>
      </c>
      <c r="O24" s="47"/>
      <c r="P24" s="47"/>
      <c r="Q24" s="47"/>
      <c r="R24" s="48" t="str">
        <f>IF(O24&gt;0,('1.Salaries Rates Dates'!$D$31*O24),(P24*(ROUND(YEARFRAC(O$10,T$10),2)*'1.Salaries Rates Dates'!$F$31)&amp;" / "&amp;Q24*(ROUND(YEARFRAC(O$10,T$10),2)*'1.Salaries Rates Dates'!$E$31)))</f>
        <v>0 / 0</v>
      </c>
      <c r="S24" s="51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Dates'!$B$49)))))</f>
        <v>0</v>
      </c>
      <c r="T24" s="128">
        <f>IF($C24="FT",S24*'1.Salaries Rates Dates'!$B$44,
IF($C24="PT",S24*'1.Salaries Rates Dates'!$B$45,
IF($C24="Clinical",S24*'1.Salaries Rates Dates'!$B$44,
IF($C24="ANSFT",S24*'1.Salaries Rates Dates'!$B$46,
IF($C24="ANSPT",S24*'1.Salaries Rates Dates'!$B$47)))))</f>
        <v>0</v>
      </c>
      <c r="U24" s="28">
        <f t="shared" si="0"/>
        <v>0</v>
      </c>
      <c r="V24" s="252"/>
      <c r="W24" s="25">
        <f>N24*(1+'1.Salaries Rates Dates'!$B$49)</f>
        <v>0</v>
      </c>
      <c r="X24" s="47"/>
      <c r="Y24" s="47"/>
      <c r="Z24" s="47"/>
      <c r="AA24" s="48" t="str">
        <f>IF(X24&gt;0,('1.Salaries Rates Dates'!$D$32*X24),(Y24*(ROUND(YEARFRAC(X$10,AC$10),2)*'1.Salaries Rates Dates'!$F$32)&amp;" / "&amp;Z24*(ROUND(YEARFRAC(X$10,AC$10),2)*'1.Salaries Rates Dates'!$E$32)))</f>
        <v>0 / 0</v>
      </c>
      <c r="AB24" s="51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Dates'!$B$49)))))</f>
        <v>0</v>
      </c>
      <c r="AC24" s="128">
        <f>IF($C24="FT",AB24*'1.Salaries Rates Dates'!$B$44,
IF($C24="PT",AB24*'1.Salaries Rates Dates'!$B$45,
IF($C24="Clinical",AB24*'1.Salaries Rates Dates'!$B$44,
IF($C24="ANSFT",AB24*'1.Salaries Rates Dates'!$B$46,
IF($C24="ANSPT",AB24*'1.Salaries Rates Dates'!$B$47)))))</f>
        <v>0</v>
      </c>
      <c r="AD24" s="28">
        <f t="shared" si="1"/>
        <v>0</v>
      </c>
      <c r="AE24" s="252"/>
      <c r="AF24" s="25">
        <f>W24*(1+'1.Salaries Rates Dates'!$B$49)</f>
        <v>0</v>
      </c>
      <c r="AG24" s="47"/>
      <c r="AH24" s="47"/>
      <c r="AI24" s="47"/>
      <c r="AJ24" s="48" t="str">
        <f>IF(AG24&gt;0,('1.Salaries Rates Dates'!$D$33*AG24),(AH24*(ROUND(YEARFRAC(AG$10,AL$10),2)*'1.Salaries Rates Dates'!$F$33)&amp;" / "&amp;AI24*(ROUND(YEARFRAC(AG$10,AL$10),2)*'1.Salaries Rates Dates'!$E$33)))</f>
        <v>0 / 0</v>
      </c>
      <c r="AK24" s="51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Dates'!$B$49)))))</f>
        <v>0</v>
      </c>
      <c r="AL24" s="128">
        <f>IF($C24="FT",AK24*'1.Salaries Rates Dates'!$B$44,
IF($C24="PT",AK24*'1.Salaries Rates Dates'!$B$45,
IF($C24="Clinical",AK24*'1.Salaries Rates Dates'!$B$44,
IF($C24="ANSFT",AK24*'1.Salaries Rates Dates'!$B$46,
IF($C24="ANSPT",AK24*'1.Salaries Rates Dates'!$B$47)))))</f>
        <v>0</v>
      </c>
      <c r="AM24" s="28">
        <f t="shared" si="2"/>
        <v>0</v>
      </c>
      <c r="AN24" s="252"/>
      <c r="AO24" s="25">
        <f>AF24*(1+'1.Salaries Rates Dates'!$B$49)</f>
        <v>0</v>
      </c>
      <c r="AP24" s="47"/>
      <c r="AQ24" s="47"/>
      <c r="AR24" s="47"/>
      <c r="AS24" s="48" t="str">
        <f>IF(AP24&gt;0,('1.Salaries Rates Dates'!$D$34*AP24),(AQ24*(ROUND(YEARFRAC(AP$10,AU$10),2)*'1.Salaries Rates Dates'!$F$34)&amp;" / "&amp;AR24*(ROUND(YEARFRAC(AP$10,AU$10),2)*'1.Salaries Rates Dates'!$E$34)))</f>
        <v>0 / 0</v>
      </c>
      <c r="AT24" s="51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Dates'!$B$49)))))</f>
        <v>0</v>
      </c>
      <c r="AU24" s="128">
        <f>IF($C24="FT",AT24*'1.Salaries Rates Dates'!$B$44,
IF($C24="PT",AT24*'1.Salaries Rates Dates'!$B$45,
IF($C24="Clinical",AT24*'1.Salaries Rates Dates'!$B$44,
IF($C24="ANSFT",AT24*'1.Salaries Rates Dates'!$B$46,
IF($C24="ANSPT",AT24*'1.Salaries Rates Dates'!$B$47)))))</f>
        <v>0</v>
      </c>
      <c r="AV24" s="28">
        <f t="shared" si="3"/>
        <v>0</v>
      </c>
      <c r="AW24" s="252"/>
      <c r="AX24" s="25">
        <f>AO24*(1+'1.Salaries Rates Dates'!$B$49)</f>
        <v>0</v>
      </c>
      <c r="AY24" s="47"/>
      <c r="AZ24" s="47"/>
      <c r="BA24" s="47"/>
      <c r="BB24" s="48" t="str">
        <f>IF(AY24&gt;0,('1.Salaries Rates Dates'!$D$35*AY24),(AZ24*(ROUND(YEARFRAC(AY$10,BD$10),2)*'1.Salaries Rates Dates'!$F$35)&amp;" / "&amp;BA24*(ROUND(YEARFRAC(AY$10,BD$10),2)*'1.Salaries Rates Dates'!$E$35)))</f>
        <v>0 / 0</v>
      </c>
      <c r="BC24" s="51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Dates'!$B$49)))))</f>
        <v>0</v>
      </c>
      <c r="BD24" s="128">
        <f>IF($C24="FT",BC24*'1.Salaries Rates Dates'!$B$44,
IF($C24="PT",BC24*'1.Salaries Rates Dates'!$B$45,
IF($C24="Clinical",BC24*'1.Salaries Rates Dates'!$B$44,
IF($C24="ANSFT",BC24*'1.Salaries Rates Dates'!$B$46,
IF($C24="ANSPT",BC24*'1.Salaries Rates Dates'!$B$47)))))</f>
        <v>0</v>
      </c>
      <c r="BE24" s="28">
        <f t="shared" si="4"/>
        <v>0</v>
      </c>
      <c r="BF24" s="252"/>
      <c r="BG24" s="25">
        <f>AX24*(1+'1.Salaries Rates Dates'!$B$49)</f>
        <v>0</v>
      </c>
      <c r="BH24" s="47"/>
      <c r="BI24" s="47"/>
      <c r="BJ24" s="47"/>
      <c r="BK24" s="48" t="str">
        <f>IF(BH24&gt;0,('1.Salaries Rates Dates'!$D$36*BH24),(BI24*(ROUND(YEARFRAC(BH$10,BM$10),2)*'1.Salaries Rates Dates'!$F$36)&amp;" / "&amp;BJ24*(ROUND(YEARFRAC(BH$10,BM$10),2)*'1.Salaries Rates Dates'!$E$36)))</f>
        <v>0 / 0</v>
      </c>
      <c r="BL24" s="51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Dates'!$B$49)))))</f>
        <v>0</v>
      </c>
      <c r="BM24" s="128">
        <f>IF($C24="FT",BL24*'1.Salaries Rates Dates'!$B$44,
IF($C24="PT",BL24*'1.Salaries Rates Dates'!$B$45,
IF($C24="Clinical",BL24*'1.Salaries Rates Dates'!$B$44,
IF($C24="ANSFT",BL24*'1.Salaries Rates Dates'!$B$46,
IF($C24="ANSPT",BL24*'1.Salaries Rates Dates'!$B$47)))))</f>
        <v>0</v>
      </c>
      <c r="BN24" s="28">
        <f t="shared" si="5"/>
        <v>0</v>
      </c>
      <c r="BO24" s="14">
        <f>J24+S24+AB24+AK24+AT24+BC24+BL24</f>
        <v>0</v>
      </c>
      <c r="BP24" s="14">
        <f t="shared" si="7"/>
        <v>0</v>
      </c>
      <c r="BQ24" s="14">
        <f t="shared" si="7"/>
        <v>0</v>
      </c>
      <c r="BR24" s="82"/>
      <c r="BS24" s="55">
        <f>'1.Salaries Rates Dates'!$D$13</f>
        <v>0</v>
      </c>
      <c r="BT24" s="187">
        <f>IF(F24&gt;0,((E24*F24*'1.Salaries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Dates'!$D$30))))+(E24*F24*'1.Salaries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
(SUM(((G24*(IF(F$10&lt;DATE(YEAR(F$10),6,1),(DATEDIF(F$10,DATE(YEAR(F$10),6,1),"M"))+(DATEDIF('1.Salaries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Dates'!$F$30))*E24*'1.Salaries Rates Dates'!$F$30),((G24*(1-((IF(F$10&lt;DATE(YEAR(F$10),6,1),(DATEDIF(F$10,DATE(YEAR(F$10),6,1),"M"))+(DATEDIF('1.Salaries Rates Dates'!$H$30,'1.Salaries Rates Dates'!$G$30,"M")),(DATEDIF(F$10,'1.Salaries Rates Dates'!$G$30,"M")-(IF(AND(F$10&gt;=DATE(YEAR(F$10),6,1),F$10&lt;DATE(YEAR(F$10),9,1)),DATEDIF(F$10,'1.Salaries Rates Dates'!$H$30,"M"),IF(F$10&lt;DATE(YEAR(F$10),6,1),3,0))))))/('1.Salaries Rates Dates'!$F$30))))*E24*'1.Salaries Rates Dates'!$F$30*(1+'1.Salaries Rates Dates'!$B$49)))))</f>
        <v>0</v>
      </c>
      <c r="BU24" s="187">
        <f>IF(O24&gt;0,((N24*O24*'1.Salaries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Dates'!$D$31))))+(N24*O24*'1.Salaries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
(SUM(((P24*(IF(O$10&lt;DATE(YEAR(O$10),6,1),(DATEDIF(O$10,DATE(YEAR(O$10),6,1),"M"))+(DATEDIF('1.Salaries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Dates'!$F$31))*N24*'1.Salaries Rates Dates'!$F$31),((P24*(1-((IF(O$10&lt;DATE(YEAR(O$10),6,1),(DATEDIF(O$10,DATE(YEAR(O$10),6,1),"M"))+(DATEDIF('1.Salaries Rates Dates'!$H$31,'1.Salaries Rates Dates'!$G$31,"M")),(DATEDIF(O$10,'1.Salaries Rates Dates'!$G$31,"M")-(IF(AND(O$10&gt;=DATE(YEAR(O$10),6,1),O$10&lt;DATE(YEAR(O$10),9,1)),DATEDIF(O$10,'1.Salaries Rates Dates'!$H$31,"M"),IF(O$10&lt;DATE(YEAR(O$10),6,1),3,0))))))/('1.Salaries Rates Dates'!$F$31))))*N24*'1.Salaries Rates Dates'!$F$31*(1+'1.Salaries Rates Dates'!$B$49)))))</f>
        <v>0</v>
      </c>
      <c r="BV24" s="187">
        <f>IF(X24&gt;0,((W24*X24*'1.Salaries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Dates'!$D$32))))+(W24*X24*'1.Salaries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
(SUM(((Y24*(IF(X$10&lt;DATE(YEAR(X$10),6,1),(DATEDIF(X$10,DATE(YEAR(X$10),6,1),"M"))+(DATEDIF('1.Salaries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Dates'!$F$32))*W24*'1.Salaries Rates Dates'!$F$32),((Y24*(1-((IF(X$10&lt;DATE(YEAR(X$10),6,1),(DATEDIF(X$10,DATE(YEAR(X$10),6,1),"M"))+(DATEDIF('1.Salaries Rates Dates'!$H$32,'1.Salaries Rates Dates'!$G$32,"M")),(DATEDIF(X$10,'1.Salaries Rates Dates'!$G$32,"M")-(IF(AND(X$10&gt;=DATE(YEAR(X$10),6,1),X$10&lt;DATE(YEAR(X$10),9,1)),DATEDIF(X$10,'1.Salaries Rates Dates'!$H$32,"M"),IF(X$10&lt;DATE(YEAR(X$10),6,1),3,0))))))/('1.Salaries Rates Dates'!$F$32))))*W24*'1.Salaries Rates Dates'!$F$32*(1+'1.Salaries Rates Dates'!$B$49)))))</f>
        <v>0</v>
      </c>
      <c r="BW24" s="187">
        <f>IF(AG24&gt;0,((AF24*AG24*'1.Salaries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Dates'!$D$33))))+(AF24*AG24*'1.Salaries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
(SUM(((AH24*(IF(AG$10&lt;DATE(YEAR(AG$10),6,1),(DATEDIF(AG$10,DATE(YEAR(AG$10),6,1),"M"))+(DATEDIF('1.Salaries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Dates'!$F$33))*AF24*'1.Salaries Rates Dates'!$F$33),((AH24*(1-((IF(AG$10&lt;DATE(YEAR(AG$10),6,1),(DATEDIF(AG$10,DATE(YEAR(AG$10),6,1),"M"))+(DATEDIF('1.Salaries Rates Dates'!$H$33,'1.Salaries Rates Dates'!$G$33,"M")),(DATEDIF(AG$10,'1.Salaries Rates Dates'!$G$33,"M")-(IF(AND(AG$10&gt;=DATE(YEAR(AG$10),6,1),AG$10&lt;DATE(YEAR(AG$10),9,1)),DATEDIF(AG$10,'1.Salaries Rates Dates'!$H$33,"M"),IF(AG$10&lt;DATE(YEAR(AG$10),6,1),3,0))))))/('1.Salaries Rates Dates'!$F$33))))*AF24*'1.Salaries Rates Dates'!$F$33*(1+'1.Salaries Rates Dates'!$B$49)))))</f>
        <v>0</v>
      </c>
      <c r="BX24" s="187">
        <f>IF(AP24&gt;0,((AO24*AP24*'1.Salaries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Dates'!$D$34))))+(AO24*AP24*'1.Salaries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
(SUM(((AQ24*(IF(AP$10&lt;DATE(YEAR(AP$10),6,1),(DATEDIF(AP$10,DATE(YEAR(AP$10),6,1),"M"))+(DATEDIF('1.Salaries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Dates'!$F$34))*AO24*'1.Salaries Rates Dates'!$F$34),((AQ24*(1-((IF(AP$10&lt;DATE(YEAR(AP$10),6,1),(DATEDIF(AP$10,DATE(YEAR(AP$10),6,1),"M"))+(DATEDIF('1.Salaries Rates Dates'!$H$34,'1.Salaries Rates Dates'!$G$34,"M")),(DATEDIF(AP$10,'1.Salaries Rates Dates'!$G$34,"M")-(IF(AND(AP$10&gt;=DATE(YEAR(AP$10),6,1),AP$10&lt;DATE(YEAR(AP$10),9,1)),DATEDIF(AP$10,'1.Salaries Rates Dates'!$H$34,"M"),IF(AP$10&lt;DATE(YEAR(AP$10),6,1),3,0))))))/('1.Salaries Rates Dates'!$F$34))))*AO24*'1.Salaries Rates Dates'!$F$34*(1+'1.Salaries Rates Dates'!$B$49)))))</f>
        <v>0</v>
      </c>
      <c r="BY24" s="187">
        <f>IF(AY24&gt;0,((AX24*AY24*'1.Salaries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Dates'!$D$35))))+(AX24*AY24*'1.Salaries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
(SUM(((AZ24*(IF(AY$10&lt;DATE(YEAR(AY$10),6,1),(DATEDIF(AY$10,DATE(YEAR(AY$10),6,1),"M"))+(DATEDIF('1.Salaries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Dates'!$F$35))*AX24*'1.Salaries Rates Dates'!$F$35),((AZ24*(1-((IF(AY$10&lt;DATE(YEAR(AY$10),6,1),(DATEDIF(AY$10,DATE(YEAR(AY$10),6,1),"M"))+(DATEDIF('1.Salaries Rates Dates'!$H$35,'1.Salaries Rates Dates'!$G$35,"M")),(DATEDIF(AY$10,'1.Salaries Rates Dates'!$G$35,"M")-(IF(AND(AY$10&gt;=DATE(YEAR(AY$10),6,1),AY$10&lt;DATE(YEAR(AY$10),9,1)),DATEDIF(AY$10,'1.Salaries Rates Dates'!$H$35,"M"),IF(AY$10&lt;DATE(YEAR(AY$10),6,1),3,0))))))/('1.Salaries Rates Dates'!$F$35))))*AX24*'1.Salaries Rates Dates'!$F$35*(1+'1.Salaries Rates Dates'!$B$49)))))</f>
        <v>0</v>
      </c>
      <c r="BZ24" s="187">
        <f>IF(BH24&gt;0,((BG24*BH24*'1.Salaries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Dates'!$D$36))))+(BG24*BH24*'1.Salaries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
(SUM(((BI24*(IF(BH$10&lt;DATE(YEAR(BH$10),6,1),(DATEDIF(BH$10,DATE(YEAR(BH$10),6,1),"M"))+(DATEDIF('1.Salaries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Dates'!$F$36))*BG24*'1.Salaries Rates Dates'!$F$36),((BI24*(1-((IF(BH$10&lt;DATE(YEAR(BH$10),6,1),(DATEDIF(BH$10,DATE(YEAR(BH$10),6,1),"M"))+(DATEDIF('1.Salaries Rates Dates'!$H$36,'1.Salaries Rates Dates'!$G$36,"M")),(DATEDIF(BH$10,'1.Salaries Rates Dates'!$G$36,"M")-(IF(AND(BH$10&gt;=DATE(YEAR(BH$10),6,1),BH$10&lt;DATE(YEAR(BH$10),9,1)),DATEDIF(BH$10,'1.Salaries Rates Dates'!$H$36,"M"),IF(BH$10&lt;DATE(YEAR(BH$10),6,1),3,0))))))/('1.Salaries Rates Dates'!$F$36))))*BG24*'1.Salaries Rates Dates'!$F$36*(1+'1.Salaries Rates Dates'!$B$49)))))</f>
        <v>0</v>
      </c>
      <c r="CA24" s="188">
        <f t="shared" si="8"/>
        <v>0</v>
      </c>
    </row>
    <row r="25" spans="1:79" x14ac:dyDescent="0.25">
      <c r="A25" s="376" t="s">
        <v>97</v>
      </c>
      <c r="B25" s="386"/>
      <c r="C25" s="377"/>
      <c r="D25" s="226"/>
      <c r="E25" s="7"/>
      <c r="F25" s="7"/>
      <c r="G25" s="7"/>
      <c r="H25" s="7"/>
      <c r="I25" s="7"/>
      <c r="J25" s="7"/>
      <c r="K25" s="7"/>
      <c r="L25" s="7"/>
      <c r="M25" s="250"/>
      <c r="N25" s="7"/>
      <c r="O25" s="7"/>
      <c r="P25" s="7"/>
      <c r="Q25" s="7"/>
      <c r="R25" s="7"/>
      <c r="S25" s="7"/>
      <c r="T25" s="7"/>
      <c r="U25" s="7"/>
      <c r="V25" s="252"/>
      <c r="W25" s="7"/>
      <c r="X25" s="7"/>
      <c r="Y25" s="7"/>
      <c r="Z25" s="7"/>
      <c r="AA25" s="7"/>
      <c r="AB25" s="7"/>
      <c r="AC25" s="7"/>
      <c r="AD25" s="7"/>
      <c r="AE25" s="252"/>
      <c r="AF25" s="7"/>
      <c r="AG25" s="7"/>
      <c r="AH25" s="7"/>
      <c r="AI25" s="7"/>
      <c r="AJ25" s="7"/>
      <c r="AK25" s="7"/>
      <c r="AL25" s="7"/>
      <c r="AM25" s="7"/>
      <c r="AN25" s="252"/>
      <c r="AO25" s="7"/>
      <c r="AP25" s="7"/>
      <c r="AQ25" s="7"/>
      <c r="AR25" s="7"/>
      <c r="AS25" s="7"/>
      <c r="AT25" s="7"/>
      <c r="AU25" s="7"/>
      <c r="AV25" s="7"/>
      <c r="AW25" s="252"/>
      <c r="AX25" s="7"/>
      <c r="AY25" s="7"/>
      <c r="AZ25" s="7"/>
      <c r="BA25" s="7"/>
      <c r="BB25" s="7"/>
      <c r="BC25" s="7"/>
      <c r="BD25" s="7"/>
      <c r="BE25" s="7"/>
      <c r="BF25" s="252"/>
      <c r="BG25" s="7"/>
      <c r="BH25" s="7"/>
      <c r="BI25" s="7"/>
      <c r="BJ25" s="7"/>
      <c r="BK25" s="7"/>
      <c r="BL25" s="7"/>
      <c r="BM25" s="7"/>
      <c r="BN25" s="7"/>
      <c r="BO25" s="203"/>
      <c r="BP25" s="327"/>
      <c r="BQ25" s="204"/>
      <c r="BR25" s="1"/>
      <c r="BS25" s="55">
        <v>2070</v>
      </c>
      <c r="BT25" s="187">
        <f>(SUM(((H15*((IF(AND(F$10&gt;=DATE(YEAR(F$10),6,1),F$10&lt;DATE(YEAR(F$10),9,1)),DATEDIF(F$10,'1.Salaries Rates Dates'!$H$30,"M"),IF(F$10&lt;DATE(YEAR(F$10),6,1),3,0)))/('1.Salaries Rates Dates'!$E$30)))*E15*'1.Salaries Rates Dates'!$E$30),((H15*(1-((IF(AND(F$10&gt;=DATE(YEAR(F$10),6,1),F$10&lt;DATE(YEAR(F$10),9,1)),DATEDIF(F$10,'1.Salaries Rates Dates'!$H$30,"M"),IF(F$10&lt;DATE(YEAR(F$10),6,1),3,0)))/('1.Salaries Rates Dates'!$E$30))))*E15*'1.Salaries Rates Dates'!$E$30*(1+'1.Salaries Rates Dates'!$B$49))))+
(SUM(((H16*((IF(AND(F$10&gt;=DATE(YEAR(F$10),6,1),F$10&lt;DATE(YEAR(F$10),9,1)),DATEDIF(F$10,'1.Salaries Rates Dates'!$H$30,"M"),IF(F$10&lt;DATE(YEAR(F$10),6,1),3,0)))/('1.Salaries Rates Dates'!$E$30)))*E16*'1.Salaries Rates Dates'!$E$30),((H16*(1-((IF(AND(F$10&gt;=DATE(YEAR(F$10),6,1),F$10&lt;DATE(YEAR(F$10),9,1)),DATEDIF(F$10,'1.Salaries Rates Dates'!$H$30,"M"),IF(F$10&lt;DATE(YEAR(F$10),6,1),3,0)))/('1.Salaries Rates Dates'!$E$30))))*E16*'1.Salaries Rates Dates'!$E$30*(1+'1.Salaries Rates Dates'!$B$49))))+
(SUM(((H17*((IF(AND(F$10&gt;=DATE(YEAR(F$10),6,1),F$10&lt;DATE(YEAR(F$10),9,1)),DATEDIF(F$10,'1.Salaries Rates Dates'!$H$30,"M"),IF(F$10&lt;DATE(YEAR(F$10),6,1),3,0)))/('1.Salaries Rates Dates'!$E$30)))*E17*'1.Salaries Rates Dates'!$E$30),((H17*(1-((IF(AND(F$10&gt;=DATE(YEAR(F$10),6,1),F$10&lt;DATE(YEAR(F$10),9,1)),DATEDIF(F$10,'1.Salaries Rates Dates'!$H$30,"M"),IF(F$10&lt;DATE(YEAR(F$10),6,1),3,0)))/('1.Salaries Rates Dates'!$E$30))))*E17*'1.Salaries Rates Dates'!$E$30*(1+'1.Salaries Rates Dates'!$B$49))))+
(SUM(((H18*((IF(AND(F$10&gt;=DATE(YEAR(F$10),6,1),F$10&lt;DATE(YEAR(F$10),9,1)),DATEDIF(F$10,'1.Salaries Rates Dates'!$H$30,"M"),IF(F$10&lt;DATE(YEAR(F$10),6,1),3,0)))/('1.Salaries Rates Dates'!$E$30)))*E18*'1.Salaries Rates Dates'!$E$30),((H18*(1-((IF(AND(F$10&gt;=DATE(YEAR(F$10),6,1),F$10&lt;DATE(YEAR(F$10),9,1)),DATEDIF(F$10,'1.Salaries Rates Dates'!$H$30,"M"),IF(F$10&lt;DATE(YEAR(F$10),6,1),3,0)))/('1.Salaries Rates Dates'!$E$30))))*E18*'1.Salaries Rates Dates'!$E$30*(1+'1.Salaries Rates Dates'!$B$49))))+
(SUM(((H19*((IF(AND(F$10&gt;=DATE(YEAR(F$10),6,1),F$10&lt;DATE(YEAR(F$10),9,1)),DATEDIF(F$10,'1.Salaries Rates Dates'!$H$30,"M"),IF(F$10&lt;DATE(YEAR(F$10),6,1),3,0)))/('1.Salaries Rates Dates'!$E$30)))*E19*'1.Salaries Rates Dates'!$E$30),((H19*(1-((IF(AND(F$10&gt;=DATE(YEAR(F$10),6,1),F$10&lt;DATE(YEAR(F$10),9,1)),DATEDIF(F$10,'1.Salaries Rates Dates'!$H$30,"M"),IF(F$10&lt;DATE(YEAR(F$10),6,1),3,0)))/('1.Salaries Rates Dates'!$E$30))))*E19*'1.Salaries Rates Dates'!$E$30*(1+'1.Salaries Rates Dates'!$B$49))))+
(SUM(((H20*((IF(AND(F$10&gt;=DATE(YEAR(F$10),6,1),F$10&lt;DATE(YEAR(F$10),9,1)),DATEDIF(F$10,'1.Salaries Rates Dates'!$H$30,"M"),IF(F$10&lt;DATE(YEAR(F$10),6,1),3,0)))/('1.Salaries Rates Dates'!$E$30)))*E20*'1.Salaries Rates Dates'!$E$30),((H20*(1-((IF(AND(F$10&gt;=DATE(YEAR(F$10),6,1),F$10&lt;DATE(YEAR(F$10),9,1)),DATEDIF(F$10,'1.Salaries Rates Dates'!$H$30,"M"),IF(F$10&lt;DATE(YEAR(F$10),6,1),3,0)))/('1.Salaries Rates Dates'!$E$30))))*E20*'1.Salaries Rates Dates'!$E$30*(1+'1.Salaries Rates Dates'!$B$49))))+
(SUM(((H21*((IF(AND(F$10&gt;=DATE(YEAR(F$10),6,1),F$10&lt;DATE(YEAR(F$10),9,1)),DATEDIF(F$10,'1.Salaries Rates Dates'!$H$30,"M"),IF(F$10&lt;DATE(YEAR(F$10),6,1),3,0)))/('1.Salaries Rates Dates'!$E$30)))*E21*'1.Salaries Rates Dates'!$E$30),((H21*(1-((IF(AND(F$10&gt;=DATE(YEAR(F$10),6,1),F$10&lt;DATE(YEAR(F$10),9,1)),DATEDIF(F$10,'1.Salaries Rates Dates'!$H$30,"M"),IF(F$10&lt;DATE(YEAR(F$10),6,1),3,0)))/('1.Salaries Rates Dates'!$E$30))))*E21*'1.Salaries Rates Dates'!$E$30*(1+'1.Salaries Rates Dates'!$B$49))))+
(SUM(((H22*((IF(AND(F$10&gt;=DATE(YEAR(F$10),6,1),F$10&lt;DATE(YEAR(F$10),9,1)),DATEDIF(F$10,'1.Salaries Rates Dates'!$H$30,"M"),IF(F$10&lt;DATE(YEAR(F$10),6,1),3,0)))/('1.Salaries Rates Dates'!$E$30)))*E22*'1.Salaries Rates Dates'!$E$30),((H22*(1-((IF(AND(F$10&gt;=DATE(YEAR(F$10),6,1),F$10&lt;DATE(YEAR(F$10),9,1)),DATEDIF(F$10,'1.Salaries Rates Dates'!$H$30,"M"),IF(F$10&lt;DATE(YEAR(F$10),6,1),3,0)))/('1.Salaries Rates Dates'!$E$30))))*E22*'1.Salaries Rates Dates'!$E$30*(1+'1.Salaries Rates Dates'!$B$49))))+
(SUM(((H23*((IF(AND(F$10&gt;=DATE(YEAR(F$10),6,1),F$10&lt;DATE(YEAR(F$10),9,1)),DATEDIF(F$10,'1.Salaries Rates Dates'!$H$30,"M"),IF(F$10&lt;DATE(YEAR(F$10),6,1),3,0)))/('1.Salaries Rates Dates'!$E$30)))*E23*'1.Salaries Rates Dates'!$E$30),((H23*(1-((IF(AND(F$10&gt;=DATE(YEAR(F$10),6,1),F$10&lt;DATE(YEAR(F$10),9,1)),DATEDIF(F$10,'1.Salaries Rates Dates'!$H$30,"M"),IF(F$10&lt;DATE(YEAR(F$10),6,1),3,0)))/('1.Salaries Rates Dates'!$E$30))))*E23*'1.Salaries Rates Dates'!$E$30*(1+'1.Salaries Rates Dates'!$B$49))))+
(SUM(((H24*((IF(AND(F$10&gt;=DATE(YEAR(F$10),6,1),F$10&lt;DATE(YEAR(F$10),9,1)),DATEDIF(F$10,'1.Salaries Rates Dates'!$H$30,"M"),IF(F$10&lt;DATE(YEAR(F$10),6,1),3,0)))/('1.Salaries Rates Dates'!$E$30)))*E24*'1.Salaries Rates Dates'!$E$30),((H24*(1-((IF(AND(F$10&gt;=DATE(YEAR(F$10),6,1),F$10&lt;DATE(YEAR(F$10),9,1)),DATEDIF(F$10,'1.Salaries Rates Dates'!$H$30,"M"),IF(F$10&lt;DATE(YEAR(F$10),6,1),3,0)))/('1.Salaries Rates Dates'!$E$30))))*E24*'1.Salaries Rates Dates'!$E$30*(1+'1.Salaries Rates Dates'!$B$49))))</f>
        <v>0</v>
      </c>
      <c r="BU25" s="187">
        <f>(SUM(((Q15*((IF(AND(O$10&gt;=DATE(YEAR(O$10),6,1),O$10&lt;DATE(YEAR(O$10),9,1)),DATEDIF(O$10,'1.Salaries Rates Dates'!$H$31,"M"),IF(O$10&lt;DATE(YEAR(O$10),6,1),3,0)))/('1.Salaries Rates Dates'!$E$31)))*N15*'1.Salaries Rates Dates'!$E$31),((Q15*(1-((IF(AND(O$10&gt;=DATE(YEAR(O$10),6,1),O$10&lt;DATE(YEAR(O$10),9,1)),DATEDIF(O$10,'1.Salaries Rates Dates'!$H$31,"M"),IF(O$10&lt;DATE(YEAR(O$10),6,1),3,0)))/('1.Salaries Rates Dates'!$E$31))))*N15*'1.Salaries Rates Dates'!$E$31*(1+'1.Salaries Rates Dates'!$B$49))))+
(SUM(((Q16*((IF(AND(O$10&gt;=DATE(YEAR(O$10),6,1),O$10&lt;DATE(YEAR(O$10),9,1)),DATEDIF(O$10,'1.Salaries Rates Dates'!$H$31,"M"),IF(O$10&lt;DATE(YEAR(O$10),6,1),3,0)))/('1.Salaries Rates Dates'!$E$31)))*N16*'1.Salaries Rates Dates'!$E$31),((Q16*(1-((IF(AND(O$10&gt;=DATE(YEAR(O$10),6,1),O$10&lt;DATE(YEAR(O$10),9,1)),DATEDIF(O$10,'1.Salaries Rates Dates'!$H$31,"M"),IF(O$10&lt;DATE(YEAR(O$10),6,1),3,0)))/('1.Salaries Rates Dates'!$E$31))))*N16*'1.Salaries Rates Dates'!$E$31*(1+'1.Salaries Rates Dates'!$B$49))))+
(SUM(((Q17*((IF(AND(O$10&gt;=DATE(YEAR(O$10),6,1),O$10&lt;DATE(YEAR(O$10),9,1)),DATEDIF(O$10,'1.Salaries Rates Dates'!$H$31,"M"),IF(O$10&lt;DATE(YEAR(O$10),6,1),3,0)))/('1.Salaries Rates Dates'!$E$31)))*N17*'1.Salaries Rates Dates'!$E$31),((Q17*(1-((IF(AND(O$10&gt;=DATE(YEAR(O$10),6,1),O$10&lt;DATE(YEAR(O$10),9,1)),DATEDIF(O$10,'1.Salaries Rates Dates'!$H$31,"M"),IF(O$10&lt;DATE(YEAR(O$10),6,1),3,0)))/('1.Salaries Rates Dates'!$E$31))))*N17*'1.Salaries Rates Dates'!$E$31*(1+'1.Salaries Rates Dates'!$B$49))))+
(SUM(((Q18*((IF(AND(O$10&gt;=DATE(YEAR(O$10),6,1),O$10&lt;DATE(YEAR(O$10),9,1)),DATEDIF(O$10,'1.Salaries Rates Dates'!$H$31,"M"),IF(O$10&lt;DATE(YEAR(O$10),6,1),3,0)))/('1.Salaries Rates Dates'!$E$31)))*N18*'1.Salaries Rates Dates'!$E$31),((Q18*(1-((IF(AND(O$10&gt;=DATE(YEAR(O$10),6,1),O$10&lt;DATE(YEAR(O$10),9,1)),DATEDIF(O$10,'1.Salaries Rates Dates'!$H$31,"M"),IF(O$10&lt;DATE(YEAR(O$10),6,1),3,0)))/('1.Salaries Rates Dates'!$E$31))))*N18*'1.Salaries Rates Dates'!$E$31*(1+'1.Salaries Rates Dates'!$B$49))))+
(SUM(((Q19*((IF(AND(O$10&gt;=DATE(YEAR(O$10),6,1),O$10&lt;DATE(YEAR(O$10),9,1)),DATEDIF(O$10,'1.Salaries Rates Dates'!$H$31,"M"),IF(O$10&lt;DATE(YEAR(O$10),6,1),3,0)))/('1.Salaries Rates Dates'!$E$31)))*N19*'1.Salaries Rates Dates'!$E$31),((Q19*(1-((IF(AND(O$10&gt;=DATE(YEAR(O$10),6,1),O$10&lt;DATE(YEAR(O$10),9,1)),DATEDIF(O$10,'1.Salaries Rates Dates'!$H$31,"M"),IF(O$10&lt;DATE(YEAR(O$10),6,1),3,0)))/('1.Salaries Rates Dates'!$E$31))))*N19*'1.Salaries Rates Dates'!$E$31*(1+'1.Salaries Rates Dates'!$B$49))))+
(SUM(((Q20*((IF(AND(O$10&gt;=DATE(YEAR(O$10),6,1),O$10&lt;DATE(YEAR(O$10),9,1)),DATEDIF(O$10,'1.Salaries Rates Dates'!$H$31,"M"),IF(O$10&lt;DATE(YEAR(O$10),6,1),3,0)))/('1.Salaries Rates Dates'!$E$31)))*N20*'1.Salaries Rates Dates'!$E$31),((Q20*(1-((IF(AND(O$10&gt;=DATE(YEAR(O$10),6,1),O$10&lt;DATE(YEAR(O$10),9,1)),DATEDIF(O$10,'1.Salaries Rates Dates'!$H$31,"M"),IF(O$10&lt;DATE(YEAR(O$10),6,1),3,0)))/('1.Salaries Rates Dates'!$E$31))))*N20*'1.Salaries Rates Dates'!$E$31*(1+'1.Salaries Rates Dates'!$B$49))))+
(SUM(((Q21*((IF(AND(O$10&gt;=DATE(YEAR(O$10),6,1),O$10&lt;DATE(YEAR(O$10),9,1)),DATEDIF(O$10,'1.Salaries Rates Dates'!$H$31,"M"),IF(O$10&lt;DATE(YEAR(O$10),6,1),3,0)))/('1.Salaries Rates Dates'!$E$31)))*N21*'1.Salaries Rates Dates'!$E$31),((Q21*(1-((IF(AND(O$10&gt;=DATE(YEAR(O$10),6,1),O$10&lt;DATE(YEAR(O$10),9,1)),DATEDIF(O$10,'1.Salaries Rates Dates'!$H$31,"M"),IF(O$10&lt;DATE(YEAR(O$10),6,1),3,0)))/('1.Salaries Rates Dates'!$E$31))))*N21*'1.Salaries Rates Dates'!$E$31*(1+'1.Salaries Rates Dates'!$B$49))))+
(SUM(((Q22*((IF(AND(O$10&gt;=DATE(YEAR(O$10),6,1),O$10&lt;DATE(YEAR(O$10),9,1)),DATEDIF(O$10,'1.Salaries Rates Dates'!$H$31,"M"),IF(O$10&lt;DATE(YEAR(O$10),6,1),3,0)))/('1.Salaries Rates Dates'!$E$31)))*N22*'1.Salaries Rates Dates'!$E$31),((Q22*(1-((IF(AND(O$10&gt;=DATE(YEAR(O$10),6,1),O$10&lt;DATE(YEAR(O$10),9,1)),DATEDIF(O$10,'1.Salaries Rates Dates'!$H$31,"M"),IF(O$10&lt;DATE(YEAR(O$10),6,1),3,0)))/('1.Salaries Rates Dates'!$E$31))))*N22*'1.Salaries Rates Dates'!$E$31*(1+'1.Salaries Rates Dates'!$B$49))))+
(SUM(((Q23*((IF(AND(O$10&gt;=DATE(YEAR(O$10),6,1),O$10&lt;DATE(YEAR(O$10),9,1)),DATEDIF(O$10,'1.Salaries Rates Dates'!$H$31,"M"),IF(O$10&lt;DATE(YEAR(O$10),6,1),3,0)))/('1.Salaries Rates Dates'!$E$31)))*N23*'1.Salaries Rates Dates'!$E$31),((Q23*(1-((IF(AND(O$10&gt;=DATE(YEAR(O$10),6,1),O$10&lt;DATE(YEAR(O$10),9,1)),DATEDIF(O$10,'1.Salaries Rates Dates'!$H$31,"M"),IF(O$10&lt;DATE(YEAR(O$10),6,1),3,0)))/('1.Salaries Rates Dates'!$E$31))))*N23*'1.Salaries Rates Dates'!$E$31*(1+'1.Salaries Rates Dates'!$B$49))))+
(SUM(((Q24*((IF(AND(O$10&gt;=DATE(YEAR(O$10),6,1),O$10&lt;DATE(YEAR(O$10),9,1)),DATEDIF(O$10,'1.Salaries Rates Dates'!$H$31,"M"),IF(O$10&lt;DATE(YEAR(O$10),6,1),3,0)))/('1.Salaries Rates Dates'!$E$31)))*N24*'1.Salaries Rates Dates'!$E$31),((Q24*(1-((IF(AND(O$10&gt;=DATE(YEAR(O$10),6,1),O$10&lt;DATE(YEAR(O$10),9,1)),DATEDIF(O$10,'1.Salaries Rates Dates'!$H$31,"M"),IF(O$10&lt;DATE(YEAR(O$10),6,1),3,0)))/('1.Salaries Rates Dates'!$E$31))))*N24*'1.Salaries Rates Dates'!$E$31*(1+'1.Salaries Rates Dates'!$B$49))))</f>
        <v>0</v>
      </c>
      <c r="BV25" s="187">
        <f>(SUM(((Z15*((IF(AND(X$10&gt;=DATE(YEAR(X$10),6,1),X$10&lt;DATE(YEAR(X$10),9,1)),DATEDIF(X$10,'1.Salaries Rates Dates'!$H$32,"M"),IF(X$10&lt;DATE(YEAR(X$10),6,1),3,0)))/('1.Salaries Rates Dates'!$E$32)))*W15*'1.Salaries Rates Dates'!$E$32),((Z15*(1-((IF(AND(X$10&gt;=DATE(YEAR(X$10),6,1),X$10&lt;DATE(YEAR(X$10),9,1)),DATEDIF(X$10,'1.Salaries Rates Dates'!$H$32,"M"),IF(X$10&lt;DATE(YEAR(X$10),6,1),3,0)))/('1.Salaries Rates Dates'!$E$32))))*W15*'1.Salaries Rates Dates'!$E$32*(1+'1.Salaries Rates Dates'!$B$49))))+
(SUM(((Z16*((IF(AND(X$10&gt;=DATE(YEAR(X$10),6,1),X$10&lt;DATE(YEAR(X$10),9,1)),DATEDIF(X$10,'1.Salaries Rates Dates'!$H$32,"M"),IF(X$10&lt;DATE(YEAR(X$10),6,1),3,0)))/('1.Salaries Rates Dates'!$E$32)))*W16*'1.Salaries Rates Dates'!$E$32),((Z16*(1-((IF(AND(X$10&gt;=DATE(YEAR(X$10),6,1),X$10&lt;DATE(YEAR(X$10),9,1)),DATEDIF(X$10,'1.Salaries Rates Dates'!$H$32,"M"),IF(X$10&lt;DATE(YEAR(X$10),6,1),3,0)))/('1.Salaries Rates Dates'!$E$32))))*W16*'1.Salaries Rates Dates'!$E$32*(1+'1.Salaries Rates Dates'!$B$49))))+
(SUM(((Z17*((IF(AND(X$10&gt;=DATE(YEAR(X$10),6,1),X$10&lt;DATE(YEAR(X$10),9,1)),DATEDIF(X$10,'1.Salaries Rates Dates'!$H$32,"M"),IF(X$10&lt;DATE(YEAR(X$10),6,1),3,0)))/('1.Salaries Rates Dates'!$E$32)))*W17*'1.Salaries Rates Dates'!$E$32),((Z17*(1-((IF(AND(X$10&gt;=DATE(YEAR(X$10),6,1),X$10&lt;DATE(YEAR(X$10),9,1)),DATEDIF(X$10,'1.Salaries Rates Dates'!$H$32,"M"),IF(X$10&lt;DATE(YEAR(X$10),6,1),3,0)))/('1.Salaries Rates Dates'!$E$32))))*W17*'1.Salaries Rates Dates'!$E$32*(1+'1.Salaries Rates Dates'!$B$49))))+
(SUM(((Z18*((IF(AND(X$10&gt;=DATE(YEAR(X$10),6,1),X$10&lt;DATE(YEAR(X$10),9,1)),DATEDIF(X$10,'1.Salaries Rates Dates'!$H$32,"M"),IF(X$10&lt;DATE(YEAR(X$10),6,1),3,0)))/('1.Salaries Rates Dates'!$E$32)))*W18*'1.Salaries Rates Dates'!$E$32),((Z18*(1-((IF(AND(X$10&gt;=DATE(YEAR(X$10),6,1),X$10&lt;DATE(YEAR(X$10),9,1)),DATEDIF(X$10,'1.Salaries Rates Dates'!$H$32,"M"),IF(X$10&lt;DATE(YEAR(X$10),6,1),3,0)))/('1.Salaries Rates Dates'!$E$32))))*W18*'1.Salaries Rates Dates'!$E$32*(1+'1.Salaries Rates Dates'!$B$49))))+
(SUM(((Z19*((IF(AND(X$10&gt;=DATE(YEAR(X$10),6,1),X$10&lt;DATE(YEAR(X$10),9,1)),DATEDIF(X$10,'1.Salaries Rates Dates'!$H$32,"M"),IF(X$10&lt;DATE(YEAR(X$10),6,1),3,0)))/('1.Salaries Rates Dates'!$E$32)))*W19*'1.Salaries Rates Dates'!$E$32),((Z19*(1-((IF(AND(X$10&gt;=DATE(YEAR(X$10),6,1),X$10&lt;DATE(YEAR(X$10),9,1)),DATEDIF(X$10,'1.Salaries Rates Dates'!$H$32,"M"),IF(X$10&lt;DATE(YEAR(X$10),6,1),3,0)))/('1.Salaries Rates Dates'!$E$32))))*W19*'1.Salaries Rates Dates'!$E$32*(1+'1.Salaries Rates Dates'!$B$49))))+
(SUM(((Z20*((IF(AND(X$10&gt;=DATE(YEAR(X$10),6,1),X$10&lt;DATE(YEAR(X$10),9,1)),DATEDIF(X$10,'1.Salaries Rates Dates'!$H$32,"M"),IF(X$10&lt;DATE(YEAR(X$10),6,1),3,0)))/('1.Salaries Rates Dates'!$E$32)))*W20*'1.Salaries Rates Dates'!$E$32),((Z20*(1-((IF(AND(X$10&gt;=DATE(YEAR(X$10),6,1),X$10&lt;DATE(YEAR(X$10),9,1)),DATEDIF(X$10,'1.Salaries Rates Dates'!$H$32,"M"),IF(X$10&lt;DATE(YEAR(X$10),6,1),3,0)))/('1.Salaries Rates Dates'!$E$32))))*W20*'1.Salaries Rates Dates'!$E$32*(1+'1.Salaries Rates Dates'!$B$49))))+
(SUM(((Z21*((IF(AND(X$10&gt;=DATE(YEAR(X$10),6,1),X$10&lt;DATE(YEAR(X$10),9,1)),DATEDIF(X$10,'1.Salaries Rates Dates'!$H$32,"M"),IF(X$10&lt;DATE(YEAR(X$10),6,1),3,0)))/('1.Salaries Rates Dates'!$E$32)))*W21*'1.Salaries Rates Dates'!$E$32),((Z21*(1-((IF(AND(X$10&gt;=DATE(YEAR(X$10),6,1),X$10&lt;DATE(YEAR(X$10),9,1)),DATEDIF(X$10,'1.Salaries Rates Dates'!$H$32,"M"),IF(X$10&lt;DATE(YEAR(X$10),6,1),3,0)))/('1.Salaries Rates Dates'!$E$32))))*W21*'1.Salaries Rates Dates'!$E$32*(1+'1.Salaries Rates Dates'!$B$49))))+
(SUM(((Z22*((IF(AND(X$10&gt;=DATE(YEAR(X$10),6,1),X$10&lt;DATE(YEAR(X$10),9,1)),DATEDIF(X$10,'1.Salaries Rates Dates'!$H$32,"M"),IF(X$10&lt;DATE(YEAR(X$10),6,1),3,0)))/('1.Salaries Rates Dates'!$E$32)))*W22*'1.Salaries Rates Dates'!$E$32),((Z22*(1-((IF(AND(X$10&gt;=DATE(YEAR(X$10),6,1),X$10&lt;DATE(YEAR(X$10),9,1)),DATEDIF(X$10,'1.Salaries Rates Dates'!$H$32,"M"),IF(X$10&lt;DATE(YEAR(X$10),6,1),3,0)))/('1.Salaries Rates Dates'!$E$32))))*W22*'1.Salaries Rates Dates'!$E$32*(1+'1.Salaries Rates Dates'!$B$49))))+
(SUM(((Z23*((IF(AND(X$10&gt;=DATE(YEAR(X$10),6,1),X$10&lt;DATE(YEAR(X$10),9,1)),DATEDIF(X$10,'1.Salaries Rates Dates'!$H$32,"M"),IF(X$10&lt;DATE(YEAR(X$10),6,1),3,0)))/('1.Salaries Rates Dates'!$E$32)))*W23*'1.Salaries Rates Dates'!$E$32),((Z23*(1-((IF(AND(X$10&gt;=DATE(YEAR(X$10),6,1),X$10&lt;DATE(YEAR(X$10),9,1)),DATEDIF(X$10,'1.Salaries Rates Dates'!$H$32,"M"),IF(X$10&lt;DATE(YEAR(X$10),6,1),3,0)))/('1.Salaries Rates Dates'!$E$32))))*W23*'1.Salaries Rates Dates'!$E$32*(1+'1.Salaries Rates Dates'!$B$49))))+
(SUM(((Z24*((IF(AND(X$10&gt;=DATE(YEAR(X$10),6,1),X$10&lt;DATE(YEAR(X$10),9,1)),DATEDIF(X$10,'1.Salaries Rates Dates'!$H$32,"M"),IF(X$10&lt;DATE(YEAR(X$10),6,1),3,0)))/('1.Salaries Rates Dates'!$E$32)))*W24*'1.Salaries Rates Dates'!$E$32),((Z24*(1-((IF(AND(X$10&gt;=DATE(YEAR(X$10),6,1),X$10&lt;DATE(YEAR(X$10),9,1)),DATEDIF(X$10,'1.Salaries Rates Dates'!$H$32,"M"),IF(X$10&lt;DATE(YEAR(X$10),6,1),3,0)))/('1.Salaries Rates Dates'!$E$32))))*W24*'1.Salaries Rates Dates'!$E$32*(1+'1.Salaries Rates Dates'!$B$49))))</f>
        <v>0</v>
      </c>
      <c r="BW25" s="187">
        <f>(SUM(((AI15*((IF(AND(AG$10&gt;=DATE(YEAR(AG$10),6,1),AG$10&lt;DATE(YEAR(AG$10),9,1)),DATEDIF(AG$10,'1.Salaries Rates Dates'!$H$33,"M"),IF(AG$10&lt;DATE(YEAR(AG$10),6,1),3,0)))/('1.Salaries Rates Dates'!$E$33)))*AF15*'1.Salaries Rates Dates'!$E$33),((AI15*(1-((IF(AND(AG$10&gt;=DATE(YEAR(AG$10),6,1),AG$10&lt;DATE(YEAR(AG$10),9,1)),DATEDIF(AG$10,'1.Salaries Rates Dates'!$H$33,"M"),IF(AG$10&lt;DATE(YEAR(AG$10),6,1),3,0)))/('1.Salaries Rates Dates'!$E$33))))*AF15*'1.Salaries Rates Dates'!$E$33*(1+'1.Salaries Rates Dates'!$B$49))))+
(SUM(((AI16*((IF(AND(AG$10&gt;=DATE(YEAR(AG$10),6,1),AG$10&lt;DATE(YEAR(AG$10),9,1)),DATEDIF(AG$10,'1.Salaries Rates Dates'!$H$33,"M"),IF(AG$10&lt;DATE(YEAR(AG$10),6,1),3,0)))/('1.Salaries Rates Dates'!$E$33)))*AF16*'1.Salaries Rates Dates'!$E$33),((AI16*(1-((IF(AND(AG$10&gt;=DATE(YEAR(AG$10),6,1),AG$10&lt;DATE(YEAR(AG$10),9,1)),DATEDIF(AG$10,'1.Salaries Rates Dates'!$H$33,"M"),IF(AG$10&lt;DATE(YEAR(AG$10),6,1),3,0)))/('1.Salaries Rates Dates'!$E$33))))*AF16*'1.Salaries Rates Dates'!$E$33*(1+'1.Salaries Rates Dates'!$B$49))))+
(SUM(((AI17*((IF(AND(AG$10&gt;=DATE(YEAR(AG$10),6,1),AG$10&lt;DATE(YEAR(AG$10),9,1)),DATEDIF(AG$10,'1.Salaries Rates Dates'!$H$33,"M"),IF(AG$10&lt;DATE(YEAR(AG$10),6,1),3,0)))/('1.Salaries Rates Dates'!$E$33)))*AF17*'1.Salaries Rates Dates'!$E$33),((AI17*(1-((IF(AND(AG$10&gt;=DATE(YEAR(AG$10),6,1),AG$10&lt;DATE(YEAR(AG$10),9,1)),DATEDIF(AG$10,'1.Salaries Rates Dates'!$H$33,"M"),IF(AG$10&lt;DATE(YEAR(AG$10),6,1),3,0)))/('1.Salaries Rates Dates'!$E$33))))*AF17*'1.Salaries Rates Dates'!$E$33*(1+'1.Salaries Rates Dates'!$B$49))))+
(SUM(((AI18*((IF(AND(AG$10&gt;=DATE(YEAR(AG$10),6,1),AG$10&lt;DATE(YEAR(AG$10),9,1)),DATEDIF(AG$10,'1.Salaries Rates Dates'!$H$33,"M"),IF(AG$10&lt;DATE(YEAR(AG$10),6,1),3,0)))/('1.Salaries Rates Dates'!$E$33)))*AF18*'1.Salaries Rates Dates'!$E$33),((AI18*(1-((IF(AND(AG$10&gt;=DATE(YEAR(AG$10),6,1),AG$10&lt;DATE(YEAR(AG$10),9,1)),DATEDIF(AG$10,'1.Salaries Rates Dates'!$H$33,"M"),IF(AG$10&lt;DATE(YEAR(AG$10),6,1),3,0)))/('1.Salaries Rates Dates'!$E$33))))*AF18*'1.Salaries Rates Dates'!$E$33*(1+'1.Salaries Rates Dates'!$B$49))))+
(SUM(((AI19*((IF(AND(AG$10&gt;=DATE(YEAR(AG$10),6,1),AG$10&lt;DATE(YEAR(AG$10),9,1)),DATEDIF(AG$10,'1.Salaries Rates Dates'!$H$33,"M"),IF(AG$10&lt;DATE(YEAR(AG$10),6,1),3,0)))/('1.Salaries Rates Dates'!$E$33)))*AF19*'1.Salaries Rates Dates'!$E$33),((AI19*(1-((IF(AND(AG$10&gt;=DATE(YEAR(AG$10),6,1),AG$10&lt;DATE(YEAR(AG$10),9,1)),DATEDIF(AG$10,'1.Salaries Rates Dates'!$H$33,"M"),IF(AG$10&lt;DATE(YEAR(AG$10),6,1),3,0)))/('1.Salaries Rates Dates'!$E$33))))*AF19*'1.Salaries Rates Dates'!$E$33*(1+'1.Salaries Rates Dates'!$B$49))))+
(SUM(((AI20*((IF(AND(AG$10&gt;=DATE(YEAR(AG$10),6,1),AG$10&lt;DATE(YEAR(AG$10),9,1)),DATEDIF(AG$10,'1.Salaries Rates Dates'!$H$33,"M"),IF(AG$10&lt;DATE(YEAR(AG$10),6,1),3,0)))/('1.Salaries Rates Dates'!$E$33)))*AF20*'1.Salaries Rates Dates'!$E$33),((AI20*(1-((IF(AND(AG$10&gt;=DATE(YEAR(AG$10),6,1),AG$10&lt;DATE(YEAR(AG$10),9,1)),DATEDIF(AG$10,'1.Salaries Rates Dates'!$H$33,"M"),IF(AG$10&lt;DATE(YEAR(AG$10),6,1),3,0)))/('1.Salaries Rates Dates'!$E$33))))*AF20*'1.Salaries Rates Dates'!$E$33*(1+'1.Salaries Rates Dates'!$B$49))))+
(SUM(((AI21*((IF(AND(AG$10&gt;=DATE(YEAR(AG$10),6,1),AG$10&lt;DATE(YEAR(AG$10),9,1)),DATEDIF(AG$10,'1.Salaries Rates Dates'!$H$33,"M"),IF(AG$10&lt;DATE(YEAR(AG$10),6,1),3,0)))/('1.Salaries Rates Dates'!$E$33)))*AF21*'1.Salaries Rates Dates'!$E$33),((AI21*(1-((IF(AND(AG$10&gt;=DATE(YEAR(AG$10),6,1),AG$10&lt;DATE(YEAR(AG$10),9,1)),DATEDIF(AG$10,'1.Salaries Rates Dates'!$H$33,"M"),IF(AG$10&lt;DATE(YEAR(AG$10),6,1),3,0)))/('1.Salaries Rates Dates'!$E$33))))*AF21*'1.Salaries Rates Dates'!$E$33*(1+'1.Salaries Rates Dates'!$B$49))))+
(SUM(((AI22*((IF(AND(AG$10&gt;=DATE(YEAR(AG$10),6,1),AG$10&lt;DATE(YEAR(AG$10),9,1)),DATEDIF(AG$10,'1.Salaries Rates Dates'!$H$33,"M"),IF(AG$10&lt;DATE(YEAR(AG$10),6,1),3,0)))/('1.Salaries Rates Dates'!$E$33)))*AF22*'1.Salaries Rates Dates'!$E$33),((AI22*(1-((IF(AND(AG$10&gt;=DATE(YEAR(AG$10),6,1),AG$10&lt;DATE(YEAR(AG$10),9,1)),DATEDIF(AG$10,'1.Salaries Rates Dates'!$H$33,"M"),IF(AG$10&lt;DATE(YEAR(AG$10),6,1),3,0)))/('1.Salaries Rates Dates'!$E$33))))*AF22*'1.Salaries Rates Dates'!$E$33*(1+'1.Salaries Rates Dates'!$B$49))))+
(SUM(((AI23*((IF(AND(AG$10&gt;=DATE(YEAR(AG$10),6,1),AG$10&lt;DATE(YEAR(AG$10),9,1)),DATEDIF(AG$10,'1.Salaries Rates Dates'!$H$33,"M"),IF(AG$10&lt;DATE(YEAR(AG$10),6,1),3,0)))/('1.Salaries Rates Dates'!$E$33)))*AF23*'1.Salaries Rates Dates'!$E$33),((AI23*(1-((IF(AND(AG$10&gt;=DATE(YEAR(AG$10),6,1),AG$10&lt;DATE(YEAR(AG$10),9,1)),DATEDIF(AG$10,'1.Salaries Rates Dates'!$H$33,"M"),IF(AG$10&lt;DATE(YEAR(AG$10),6,1),3,0)))/('1.Salaries Rates Dates'!$E$33))))*AF23*'1.Salaries Rates Dates'!$E$33*(1+'1.Salaries Rates Dates'!$B$49))))+
(SUM(((AI24*((IF(AND(AG$10&gt;=DATE(YEAR(AG$10),6,1),AG$10&lt;DATE(YEAR(AG$10),9,1)),DATEDIF(AG$10,'1.Salaries Rates Dates'!$H$33,"M"),IF(AG$10&lt;DATE(YEAR(AG$10),6,1),3,0)))/('1.Salaries Rates Dates'!$E$33)))*AF24*'1.Salaries Rates Dates'!$E$33),((AI24*(1-((IF(AND(AG$10&gt;=DATE(YEAR(AG$10),6,1),AG$10&lt;DATE(YEAR(AG$10),9,1)),DATEDIF(AG$10,'1.Salaries Rates Dates'!$H$33,"M"),IF(AG$10&lt;DATE(YEAR(AG$10),6,1),3,0)))/('1.Salaries Rates Dates'!$E$33))))*AF24*'1.Salaries Rates Dates'!$E$33*(1+'1.Salaries Rates Dates'!$B$49))))</f>
        <v>0</v>
      </c>
      <c r="BX25" s="187">
        <f>(SUM(((AR15*((IF(AND(AP$10&gt;=DATE(YEAR(AP$10),6,1),AP$10&lt;DATE(YEAR(AP$10),9,1)),DATEDIF(AP$10,'1.Salaries Rates Dates'!$H$34,"M"),IF(AP$10&lt;DATE(YEAR(AP$10),6,1),3,0)))/('1.Salaries Rates Dates'!$E$34)))*AO15*'1.Salaries Rates Dates'!$E$34),((AR15*(1-((IF(AND(AP$10&gt;=DATE(YEAR(AP$10),6,1),AP$10&lt;DATE(YEAR(AP$10),9,1)),DATEDIF(AP$10,'1.Salaries Rates Dates'!$H$34,"M"),IF(AP$10&lt;DATE(YEAR(AP$10),6,1),3,0)))/('1.Salaries Rates Dates'!$E$34))))*AO15*'1.Salaries Rates Dates'!$E$34*(1+'1.Salaries Rates Dates'!$B$49))))+
(SUM(((AR16*((IF(AND(AP$10&gt;=DATE(YEAR(AP$10),6,1),AP$10&lt;DATE(YEAR(AP$10),9,1)),DATEDIF(AP$10,'1.Salaries Rates Dates'!$H$34,"M"),IF(AP$10&lt;DATE(YEAR(AP$10),6,1),3,0)))/('1.Salaries Rates Dates'!$E$34)))*AO16*'1.Salaries Rates Dates'!$E$34),((AR16*(1-((IF(AND(AP$10&gt;=DATE(YEAR(AP$10),6,1),AP$10&lt;DATE(YEAR(AP$10),9,1)),DATEDIF(AP$10,'1.Salaries Rates Dates'!$H$34,"M"),IF(AP$10&lt;DATE(YEAR(AP$10),6,1),3,0)))/('1.Salaries Rates Dates'!$E$34))))*AO16*'1.Salaries Rates Dates'!$E$34*(1+'1.Salaries Rates Dates'!$B$49))))+
(SUM(((AR17*((IF(AND(AP$10&gt;=DATE(YEAR(AP$10),6,1),AP$10&lt;DATE(YEAR(AP$10),9,1)),DATEDIF(AP$10,'1.Salaries Rates Dates'!$H$34,"M"),IF(AP$10&lt;DATE(YEAR(AP$10),6,1),3,0)))/('1.Salaries Rates Dates'!$E$34)))*AO17*'1.Salaries Rates Dates'!$E$34),((AR17*(1-((IF(AND(AP$10&gt;=DATE(YEAR(AP$10),6,1),AP$10&lt;DATE(YEAR(AP$10),9,1)),DATEDIF(AP$10,'1.Salaries Rates Dates'!$H$34,"M"),IF(AP$10&lt;DATE(YEAR(AP$10),6,1),3,0)))/('1.Salaries Rates Dates'!$E$34))))*AO17*'1.Salaries Rates Dates'!$E$34*(1+'1.Salaries Rates Dates'!$B$49))))+
(SUM(((AR18*((IF(AND(AP$10&gt;=DATE(YEAR(AP$10),6,1),AP$10&lt;DATE(YEAR(AP$10),9,1)),DATEDIF(AP$10,'1.Salaries Rates Dates'!$H$34,"M"),IF(AP$10&lt;DATE(YEAR(AP$10),6,1),3,0)))/('1.Salaries Rates Dates'!$E$34)))*AO18*'1.Salaries Rates Dates'!$E$34),((AR18*(1-((IF(AND(AP$10&gt;=DATE(YEAR(AP$10),6,1),AP$10&lt;DATE(YEAR(AP$10),9,1)),DATEDIF(AP$10,'1.Salaries Rates Dates'!$H$34,"M"),IF(AP$10&lt;DATE(YEAR(AP$10),6,1),3,0)))/('1.Salaries Rates Dates'!$E$34))))*AO18*'1.Salaries Rates Dates'!$E$34*(1+'1.Salaries Rates Dates'!$B$49))))+
(SUM(((AR19*((IF(AND(AP$10&gt;=DATE(YEAR(AP$10),6,1),AP$10&lt;DATE(YEAR(AP$10),9,1)),DATEDIF(AP$10,'1.Salaries Rates Dates'!$H$34,"M"),IF(AP$10&lt;DATE(YEAR(AP$10),6,1),3,0)))/('1.Salaries Rates Dates'!$E$34)))*AO19*'1.Salaries Rates Dates'!$E$34),((AR19*(1-((IF(AND(AP$10&gt;=DATE(YEAR(AP$10),6,1),AP$10&lt;DATE(YEAR(AP$10),9,1)),DATEDIF(AP$10,'1.Salaries Rates Dates'!$H$34,"M"),IF(AP$10&lt;DATE(YEAR(AP$10),6,1),3,0)))/('1.Salaries Rates Dates'!$E$34))))*AO19*'1.Salaries Rates Dates'!$E$34*(1+'1.Salaries Rates Dates'!$B$49))))+
(SUM(((AR20*((IF(AND(AP$10&gt;=DATE(YEAR(AP$10),6,1),AP$10&lt;DATE(YEAR(AP$10),9,1)),DATEDIF(AP$10,'1.Salaries Rates Dates'!$H$34,"M"),IF(AP$10&lt;DATE(YEAR(AP$10),6,1),3,0)))/('1.Salaries Rates Dates'!$E$34)))*AO20*'1.Salaries Rates Dates'!$E$34),((AR20*(1-((IF(AND(AP$10&gt;=DATE(YEAR(AP$10),6,1),AP$10&lt;DATE(YEAR(AP$10),9,1)),DATEDIF(AP$10,'1.Salaries Rates Dates'!$H$34,"M"),IF(AP$10&lt;DATE(YEAR(AP$10),6,1),3,0)))/('1.Salaries Rates Dates'!$E$34))))*AO20*'1.Salaries Rates Dates'!$E$34*(1+'1.Salaries Rates Dates'!$B$49))))+
(SUM(((AR21*((IF(AND(AP$10&gt;=DATE(YEAR(AP$10),6,1),AP$10&lt;DATE(YEAR(AP$10),9,1)),DATEDIF(AP$10,'1.Salaries Rates Dates'!$H$34,"M"),IF(AP$10&lt;DATE(YEAR(AP$10),6,1),3,0)))/('1.Salaries Rates Dates'!$E$34)))*AO21*'1.Salaries Rates Dates'!$E$34),((AR21*(1-((IF(AND(AP$10&gt;=DATE(YEAR(AP$10),6,1),AP$10&lt;DATE(YEAR(AP$10),9,1)),DATEDIF(AP$10,'1.Salaries Rates Dates'!$H$34,"M"),IF(AP$10&lt;DATE(YEAR(AP$10),6,1),3,0)))/('1.Salaries Rates Dates'!$E$34))))*AO21*'1.Salaries Rates Dates'!$E$34*(1+'1.Salaries Rates Dates'!$B$49))))+
(SUM(((AR22*((IF(AND(AP$10&gt;=DATE(YEAR(AP$10),6,1),AP$10&lt;DATE(YEAR(AP$10),9,1)),DATEDIF(AP$10,'1.Salaries Rates Dates'!$H$34,"M"),IF(AP$10&lt;DATE(YEAR(AP$10),6,1),3,0)))/('1.Salaries Rates Dates'!$E$34)))*AO22*'1.Salaries Rates Dates'!$E$34),((AR22*(1-((IF(AND(AP$10&gt;=DATE(YEAR(AP$10),6,1),AP$10&lt;DATE(YEAR(AP$10),9,1)),DATEDIF(AP$10,'1.Salaries Rates Dates'!$H$34,"M"),IF(AP$10&lt;DATE(YEAR(AP$10),6,1),3,0)))/('1.Salaries Rates Dates'!$E$34))))*AO22*'1.Salaries Rates Dates'!$E$34*(1+'1.Salaries Rates Dates'!$B$49))))+
(SUM(((AR23*((IF(AND(AP$10&gt;=DATE(YEAR(AP$10),6,1),AP$10&lt;DATE(YEAR(AP$10),9,1)),DATEDIF(AP$10,'1.Salaries Rates Dates'!$H$34,"M"),IF(AP$10&lt;DATE(YEAR(AP$10),6,1),3,0)))/('1.Salaries Rates Dates'!$E$34)))*AO23*'1.Salaries Rates Dates'!$E$34),((AR23*(1-((IF(AND(AP$10&gt;=DATE(YEAR(AP$10),6,1),AP$10&lt;DATE(YEAR(AP$10),9,1)),DATEDIF(AP$10,'1.Salaries Rates Dates'!$H$34,"M"),IF(AP$10&lt;DATE(YEAR(AP$10),6,1),3,0)))/('1.Salaries Rates Dates'!$E$34))))*AO23*'1.Salaries Rates Dates'!$E$34*(1+'1.Salaries Rates Dates'!$B$49))))+
(SUM(((AR24*((IF(AND(AP$10&gt;=DATE(YEAR(AP$10),6,1),AP$10&lt;DATE(YEAR(AP$10),9,1)),DATEDIF(AP$10,'1.Salaries Rates Dates'!$H$34,"M"),IF(AP$10&lt;DATE(YEAR(AP$10),6,1),3,0)))/('1.Salaries Rates Dates'!$E$34)))*AO24*'1.Salaries Rates Dates'!$E$34),((AR24*(1-((IF(AND(AP$10&gt;=DATE(YEAR(AP$10),6,1),AP$10&lt;DATE(YEAR(AP$10),9,1)),DATEDIF(AP$10,'1.Salaries Rates Dates'!$H$34,"M"),IF(AP$10&lt;DATE(YEAR(AP$10),6,1),3,0)))/('1.Salaries Rates Dates'!$E$34))))*AO24*'1.Salaries Rates Dates'!$E$34*(1+'1.Salaries Rates Dates'!$B$49))))</f>
        <v>0</v>
      </c>
      <c r="BY25" s="187">
        <f>(SUM(((BA15*((IF(AND(AY$10&gt;=DATE(YEAR(AY$10),6,1),AY$10&lt;DATE(YEAR(AY$10),9,1)),DATEDIF(AY$10,'1.Salaries Rates Dates'!$H$35,"M"),IF(AY$10&lt;DATE(YEAR(AY$10),6,1),3,0)))/('1.Salaries Rates Dates'!$E$35)))*AX15*'1.Salaries Rates Dates'!$E$35),((BA15*(1-((IF(AND(AY$10&gt;=DATE(YEAR(AY$10),6,1),AY$10&lt;DATE(YEAR(AY$10),9,1)),DATEDIF(AY$10,'1.Salaries Rates Dates'!$H$35,"M"),IF(AY$10&lt;DATE(YEAR(AY$10),6,1),3,0)))/('1.Salaries Rates Dates'!$E$35))))*AX15*'1.Salaries Rates Dates'!$E$35*(1+'1.Salaries Rates Dates'!$B$49))))+
(SUM(((BA16*((IF(AND(AY$10&gt;=DATE(YEAR(AY$10),6,1),AY$10&lt;DATE(YEAR(AY$10),9,1)),DATEDIF(AY$10,'1.Salaries Rates Dates'!$H$35,"M"),IF(AY$10&lt;DATE(YEAR(AY$10),6,1),3,0)))/('1.Salaries Rates Dates'!$E$35)))*AX16*'1.Salaries Rates Dates'!$E$35),((BA16*(1-((IF(AND(AY$10&gt;=DATE(YEAR(AY$10),6,1),AY$10&lt;DATE(YEAR(AY$10),9,1)),DATEDIF(AY$10,'1.Salaries Rates Dates'!$H$35,"M"),IF(AY$10&lt;DATE(YEAR(AY$10),6,1),3,0)))/('1.Salaries Rates Dates'!$E$35))))*AX16*'1.Salaries Rates Dates'!$E$35*(1+'1.Salaries Rates Dates'!$B$49))))+
(SUM(((BA17*((IF(AND(AY$10&gt;=DATE(YEAR(AY$10),6,1),AY$10&lt;DATE(YEAR(AY$10),9,1)),DATEDIF(AY$10,'1.Salaries Rates Dates'!$H$35,"M"),IF(AY$10&lt;DATE(YEAR(AY$10),6,1),3,0)))/('1.Salaries Rates Dates'!$E$35)))*AX17*'1.Salaries Rates Dates'!$E$35),((BA17*(1-((IF(AND(AY$10&gt;=DATE(YEAR(AY$10),6,1),AY$10&lt;DATE(YEAR(AY$10),9,1)),DATEDIF(AY$10,'1.Salaries Rates Dates'!$H$35,"M"),IF(AY$10&lt;DATE(YEAR(AY$10),6,1),3,0)))/('1.Salaries Rates Dates'!$E$35))))*AX17*'1.Salaries Rates Dates'!$E$35*(1+'1.Salaries Rates Dates'!$B$49))))+
(SUM(((BA18*((IF(AND(AY$10&gt;=DATE(YEAR(AY$10),6,1),AY$10&lt;DATE(YEAR(AY$10),9,1)),DATEDIF(AY$10,'1.Salaries Rates Dates'!$H$35,"M"),IF(AY$10&lt;DATE(YEAR(AY$10),6,1),3,0)))/('1.Salaries Rates Dates'!$E$35)))*AX18*'1.Salaries Rates Dates'!$E$35),((BA18*(1-((IF(AND(AY$10&gt;=DATE(YEAR(AY$10),6,1),AY$10&lt;DATE(YEAR(AY$10),9,1)),DATEDIF(AY$10,'1.Salaries Rates Dates'!$H$35,"M"),IF(AY$10&lt;DATE(YEAR(AY$10),6,1),3,0)))/('1.Salaries Rates Dates'!$E$35))))*AX18*'1.Salaries Rates Dates'!$E$35*(1+'1.Salaries Rates Dates'!$B$49))))+
(SUM(((BA19*((IF(AND(AY$10&gt;=DATE(YEAR(AY$10),6,1),AY$10&lt;DATE(YEAR(AY$10),9,1)),DATEDIF(AY$10,'1.Salaries Rates Dates'!$H$35,"M"),IF(AY$10&lt;DATE(YEAR(AY$10),6,1),3,0)))/('1.Salaries Rates Dates'!$E$35)))*AX19*'1.Salaries Rates Dates'!$E$35),((BA19*(1-((IF(AND(AY$10&gt;=DATE(YEAR(AY$10),6,1),AY$10&lt;DATE(YEAR(AY$10),9,1)),DATEDIF(AY$10,'1.Salaries Rates Dates'!$H$35,"M"),IF(AY$10&lt;DATE(YEAR(AY$10),6,1),3,0)))/('1.Salaries Rates Dates'!$E$35))))*AX19*'1.Salaries Rates Dates'!$E$35*(1+'1.Salaries Rates Dates'!$B$49))))+
(SUM(((BA20*((IF(AND(AY$10&gt;=DATE(YEAR(AY$10),6,1),AY$10&lt;DATE(YEAR(AY$10),9,1)),DATEDIF(AY$10,'1.Salaries Rates Dates'!$H$35,"M"),IF(AY$10&lt;DATE(YEAR(AY$10),6,1),3,0)))/('1.Salaries Rates Dates'!$E$35)))*AX20*'1.Salaries Rates Dates'!$E$35),((BA20*(1-((IF(AND(AY$10&gt;=DATE(YEAR(AY$10),6,1),AY$10&lt;DATE(YEAR(AY$10),9,1)),DATEDIF(AY$10,'1.Salaries Rates Dates'!$H$35,"M"),IF(AY$10&lt;DATE(YEAR(AY$10),6,1),3,0)))/('1.Salaries Rates Dates'!$E$35))))*AX20*'1.Salaries Rates Dates'!$E$35*(1+'1.Salaries Rates Dates'!$B$49))))+
(SUM(((BA21*((IF(AND(AY$10&gt;=DATE(YEAR(AY$10),6,1),AY$10&lt;DATE(YEAR(AY$10),9,1)),DATEDIF(AY$10,'1.Salaries Rates Dates'!$H$35,"M"),IF(AY$10&lt;DATE(YEAR(AY$10),6,1),3,0)))/('1.Salaries Rates Dates'!$E$35)))*AX21*'1.Salaries Rates Dates'!$E$35),((BA21*(1-((IF(AND(AY$10&gt;=DATE(YEAR(AY$10),6,1),AY$10&lt;DATE(YEAR(AY$10),9,1)),DATEDIF(AY$10,'1.Salaries Rates Dates'!$H$35,"M"),IF(AY$10&lt;DATE(YEAR(AY$10),6,1),3,0)))/('1.Salaries Rates Dates'!$E$35))))*AX21*'1.Salaries Rates Dates'!$E$35*(1+'1.Salaries Rates Dates'!$B$49))))+
(SUM(((BA22*((IF(AND(AY$10&gt;=DATE(YEAR(AY$10),6,1),AY$10&lt;DATE(YEAR(AY$10),9,1)),DATEDIF(AY$10,'1.Salaries Rates Dates'!$H$35,"M"),IF(AY$10&lt;DATE(YEAR(AY$10),6,1),3,0)))/('1.Salaries Rates Dates'!$E$35)))*AX22*'1.Salaries Rates Dates'!$E$35),((BA22*(1-((IF(AND(AY$10&gt;=DATE(YEAR(AY$10),6,1),AY$10&lt;DATE(YEAR(AY$10),9,1)),DATEDIF(AY$10,'1.Salaries Rates Dates'!$H$35,"M"),IF(AY$10&lt;DATE(YEAR(AY$10),6,1),3,0)))/('1.Salaries Rates Dates'!$E$35))))*AX22*'1.Salaries Rates Dates'!$E$35*(1+'1.Salaries Rates Dates'!$B$49))))+
(SUM(((BA23*((IF(AND(AY$10&gt;=DATE(YEAR(AY$10),6,1),AY$10&lt;DATE(YEAR(AY$10),9,1)),DATEDIF(AY$10,'1.Salaries Rates Dates'!$H$35,"M"),IF(AY$10&lt;DATE(YEAR(AY$10),6,1),3,0)))/('1.Salaries Rates Dates'!$E$35)))*AX23*'1.Salaries Rates Dates'!$E$35),((BA23*(1-((IF(AND(AY$10&gt;=DATE(YEAR(AY$10),6,1),AY$10&lt;DATE(YEAR(AY$10),9,1)),DATEDIF(AY$10,'1.Salaries Rates Dates'!$H$35,"M"),IF(AY$10&lt;DATE(YEAR(AY$10),6,1),3,0)))/('1.Salaries Rates Dates'!$E$35))))*AX23*'1.Salaries Rates Dates'!$E$35*(1+'1.Salaries Rates Dates'!$B$49))))+
(SUM(((BA24*((IF(AND(AY$10&gt;=DATE(YEAR(AY$10),6,1),AY$10&lt;DATE(YEAR(AY$10),9,1)),DATEDIF(AY$10,'1.Salaries Rates Dates'!$H$35,"M"),IF(AY$10&lt;DATE(YEAR(AY$10),6,1),3,0)))/('1.Salaries Rates Dates'!$E$35)))*AX24*'1.Salaries Rates Dates'!$E$35),((BA24*(1-((IF(AND(AY$10&gt;=DATE(YEAR(AY$10),6,1),AY$10&lt;DATE(YEAR(AY$10),9,1)),DATEDIF(AY$10,'1.Salaries Rates Dates'!$H$35,"M"),IF(AY$10&lt;DATE(YEAR(AY$10),6,1),3,0)))/('1.Salaries Rates Dates'!$E$35))))*AX24*'1.Salaries Rates Dates'!$E$35*(1+'1.Salaries Rates Dates'!$B$49))))</f>
        <v>0</v>
      </c>
      <c r="BZ25" s="187">
        <f>(SUM(((BJ15*((IF(AND(BH$10&gt;=DATE(YEAR(BH$10),6,1),BH$10&lt;DATE(YEAR(BH$10),9,1)),DATEDIF(BH$10,'1.Salaries Rates Dates'!$H$36,"M"),IF(BH$10&lt;DATE(YEAR(BH$10),6,1),3,0)))/('1.Salaries Rates Dates'!$E$36)))*BG15*'1.Salaries Rates Dates'!$E$36),((BJ15*(1-((IF(AND(BH$10&gt;=DATE(YEAR(BH$10),6,1),BH$10&lt;DATE(YEAR(BH$10),9,1)),DATEDIF(BH$10,'1.Salaries Rates Dates'!$H$36,"M"),IF(BH$10&lt;DATE(YEAR(BH$10),6,1),3,0)))/('1.Salaries Rates Dates'!$E$36))))*BG15*'1.Salaries Rates Dates'!$E$36*(1+'1.Salaries Rates Dates'!$B$49))))+
(SUM(((BJ16*((IF(AND(BH$10&gt;=DATE(YEAR(BH$10),6,1),BH$10&lt;DATE(YEAR(BH$10),9,1)),DATEDIF(BH$10,'1.Salaries Rates Dates'!$H$36,"M"),IF(BH$10&lt;DATE(YEAR(BH$10),6,1),3,0)))/('1.Salaries Rates Dates'!$E$36)))*BG16*'1.Salaries Rates Dates'!$E$36),((BJ16*(1-((IF(AND(BH$10&gt;=DATE(YEAR(BH$10),6,1),BH$10&lt;DATE(YEAR(BH$10),9,1)),DATEDIF(BH$10,'1.Salaries Rates Dates'!$H$36,"M"),IF(BH$10&lt;DATE(YEAR(BH$10),6,1),3,0)))/('1.Salaries Rates Dates'!$E$36))))*BG16*'1.Salaries Rates Dates'!$E$36*(1+'1.Salaries Rates Dates'!$B$49))))+
(SUM(((BJ17*((IF(AND(BH$10&gt;=DATE(YEAR(BH$10),6,1),BH$10&lt;DATE(YEAR(BH$10),9,1)),DATEDIF(BH$10,'1.Salaries Rates Dates'!$H$36,"M"),IF(BH$10&lt;DATE(YEAR(BH$10),6,1),3,0)))/('1.Salaries Rates Dates'!$E$36)))*BG17*'1.Salaries Rates Dates'!$E$36),((BJ17*(1-((IF(AND(BH$10&gt;=DATE(YEAR(BH$10),6,1),BH$10&lt;DATE(YEAR(BH$10),9,1)),DATEDIF(BH$10,'1.Salaries Rates Dates'!$H$36,"M"),IF(BH$10&lt;DATE(YEAR(BH$10),6,1),3,0)))/('1.Salaries Rates Dates'!$E$36))))*BG17*'1.Salaries Rates Dates'!$E$36*(1+'1.Salaries Rates Dates'!$B$49))))+
(SUM(((BJ18*((IF(AND(BH$10&gt;=DATE(YEAR(BH$10),6,1),BH$10&lt;DATE(YEAR(BH$10),9,1)),DATEDIF(BH$10,'1.Salaries Rates Dates'!$H$36,"M"),IF(BH$10&lt;DATE(YEAR(BH$10),6,1),3,0)))/('1.Salaries Rates Dates'!$E$36)))*BG18*'1.Salaries Rates Dates'!$E$36),((BJ18*(1-((IF(AND(BH$10&gt;=DATE(YEAR(BH$10),6,1),BH$10&lt;DATE(YEAR(BH$10),9,1)),DATEDIF(BH$10,'1.Salaries Rates Dates'!$H$36,"M"),IF(BH$10&lt;DATE(YEAR(BH$10),6,1),3,0)))/('1.Salaries Rates Dates'!$E$36))))*BG18*'1.Salaries Rates Dates'!$E$36*(1+'1.Salaries Rates Dates'!$B$49))))+
(SUM(((BJ19*((IF(AND(BH$10&gt;=DATE(YEAR(BH$10),6,1),BH$10&lt;DATE(YEAR(BH$10),9,1)),DATEDIF(BH$10,'1.Salaries Rates Dates'!$H$36,"M"),IF(BH$10&lt;DATE(YEAR(BH$10),6,1),3,0)))/('1.Salaries Rates Dates'!$E$36)))*BG19*'1.Salaries Rates Dates'!$E$36),((BJ19*(1-((IF(AND(BH$10&gt;=DATE(YEAR(BH$10),6,1),BH$10&lt;DATE(YEAR(BH$10),9,1)),DATEDIF(BH$10,'1.Salaries Rates Dates'!$H$36,"M"),IF(BH$10&lt;DATE(YEAR(BH$10),6,1),3,0)))/('1.Salaries Rates Dates'!$E$36))))*BG19*'1.Salaries Rates Dates'!$E$36*(1+'1.Salaries Rates Dates'!$B$49))))+
(SUM(((BJ20*((IF(AND(BH$10&gt;=DATE(YEAR(BH$10),6,1),BH$10&lt;DATE(YEAR(BH$10),9,1)),DATEDIF(BH$10,'1.Salaries Rates Dates'!$H$36,"M"),IF(BH$10&lt;DATE(YEAR(BH$10),6,1),3,0)))/('1.Salaries Rates Dates'!$E$36)))*BG20*'1.Salaries Rates Dates'!$E$36),((BJ20*(1-((IF(AND(BH$10&gt;=DATE(YEAR(BH$10),6,1),BH$10&lt;DATE(YEAR(BH$10),9,1)),DATEDIF(BH$10,'1.Salaries Rates Dates'!$H$36,"M"),IF(BH$10&lt;DATE(YEAR(BH$10),6,1),3,0)))/('1.Salaries Rates Dates'!$E$36))))*BG20*'1.Salaries Rates Dates'!$E$36*(1+'1.Salaries Rates Dates'!$B$49))))+
(SUM(((BJ21*((IF(AND(BH$10&gt;=DATE(YEAR(BH$10),6,1),BH$10&lt;DATE(YEAR(BH$10),9,1)),DATEDIF(BH$10,'1.Salaries Rates Dates'!$H$36,"M"),IF(BH$10&lt;DATE(YEAR(BH$10),6,1),3,0)))/('1.Salaries Rates Dates'!$E$36)))*BG21*'1.Salaries Rates Dates'!$E$36),((BJ21*(1-((IF(AND(BH$10&gt;=DATE(YEAR(BH$10),6,1),BH$10&lt;DATE(YEAR(BH$10),9,1)),DATEDIF(BH$10,'1.Salaries Rates Dates'!$H$36,"M"),IF(BH$10&lt;DATE(YEAR(BH$10),6,1),3,0)))/('1.Salaries Rates Dates'!$E$36))))*BG21*'1.Salaries Rates Dates'!$E$36*(1+'1.Salaries Rates Dates'!$B$49))))+
(SUM(((BJ22*((IF(AND(BH$10&gt;=DATE(YEAR(BH$10),6,1),BH$10&lt;DATE(YEAR(BH$10),9,1)),DATEDIF(BH$10,'1.Salaries Rates Dates'!$H$36,"M"),IF(BH$10&lt;DATE(YEAR(BH$10),6,1),3,0)))/('1.Salaries Rates Dates'!$E$36)))*BG22*'1.Salaries Rates Dates'!$E$36),((BJ22*(1-((IF(AND(BH$10&gt;=DATE(YEAR(BH$10),6,1),BH$10&lt;DATE(YEAR(BH$10),9,1)),DATEDIF(BH$10,'1.Salaries Rates Dates'!$H$36,"M"),IF(BH$10&lt;DATE(YEAR(BH$10),6,1),3,0)))/('1.Salaries Rates Dates'!$E$36))))*BG22*'1.Salaries Rates Dates'!$E$36*(1+'1.Salaries Rates Dates'!$B$49))))+
(SUM(((BJ23*((IF(AND(BH$10&gt;=DATE(YEAR(BH$10),6,1),BH$10&lt;DATE(YEAR(BH$10),9,1)),DATEDIF(BH$10,'1.Salaries Rates Dates'!$H$36,"M"),IF(BH$10&lt;DATE(YEAR(BH$10),6,1),3,0)))/('1.Salaries Rates Dates'!$E$36)))*BG23*'1.Salaries Rates Dates'!$E$36),((BJ23*(1-((IF(AND(BH$10&gt;=DATE(YEAR(BH$10),6,1),BH$10&lt;DATE(YEAR(BH$10),9,1)),DATEDIF(BH$10,'1.Salaries Rates Dates'!$H$36,"M"),IF(BH$10&lt;DATE(YEAR(BH$10),6,1),3,0)))/('1.Salaries Rates Dates'!$E$36))))*BG23*'1.Salaries Rates Dates'!$E$36*(1+'1.Salaries Rates Dates'!$B$49))))+
(SUM(((BJ24*((IF(AND(BH$10&gt;=DATE(YEAR(BH$10),6,1),BH$10&lt;DATE(YEAR(BH$10),9,1)),DATEDIF(BH$10,'1.Salaries Rates Dates'!$H$36,"M"),IF(BH$10&lt;DATE(YEAR(BH$10),6,1),3,0)))/('1.Salaries Rates Dates'!$E$36)))*BG24*'1.Salaries Rates Dates'!$E$36),((BJ24*(1-((IF(AND(BH$10&gt;=DATE(YEAR(BH$10),6,1),BH$10&lt;DATE(YEAR(BH$10),9,1)),DATEDIF(BH$10,'1.Salaries Rates Dates'!$H$36,"M"),IF(BH$10&lt;DATE(YEAR(BH$10),6,1),3,0)))/('1.Salaries Rates Dates'!$E$36))))*BG24*'1.Salaries Rates Dates'!$E$36*(1+'1.Salaries Rates Dates'!$B$49))))</f>
        <v>0</v>
      </c>
      <c r="CA25" s="188">
        <f>SUM(BT25:BZ25)</f>
        <v>0</v>
      </c>
    </row>
    <row r="26" spans="1:79" x14ac:dyDescent="0.25">
      <c r="A26" s="3" t="s">
        <v>4</v>
      </c>
      <c r="B26" s="376" t="s">
        <v>5</v>
      </c>
      <c r="C26" s="377"/>
      <c r="D26" s="226"/>
      <c r="E26" s="7"/>
      <c r="F26" s="7"/>
      <c r="G26" s="7"/>
      <c r="H26" s="7"/>
      <c r="I26" s="7"/>
      <c r="J26" s="7"/>
      <c r="K26" s="7"/>
      <c r="L26" s="7"/>
      <c r="M26" s="250"/>
      <c r="N26" s="7"/>
      <c r="O26" s="7"/>
      <c r="P26" s="7"/>
      <c r="Q26" s="7"/>
      <c r="R26" s="7"/>
      <c r="S26" s="7"/>
      <c r="T26" s="7"/>
      <c r="U26" s="7"/>
      <c r="V26" s="252"/>
      <c r="W26" s="7"/>
      <c r="X26" s="7"/>
      <c r="Y26" s="7"/>
      <c r="Z26" s="7"/>
      <c r="AA26" s="7"/>
      <c r="AB26" s="7"/>
      <c r="AC26" s="7"/>
      <c r="AD26" s="7"/>
      <c r="AE26" s="252"/>
      <c r="AF26" s="7"/>
      <c r="AG26" s="7"/>
      <c r="AH26" s="7"/>
      <c r="AI26" s="7"/>
      <c r="AJ26" s="7"/>
      <c r="AK26" s="7"/>
      <c r="AL26" s="7"/>
      <c r="AM26" s="7"/>
      <c r="AN26" s="252"/>
      <c r="AO26" s="7"/>
      <c r="AP26" s="7"/>
      <c r="AQ26" s="7"/>
      <c r="AR26" s="7"/>
      <c r="AS26" s="7"/>
      <c r="AT26" s="7"/>
      <c r="AU26" s="7"/>
      <c r="AV26" s="7"/>
      <c r="AW26" s="252"/>
      <c r="AX26" s="7"/>
      <c r="AY26" s="7"/>
      <c r="AZ26" s="7"/>
      <c r="BA26" s="7"/>
      <c r="BB26" s="7"/>
      <c r="BC26" s="7"/>
      <c r="BD26" s="7"/>
      <c r="BE26" s="7"/>
      <c r="BF26" s="252"/>
      <c r="BG26" s="7"/>
      <c r="BH26" s="7"/>
      <c r="BI26" s="7"/>
      <c r="BJ26" s="7"/>
      <c r="BK26" s="7"/>
      <c r="BL26" s="7"/>
      <c r="BM26" s="7"/>
      <c r="BN26" s="7"/>
      <c r="BO26" s="203"/>
      <c r="BP26" s="327"/>
      <c r="BQ26" s="204"/>
      <c r="BR26" s="1"/>
      <c r="BS26" s="203"/>
      <c r="BT26" s="327"/>
      <c r="BU26" s="327"/>
      <c r="BV26" s="327"/>
      <c r="BW26" s="327"/>
      <c r="BX26" s="327"/>
      <c r="BY26" s="155"/>
      <c r="BZ26" s="155"/>
      <c r="CA26" s="8"/>
    </row>
    <row r="27" spans="1:79" x14ac:dyDescent="0.25">
      <c r="A27" s="15">
        <v>1</v>
      </c>
      <c r="B27" s="16">
        <f>'1.Salaries Rates Dates'!C16</f>
        <v>0</v>
      </c>
      <c r="C27" s="30" t="s">
        <v>31</v>
      </c>
      <c r="D27" s="226"/>
      <c r="E27" s="25">
        <f>'1.Salaries Rates Dates'!Z16</f>
        <v>0</v>
      </c>
      <c r="F27" s="47"/>
      <c r="G27" s="394"/>
      <c r="H27" s="395"/>
      <c r="I27" s="48">
        <f>IF(F27&gt;0,('1.Salaries Rates Dates'!$D$30*F27),0)</f>
        <v>0</v>
      </c>
      <c r="J27" s="51">
        <f>IF(F27&gt;0,((E27*F27*'1.Salaries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Dates'!$D$30))))+(E27*F27*'1.Salaries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7" s="128">
        <f>IF($C27="FT",J27*'1.Salaries Rates Dates'!$B$44,
IF($C27="PT",J27*'1.Salaries Rates Dates'!$B$45,
IF($C27="Clinical",J27*'1.Salaries Rates Dates'!$B$44,
IF($C27="ANSFT",J27*'1.Salaries Rates Dates'!$B$46,
IF($C27="ANSPT",J27*'1.Salaries Rates Dates'!$B$47)))))</f>
        <v>0</v>
      </c>
      <c r="L27" s="28">
        <f t="shared" ref="L27:L36" si="9">J27+K27</f>
        <v>0</v>
      </c>
      <c r="M27" s="250"/>
      <c r="N27" s="25">
        <f>E27*(1+'1.Salaries Rates Dates'!$B$49)</f>
        <v>0</v>
      </c>
      <c r="O27" s="47"/>
      <c r="P27" s="334"/>
      <c r="Q27" s="335"/>
      <c r="R27" s="48">
        <f>IF(O27&gt;0,('1.Salaries Rates Dates'!$D$31*O27),0)</f>
        <v>0</v>
      </c>
      <c r="S27" s="51">
        <f>IF(O27&gt;0,((N27*O27*'1.Salaries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Dates'!$D$31))))+(N27*O27*'1.Salaries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7" s="128">
        <f>IF($C27="FT",S27*'1.Salaries Rates Dates'!$B$44,
IF($C27="PT",S27*'1.Salaries Rates Dates'!$B$45,
IF($C27="Clinical",S27*'1.Salaries Rates Dates'!$B$44,
IF($C27="ANSFT",S27*'1.Salaries Rates Dates'!$B$46,
IF($C27="ANSPT",S27*'1.Salaries Rates Dates'!$B$47)))))</f>
        <v>0</v>
      </c>
      <c r="U27" s="28">
        <f t="shared" ref="U27:U36" si="10">S27+T27</f>
        <v>0</v>
      </c>
      <c r="V27" s="252"/>
      <c r="W27" s="25">
        <f>N27*(1+'1.Salaries Rates Dates'!$B$49)</f>
        <v>0</v>
      </c>
      <c r="X27" s="47"/>
      <c r="Y27" s="334"/>
      <c r="Z27" s="335"/>
      <c r="AA27" s="48">
        <f>IF(X27&gt;0,('1.Salaries Rates Dates'!$D$32*X27),0)</f>
        <v>0</v>
      </c>
      <c r="AB27" s="51">
        <f>IF(X27&gt;0,((W27*X27*'1.Salaries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Dates'!$D$32))))+(W27*X27*'1.Salaries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7" s="128">
        <f>IF($C27="FT",AB27*'1.Salaries Rates Dates'!$B$44,
IF($C27="PT",AB27*'1.Salaries Rates Dates'!$B$45,
IF($C27="Clinical",AB27*'1.Salaries Rates Dates'!$B$44,
IF($C27="ANSFT",AB27*'1.Salaries Rates Dates'!$B$46,
IF($C27="ANSPT",AB27*'1.Salaries Rates Dates'!$B$47)))))</f>
        <v>0</v>
      </c>
      <c r="AD27" s="28">
        <f t="shared" ref="AD27:AD36" si="11">AB27+AC27</f>
        <v>0</v>
      </c>
      <c r="AE27" s="252"/>
      <c r="AF27" s="25">
        <f>W27*(1+'1.Salaries Rates Dates'!$B$49)</f>
        <v>0</v>
      </c>
      <c r="AG27" s="47"/>
      <c r="AH27" s="334"/>
      <c r="AI27" s="335"/>
      <c r="AJ27" s="48">
        <f>IF(AG27&gt;0,('1.Salaries Rates Dates'!$D$33*AG27),0)</f>
        <v>0</v>
      </c>
      <c r="AK27" s="51">
        <f>IF(AG27&gt;0,((AF27*AG27*'1.Salaries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Dates'!$D$33))))+(AF27*AG27*'1.Salaries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7" s="128">
        <f>IF($C27="FT",AK27*'1.Salaries Rates Dates'!$B$44,
IF($C27="PT",AK27*'1.Salaries Rates Dates'!$B$45,
IF($C27="Clinical",AK27*'1.Salaries Rates Dates'!$B$44,
IF($C27="ANSFT",AK27*'1.Salaries Rates Dates'!$B$46,
IF($C27="ANSPT",AK27*'1.Salaries Rates Dates'!$B$47)))))</f>
        <v>0</v>
      </c>
      <c r="AM27" s="28">
        <f t="shared" ref="AM27:AM36" si="12">AK27+AL27</f>
        <v>0</v>
      </c>
      <c r="AN27" s="252"/>
      <c r="AO27" s="25">
        <f>AF27*(1+'1.Salaries Rates Dates'!$B$49)</f>
        <v>0</v>
      </c>
      <c r="AP27" s="47"/>
      <c r="AQ27" s="334"/>
      <c r="AR27" s="335"/>
      <c r="AS27" s="48">
        <f>IF(AP27&gt;0,('1.Salaries Rates Dates'!$D$34*AP27),0)</f>
        <v>0</v>
      </c>
      <c r="AT27" s="51">
        <f>IF(AP27&gt;0,((AO27*AP27*'1.Salaries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Dates'!$D$34))))+(AO27*AP27*'1.Salaries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7" s="128">
        <f>IF($C27="FT",AT27*'1.Salaries Rates Dates'!$B$44,
IF($C27="PT",AT27*'1.Salaries Rates Dates'!$B$45,
IF($C27="Clinical",AT27*'1.Salaries Rates Dates'!$B$44,
IF($C27="ANSFT",AT27*'1.Salaries Rates Dates'!$B$46,
IF($C27="ANSPT",AT27*'1.Salaries Rates Dates'!$B$47)))))</f>
        <v>0</v>
      </c>
      <c r="AV27" s="28">
        <f t="shared" ref="AV27:AV36" si="13">AT27+AU27</f>
        <v>0</v>
      </c>
      <c r="AW27" s="252"/>
      <c r="AX27" s="25">
        <f>AO27*(1+'1.Salaries Rates Dates'!$B$49)</f>
        <v>0</v>
      </c>
      <c r="AY27" s="47"/>
      <c r="AZ27" s="334"/>
      <c r="BA27" s="335"/>
      <c r="BB27" s="48">
        <f>IF(AY27&gt;0,('1.Salaries Rates Dates'!$D$35*AY27),0)</f>
        <v>0</v>
      </c>
      <c r="BC27" s="51">
        <f>IF(AY27&gt;0,((AX27*AY27*'1.Salaries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Dates'!$D$35))))+(AX27*AY27*'1.Salaries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7" s="128">
        <f>IF($C27="FT",BC27*'1.Salaries Rates Dates'!$B$44,
IF($C27="PT",BC27*'1.Salaries Rates Dates'!$B$45,
IF($C27="Clinical",BC27*'1.Salaries Rates Dates'!$B$44,
IF($C27="ANSFT",BC27*'1.Salaries Rates Dates'!$B$46,
IF($C27="ANSPT",BC27*'1.Salaries Rates Dates'!$B$47)))))</f>
        <v>0</v>
      </c>
      <c r="BE27" s="28">
        <f t="shared" ref="BE27:BE36" si="14">BC27+BD27</f>
        <v>0</v>
      </c>
      <c r="BF27" s="252"/>
      <c r="BG27" s="25">
        <f>AX27*(1+'1.Salaries Rates Dates'!$B$49)</f>
        <v>0</v>
      </c>
      <c r="BH27" s="47"/>
      <c r="BI27" s="334"/>
      <c r="BJ27" s="335"/>
      <c r="BK27" s="48">
        <f>IF(BH27&gt;0,('1.Salaries Rates Dates'!$D$36*BH27),0)</f>
        <v>0</v>
      </c>
      <c r="BL27" s="51">
        <f>IF(BH27&gt;0,((BG27*BH27*'1.Salaries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Dates'!$D$36))))+(BG27*BH27*'1.Salaries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7" s="128">
        <f>IF($C27="FT",BL27*'1.Salaries Rates Dates'!$B$44,
IF($C27="PT",BL27*'1.Salaries Rates Dates'!$B$45,
IF($C27="Clinical",BL27*'1.Salaries Rates Dates'!$B$44,
IF($C27="ANSFT",BL27*'1.Salaries Rates Dates'!$B$46,
IF($C27="ANSPT",BL27*'1.Salaries Rates Dates'!$B$47)))))</f>
        <v>0</v>
      </c>
      <c r="BN27" s="28">
        <f t="shared" ref="BN27:BN36" si="15">BL27+BM27</f>
        <v>0</v>
      </c>
      <c r="BO27" s="14">
        <f t="shared" ref="BO27:BQ36" si="16">J27+S27+AB27+AK27+AT27+BC27+BL27</f>
        <v>0</v>
      </c>
      <c r="BP27" s="14">
        <f t="shared" si="16"/>
        <v>0</v>
      </c>
      <c r="BQ27" s="14">
        <f t="shared" si="16"/>
        <v>0</v>
      </c>
      <c r="BR27" s="82"/>
      <c r="BS27" s="55">
        <f>'1.Salaries Rates Dates'!$D$16</f>
        <v>0</v>
      </c>
      <c r="BT27" s="187">
        <f t="shared" ref="BT27:BT36" si="17">$J27</f>
        <v>0</v>
      </c>
      <c r="BU27" s="187">
        <f t="shared" ref="BU27:BU36" si="18">$S27</f>
        <v>0</v>
      </c>
      <c r="BV27" s="187">
        <f t="shared" ref="BV27:BV36" si="19">$AB27</f>
        <v>0</v>
      </c>
      <c r="BW27" s="187">
        <f t="shared" ref="BW27:BW36" si="20">$AK27</f>
        <v>0</v>
      </c>
      <c r="BX27" s="187">
        <f t="shared" ref="BX27:BX36" si="21">$AT27</f>
        <v>0</v>
      </c>
      <c r="BY27" s="187">
        <f t="shared" ref="BY27:BY36" si="22">$BC27</f>
        <v>0</v>
      </c>
      <c r="BZ27" s="187">
        <f t="shared" ref="BZ27:BZ36" si="23">$BL27</f>
        <v>0</v>
      </c>
      <c r="CA27" s="188">
        <f>SUM(BT27:BZ27)</f>
        <v>0</v>
      </c>
    </row>
    <row r="28" spans="1:79" x14ac:dyDescent="0.25">
      <c r="A28" s="15">
        <v>2</v>
      </c>
      <c r="B28" s="16">
        <f>'1.Salaries Rates Dates'!C17</f>
        <v>0</v>
      </c>
      <c r="C28" s="30" t="s">
        <v>31</v>
      </c>
      <c r="D28" s="226"/>
      <c r="E28" s="25">
        <f>'1.Salaries Rates Dates'!Z17</f>
        <v>0</v>
      </c>
      <c r="F28" s="47"/>
      <c r="G28" s="396"/>
      <c r="H28" s="397"/>
      <c r="I28" s="48">
        <f>IF(F28&gt;0,('1.Salaries Rates Dates'!$D$30*F28),0)</f>
        <v>0</v>
      </c>
      <c r="J28" s="51">
        <f>IF(F28&gt;0,((E28*F28*'1.Salaries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Dates'!$D$30))))+(E28*F28*'1.Salaries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8" s="128">
        <f>IF($C28="FT",J28*'1.Salaries Rates Dates'!$B$44,
IF($C28="PT",J28*'1.Salaries Rates Dates'!$B$45,
IF($C28="Clinical",J28*'1.Salaries Rates Dates'!$B$44,
IF($C28="ANSFT",J28*'1.Salaries Rates Dates'!$B$46,
IF($C28="ANSPT",J28*'1.Salaries Rates Dates'!$B$47)))))</f>
        <v>0</v>
      </c>
      <c r="L28" s="28">
        <f t="shared" si="9"/>
        <v>0</v>
      </c>
      <c r="M28" s="250"/>
      <c r="N28" s="25">
        <f>E28*(1+'1.Salaries Rates Dates'!$B$49)</f>
        <v>0</v>
      </c>
      <c r="O28" s="47"/>
      <c r="P28" s="336"/>
      <c r="Q28" s="337"/>
      <c r="R28" s="48">
        <f>IF(O28&gt;0,('1.Salaries Rates Dates'!$D$31*O28),0)</f>
        <v>0</v>
      </c>
      <c r="S28" s="51">
        <f>IF(O28&gt;0,((N28*O28*'1.Salaries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Dates'!$D$31))))+(N28*O28*'1.Salaries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8" s="128">
        <f>IF($C28="FT",S28*'1.Salaries Rates Dates'!$B$44,
IF($C28="PT",S28*'1.Salaries Rates Dates'!$B$45,
IF($C28="Clinical",S28*'1.Salaries Rates Dates'!$B$44,
IF($C28="ANSFT",S28*'1.Salaries Rates Dates'!$B$46,
IF($C28="ANSPT",S28*'1.Salaries Rates Dates'!$B$47)))))</f>
        <v>0</v>
      </c>
      <c r="U28" s="28">
        <f t="shared" si="10"/>
        <v>0</v>
      </c>
      <c r="V28" s="252"/>
      <c r="W28" s="25">
        <f>N28*(1+'1.Salaries Rates Dates'!$B$49)</f>
        <v>0</v>
      </c>
      <c r="X28" s="47"/>
      <c r="Y28" s="336"/>
      <c r="Z28" s="337"/>
      <c r="AA28" s="48">
        <f>IF(X28&gt;0,('1.Salaries Rates Dates'!$D$32*X28),0)</f>
        <v>0</v>
      </c>
      <c r="AB28" s="51">
        <f>IF(X28&gt;0,((W28*X28*'1.Salaries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Dates'!$D$32))))+(W28*X28*'1.Salaries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8" s="128">
        <f>IF($C28="FT",AB28*'1.Salaries Rates Dates'!$B$44,
IF($C28="PT",AB28*'1.Salaries Rates Dates'!$B$45,
IF($C28="Clinical",AB28*'1.Salaries Rates Dates'!$B$44,
IF($C28="ANSFT",AB28*'1.Salaries Rates Dates'!$B$46,
IF($C28="ANSPT",AB28*'1.Salaries Rates Dates'!$B$47)))))</f>
        <v>0</v>
      </c>
      <c r="AD28" s="28">
        <f t="shared" si="11"/>
        <v>0</v>
      </c>
      <c r="AE28" s="252"/>
      <c r="AF28" s="25">
        <f>W28*(1+'1.Salaries Rates Dates'!$B$49)</f>
        <v>0</v>
      </c>
      <c r="AG28" s="47"/>
      <c r="AH28" s="336"/>
      <c r="AI28" s="337"/>
      <c r="AJ28" s="48">
        <f>IF(AG28&gt;0,('1.Salaries Rates Dates'!$D$33*AG28),0)</f>
        <v>0</v>
      </c>
      <c r="AK28" s="51">
        <f>IF(AG28&gt;0,((AF28*AG28*'1.Salaries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Dates'!$D$33))))+(AF28*AG28*'1.Salaries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8" s="128">
        <f>IF($C28="FT",AK28*'1.Salaries Rates Dates'!$B$44,
IF($C28="PT",AK28*'1.Salaries Rates Dates'!$B$45,
IF($C28="Clinical",AK28*'1.Salaries Rates Dates'!$B$44,
IF($C28="ANSFT",AK28*'1.Salaries Rates Dates'!$B$46,
IF($C28="ANSPT",AK28*'1.Salaries Rates Dates'!$B$47)))))</f>
        <v>0</v>
      </c>
      <c r="AM28" s="28">
        <f t="shared" si="12"/>
        <v>0</v>
      </c>
      <c r="AN28" s="252"/>
      <c r="AO28" s="25">
        <f>AF28*(1+'1.Salaries Rates Dates'!$B$49)</f>
        <v>0</v>
      </c>
      <c r="AP28" s="47"/>
      <c r="AQ28" s="336"/>
      <c r="AR28" s="337"/>
      <c r="AS28" s="48">
        <f>IF(AP28&gt;0,('1.Salaries Rates Dates'!$D$34*AP28),0)</f>
        <v>0</v>
      </c>
      <c r="AT28" s="51">
        <f>IF(AP28&gt;0,((AO28*AP28*'1.Salaries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Dates'!$D$34))))+(AO28*AP28*'1.Salaries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8" s="128">
        <f>IF($C28="FT",AT28*'1.Salaries Rates Dates'!$B$44,
IF($C28="PT",AT28*'1.Salaries Rates Dates'!$B$45,
IF($C28="Clinical",AT28*'1.Salaries Rates Dates'!$B$44,
IF($C28="ANSFT",AT28*'1.Salaries Rates Dates'!$B$46,
IF($C28="ANSPT",AT28*'1.Salaries Rates Dates'!$B$47)))))</f>
        <v>0</v>
      </c>
      <c r="AV28" s="28">
        <f t="shared" si="13"/>
        <v>0</v>
      </c>
      <c r="AW28" s="252"/>
      <c r="AX28" s="25">
        <f>AO28*(1+'1.Salaries Rates Dates'!$B$49)</f>
        <v>0</v>
      </c>
      <c r="AY28" s="47"/>
      <c r="AZ28" s="336"/>
      <c r="BA28" s="337"/>
      <c r="BB28" s="48">
        <f>IF(AY28&gt;0,('1.Salaries Rates Dates'!$D$35*AY28),0)</f>
        <v>0</v>
      </c>
      <c r="BC28" s="51">
        <f>IF(AY28&gt;0,((AX28*AY28*'1.Salaries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Dates'!$D$35))))+(AX28*AY28*'1.Salaries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8" s="128">
        <f>IF($C28="FT",BC28*'1.Salaries Rates Dates'!$B$44,
IF($C28="PT",BC28*'1.Salaries Rates Dates'!$B$45,
IF($C28="Clinical",BC28*'1.Salaries Rates Dates'!$B$44,
IF($C28="ANSFT",BC28*'1.Salaries Rates Dates'!$B$46,
IF($C28="ANSPT",BC28*'1.Salaries Rates Dates'!$B$47)))))</f>
        <v>0</v>
      </c>
      <c r="BE28" s="28">
        <f t="shared" si="14"/>
        <v>0</v>
      </c>
      <c r="BF28" s="252"/>
      <c r="BG28" s="25">
        <f>AX28*(1+'1.Salaries Rates Dates'!$B$49)</f>
        <v>0</v>
      </c>
      <c r="BH28" s="47"/>
      <c r="BI28" s="336"/>
      <c r="BJ28" s="337"/>
      <c r="BK28" s="48">
        <f>IF(BH28&gt;0,('1.Salaries Rates Dates'!$D$36*BH28),0)</f>
        <v>0</v>
      </c>
      <c r="BL28" s="51">
        <f>IF(BH28&gt;0,((BG28*BH28*'1.Salaries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Dates'!$D$36))))+(BG28*BH28*'1.Salaries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8" s="128">
        <f>IF($C28="FT",BL28*'1.Salaries Rates Dates'!$B$44,
IF($C28="PT",BL28*'1.Salaries Rates Dates'!$B$45,
IF($C28="Clinical",BL28*'1.Salaries Rates Dates'!$B$44,
IF($C28="ANSFT",BL28*'1.Salaries Rates Dates'!$B$46,
IF($C28="ANSPT",BL28*'1.Salaries Rates Dates'!$B$47)))))</f>
        <v>0</v>
      </c>
      <c r="BN28" s="28">
        <f t="shared" si="15"/>
        <v>0</v>
      </c>
      <c r="BO28" s="14">
        <f t="shared" si="16"/>
        <v>0</v>
      </c>
      <c r="BP28" s="14">
        <f t="shared" si="16"/>
        <v>0</v>
      </c>
      <c r="BQ28" s="14">
        <f t="shared" si="16"/>
        <v>0</v>
      </c>
      <c r="BR28" s="82"/>
      <c r="BS28" s="55">
        <f>'1.Salaries Rates Dates'!$D$17</f>
        <v>0</v>
      </c>
      <c r="BT28" s="187">
        <f t="shared" si="17"/>
        <v>0</v>
      </c>
      <c r="BU28" s="187">
        <f t="shared" si="18"/>
        <v>0</v>
      </c>
      <c r="BV28" s="187">
        <f t="shared" si="19"/>
        <v>0</v>
      </c>
      <c r="BW28" s="187">
        <f t="shared" si="20"/>
        <v>0</v>
      </c>
      <c r="BX28" s="187">
        <f t="shared" si="21"/>
        <v>0</v>
      </c>
      <c r="BY28" s="187">
        <f t="shared" si="22"/>
        <v>0</v>
      </c>
      <c r="BZ28" s="187">
        <f t="shared" si="23"/>
        <v>0</v>
      </c>
      <c r="CA28" s="188">
        <f t="shared" ref="CA28:CA36" si="24">SUM(BT28:BZ28)</f>
        <v>0</v>
      </c>
    </row>
    <row r="29" spans="1:79" x14ac:dyDescent="0.25">
      <c r="A29" s="15">
        <v>3</v>
      </c>
      <c r="B29" s="16">
        <f>'1.Salaries Rates Dates'!C18</f>
        <v>0</v>
      </c>
      <c r="C29" s="30" t="s">
        <v>31</v>
      </c>
      <c r="D29" s="226"/>
      <c r="E29" s="25">
        <f>'1.Salaries Rates Dates'!Z18</f>
        <v>0</v>
      </c>
      <c r="F29" s="47"/>
      <c r="G29" s="396"/>
      <c r="H29" s="397"/>
      <c r="I29" s="48">
        <f>IF(F29&gt;0,('1.Salaries Rates Dates'!$D$30*F29),0)</f>
        <v>0</v>
      </c>
      <c r="J29" s="51">
        <f>IF(F29&gt;0,((E29*F29*'1.Salaries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Dates'!$D$30))))+(E29*F29*'1.Salaries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29" s="128">
        <f>IF($C29="FT",J29*'1.Salaries Rates Dates'!$B$44,
IF($C29="PT",J29*'1.Salaries Rates Dates'!$B$45,
IF($C29="Clinical",J29*'1.Salaries Rates Dates'!$B$44,
IF($C29="ANSFT",J29*'1.Salaries Rates Dates'!$B$46,
IF($C29="ANSPT",J29*'1.Salaries Rates Dates'!$B$47)))))</f>
        <v>0</v>
      </c>
      <c r="L29" s="28">
        <f t="shared" si="9"/>
        <v>0</v>
      </c>
      <c r="M29" s="250"/>
      <c r="N29" s="25">
        <f>E29*(1+'1.Salaries Rates Dates'!$B$49)</f>
        <v>0</v>
      </c>
      <c r="O29" s="47"/>
      <c r="P29" s="336"/>
      <c r="Q29" s="337"/>
      <c r="R29" s="48">
        <f>IF(O29&gt;0,('1.Salaries Rates Dates'!$D$31*O29),0)</f>
        <v>0</v>
      </c>
      <c r="S29" s="51">
        <f>IF(O29&gt;0,((N29*O29*'1.Salaries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Dates'!$D$31))))+(N29*O29*'1.Salaries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29" s="128">
        <f>IF($C29="FT",S29*'1.Salaries Rates Dates'!$B$44,
IF($C29="PT",S29*'1.Salaries Rates Dates'!$B$45,
IF($C29="Clinical",S29*'1.Salaries Rates Dates'!$B$44,
IF($C29="ANSFT",S29*'1.Salaries Rates Dates'!$B$46,
IF($C29="ANSPT",S29*'1.Salaries Rates Dates'!$B$47)))))</f>
        <v>0</v>
      </c>
      <c r="U29" s="28">
        <f t="shared" si="10"/>
        <v>0</v>
      </c>
      <c r="V29" s="252"/>
      <c r="W29" s="25">
        <f>N29*(1+'1.Salaries Rates Dates'!$B$49)</f>
        <v>0</v>
      </c>
      <c r="X29" s="47"/>
      <c r="Y29" s="336"/>
      <c r="Z29" s="337"/>
      <c r="AA29" s="48">
        <f>IF(X29&gt;0,('1.Salaries Rates Dates'!$D$32*X29),0)</f>
        <v>0</v>
      </c>
      <c r="AB29" s="51">
        <f>IF(X29&gt;0,((W29*X29*'1.Salaries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Dates'!$D$32))))+(W29*X29*'1.Salaries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29" s="128">
        <f>IF($C29="FT",AB29*'1.Salaries Rates Dates'!$B$44,
IF($C29="PT",AB29*'1.Salaries Rates Dates'!$B$45,
IF($C29="Clinical",AB29*'1.Salaries Rates Dates'!$B$44,
IF($C29="ANSFT",AB29*'1.Salaries Rates Dates'!$B$46,
IF($C29="ANSPT",AB29*'1.Salaries Rates Dates'!$B$47)))))</f>
        <v>0</v>
      </c>
      <c r="AD29" s="28">
        <f t="shared" si="11"/>
        <v>0</v>
      </c>
      <c r="AE29" s="252"/>
      <c r="AF29" s="25">
        <f>W29*(1+'1.Salaries Rates Dates'!$B$49)</f>
        <v>0</v>
      </c>
      <c r="AG29" s="47"/>
      <c r="AH29" s="336"/>
      <c r="AI29" s="337"/>
      <c r="AJ29" s="48">
        <f>IF(AG29&gt;0,('1.Salaries Rates Dates'!$D$33*AG29),0)</f>
        <v>0</v>
      </c>
      <c r="AK29" s="51">
        <f>IF(AG29&gt;0,((AF29*AG29*'1.Salaries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Dates'!$D$33))))+(AF29*AG29*'1.Salaries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29" s="128">
        <f>IF($C29="FT",AK29*'1.Salaries Rates Dates'!$B$44,
IF($C29="PT",AK29*'1.Salaries Rates Dates'!$B$45,
IF($C29="Clinical",AK29*'1.Salaries Rates Dates'!$B$44,
IF($C29="ANSFT",AK29*'1.Salaries Rates Dates'!$B$46,
IF($C29="ANSPT",AK29*'1.Salaries Rates Dates'!$B$47)))))</f>
        <v>0</v>
      </c>
      <c r="AM29" s="28">
        <f t="shared" si="12"/>
        <v>0</v>
      </c>
      <c r="AN29" s="252"/>
      <c r="AO29" s="25">
        <f>AF29*(1+'1.Salaries Rates Dates'!$B$49)</f>
        <v>0</v>
      </c>
      <c r="AP29" s="47"/>
      <c r="AQ29" s="336"/>
      <c r="AR29" s="337"/>
      <c r="AS29" s="48">
        <f>IF(AP29&gt;0,('1.Salaries Rates Dates'!$D$34*AP29),0)</f>
        <v>0</v>
      </c>
      <c r="AT29" s="51">
        <f>IF(AP29&gt;0,((AO29*AP29*'1.Salaries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Dates'!$D$34))))+(AO29*AP29*'1.Salaries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29" s="128">
        <f>IF($C29="FT",AT29*'1.Salaries Rates Dates'!$B$44,
IF($C29="PT",AT29*'1.Salaries Rates Dates'!$B$45,
IF($C29="Clinical",AT29*'1.Salaries Rates Dates'!$B$44,
IF($C29="ANSFT",AT29*'1.Salaries Rates Dates'!$B$46,
IF($C29="ANSPT",AT29*'1.Salaries Rates Dates'!$B$47)))))</f>
        <v>0</v>
      </c>
      <c r="AV29" s="28">
        <f t="shared" si="13"/>
        <v>0</v>
      </c>
      <c r="AW29" s="252"/>
      <c r="AX29" s="25">
        <f>AO29*(1+'1.Salaries Rates Dates'!$B$49)</f>
        <v>0</v>
      </c>
      <c r="AY29" s="47"/>
      <c r="AZ29" s="336"/>
      <c r="BA29" s="337"/>
      <c r="BB29" s="48">
        <f>IF(AY29&gt;0,('1.Salaries Rates Dates'!$D$35*AY29),0)</f>
        <v>0</v>
      </c>
      <c r="BC29" s="51">
        <f>IF(AY29&gt;0,((AX29*AY29*'1.Salaries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Dates'!$D$35))))+(AX29*AY29*'1.Salaries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29" s="128">
        <f>IF($C29="FT",BC29*'1.Salaries Rates Dates'!$B$44,
IF($C29="PT",BC29*'1.Salaries Rates Dates'!$B$45,
IF($C29="Clinical",BC29*'1.Salaries Rates Dates'!$B$44,
IF($C29="ANSFT",BC29*'1.Salaries Rates Dates'!$B$46,
IF($C29="ANSPT",BC29*'1.Salaries Rates Dates'!$B$47)))))</f>
        <v>0</v>
      </c>
      <c r="BE29" s="28">
        <f t="shared" si="14"/>
        <v>0</v>
      </c>
      <c r="BF29" s="252"/>
      <c r="BG29" s="25">
        <f>AX29*(1+'1.Salaries Rates Dates'!$B$49)</f>
        <v>0</v>
      </c>
      <c r="BH29" s="47"/>
      <c r="BI29" s="336"/>
      <c r="BJ29" s="337"/>
      <c r="BK29" s="48">
        <f>IF(BH29&gt;0,('1.Salaries Rates Dates'!$D$36*BH29),0)</f>
        <v>0</v>
      </c>
      <c r="BL29" s="51">
        <f>IF(BH29&gt;0,((BG29*BH29*'1.Salaries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Dates'!$D$36))))+(BG29*BH29*'1.Salaries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29" s="128">
        <f>IF($C29="FT",BL29*'1.Salaries Rates Dates'!$B$44,
IF($C29="PT",BL29*'1.Salaries Rates Dates'!$B$45,
IF($C29="Clinical",BL29*'1.Salaries Rates Dates'!$B$44,
IF($C29="ANSFT",BL29*'1.Salaries Rates Dates'!$B$46,
IF($C29="ANSPT",BL29*'1.Salaries Rates Dates'!$B$47)))))</f>
        <v>0</v>
      </c>
      <c r="BN29" s="28">
        <f t="shared" si="15"/>
        <v>0</v>
      </c>
      <c r="BO29" s="14">
        <f t="shared" si="16"/>
        <v>0</v>
      </c>
      <c r="BP29" s="14">
        <f t="shared" si="16"/>
        <v>0</v>
      </c>
      <c r="BQ29" s="14">
        <f t="shared" si="16"/>
        <v>0</v>
      </c>
      <c r="BR29" s="82"/>
      <c r="BS29" s="55">
        <f>'1.Salaries Rates Dates'!$D$18</f>
        <v>0</v>
      </c>
      <c r="BT29" s="187">
        <f t="shared" si="17"/>
        <v>0</v>
      </c>
      <c r="BU29" s="187">
        <f t="shared" si="18"/>
        <v>0</v>
      </c>
      <c r="BV29" s="187">
        <f t="shared" si="19"/>
        <v>0</v>
      </c>
      <c r="BW29" s="187">
        <f t="shared" si="20"/>
        <v>0</v>
      </c>
      <c r="BX29" s="187">
        <f t="shared" si="21"/>
        <v>0</v>
      </c>
      <c r="BY29" s="187">
        <f t="shared" si="22"/>
        <v>0</v>
      </c>
      <c r="BZ29" s="187">
        <f t="shared" si="23"/>
        <v>0</v>
      </c>
      <c r="CA29" s="188">
        <f t="shared" si="24"/>
        <v>0</v>
      </c>
    </row>
    <row r="30" spans="1:79" x14ac:dyDescent="0.25">
      <c r="A30" s="15">
        <v>4</v>
      </c>
      <c r="B30" s="16">
        <f>'1.Salaries Rates Dates'!C19</f>
        <v>0</v>
      </c>
      <c r="C30" s="30" t="s">
        <v>31</v>
      </c>
      <c r="D30" s="226"/>
      <c r="E30" s="25">
        <f>'1.Salaries Rates Dates'!Z19</f>
        <v>0</v>
      </c>
      <c r="F30" s="47"/>
      <c r="G30" s="396"/>
      <c r="H30" s="397"/>
      <c r="I30" s="48">
        <f>IF(F30&gt;0,('1.Salaries Rates Dates'!$D$30*F30),0)</f>
        <v>0</v>
      </c>
      <c r="J30" s="51">
        <f>IF(F30&gt;0,((E30*F30*'1.Salaries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Dates'!$D$30))))+(E30*F30*'1.Salaries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0" s="128">
        <f>IF($C30="FT",J30*'1.Salaries Rates Dates'!$B$44,
IF($C30="PT",J30*'1.Salaries Rates Dates'!$B$45,
IF($C30="Clinical",J30*'1.Salaries Rates Dates'!$B$44,
IF($C30="ANSFT",J30*'1.Salaries Rates Dates'!$B$46,
IF($C30="ANSPT",J30*'1.Salaries Rates Dates'!$B$47)))))</f>
        <v>0</v>
      </c>
      <c r="L30" s="28">
        <f t="shared" si="9"/>
        <v>0</v>
      </c>
      <c r="M30" s="250"/>
      <c r="N30" s="25">
        <f>E30*(1+'1.Salaries Rates Dates'!$B$49)</f>
        <v>0</v>
      </c>
      <c r="O30" s="47"/>
      <c r="P30" s="336"/>
      <c r="Q30" s="337"/>
      <c r="R30" s="48">
        <f>IF(O30&gt;0,('1.Salaries Rates Dates'!$D$31*O30),0)</f>
        <v>0</v>
      </c>
      <c r="S30" s="51">
        <f>IF(O30&gt;0,((N30*O30*'1.Salaries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Dates'!$D$31))))+(N30*O30*'1.Salaries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0" s="128">
        <f>IF($C30="FT",S30*'1.Salaries Rates Dates'!$B$44,
IF($C30="PT",S30*'1.Salaries Rates Dates'!$B$45,
IF($C30="Clinical",S30*'1.Salaries Rates Dates'!$B$44,
IF($C30="ANSFT",S30*'1.Salaries Rates Dates'!$B$46,
IF($C30="ANSPT",S30*'1.Salaries Rates Dates'!$B$47)))))</f>
        <v>0</v>
      </c>
      <c r="U30" s="28">
        <f t="shared" si="10"/>
        <v>0</v>
      </c>
      <c r="V30" s="252"/>
      <c r="W30" s="25">
        <f>N30*(1+'1.Salaries Rates Dates'!$B$49)</f>
        <v>0</v>
      </c>
      <c r="X30" s="47"/>
      <c r="Y30" s="336"/>
      <c r="Z30" s="337"/>
      <c r="AA30" s="48">
        <f>IF(X30&gt;0,('1.Salaries Rates Dates'!$D$32*X30),0)</f>
        <v>0</v>
      </c>
      <c r="AB30" s="51">
        <f>IF(X30&gt;0,((W30*X30*'1.Salaries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Dates'!$D$32))))+(W30*X30*'1.Salaries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0" s="128">
        <f>IF($C30="FT",AB30*'1.Salaries Rates Dates'!$B$44,
IF($C30="PT",AB30*'1.Salaries Rates Dates'!$B$45,
IF($C30="Clinical",AB30*'1.Salaries Rates Dates'!$B$44,
IF($C30="ANSFT",AB30*'1.Salaries Rates Dates'!$B$46,
IF($C30="ANSPT",AB30*'1.Salaries Rates Dates'!$B$47)))))</f>
        <v>0</v>
      </c>
      <c r="AD30" s="28">
        <f t="shared" si="11"/>
        <v>0</v>
      </c>
      <c r="AE30" s="252"/>
      <c r="AF30" s="25">
        <f>W30*(1+'1.Salaries Rates Dates'!$B$49)</f>
        <v>0</v>
      </c>
      <c r="AG30" s="47"/>
      <c r="AH30" s="336"/>
      <c r="AI30" s="337"/>
      <c r="AJ30" s="48">
        <f>IF(AG30&gt;0,('1.Salaries Rates Dates'!$D$33*AG30),0)</f>
        <v>0</v>
      </c>
      <c r="AK30" s="51">
        <f>IF(AG30&gt;0,((AF30*AG30*'1.Salaries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Dates'!$D$33))))+(AF30*AG30*'1.Salaries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0" s="128">
        <f>IF($C30="FT",AK30*'1.Salaries Rates Dates'!$B$44,
IF($C30="PT",AK30*'1.Salaries Rates Dates'!$B$45,
IF($C30="Clinical",AK30*'1.Salaries Rates Dates'!$B$44,
IF($C30="ANSFT",AK30*'1.Salaries Rates Dates'!$B$46,
IF($C30="ANSPT",AK30*'1.Salaries Rates Dates'!$B$47)))))</f>
        <v>0</v>
      </c>
      <c r="AM30" s="28">
        <f t="shared" si="12"/>
        <v>0</v>
      </c>
      <c r="AN30" s="252"/>
      <c r="AO30" s="25">
        <f>AF30*(1+'1.Salaries Rates Dates'!$B$49)</f>
        <v>0</v>
      </c>
      <c r="AP30" s="47"/>
      <c r="AQ30" s="336"/>
      <c r="AR30" s="337"/>
      <c r="AS30" s="48">
        <f>IF(AP30&gt;0,('1.Salaries Rates Dates'!$D$34*AP30),0)</f>
        <v>0</v>
      </c>
      <c r="AT30" s="51">
        <f>IF(AP30&gt;0,((AO30*AP30*'1.Salaries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Dates'!$D$34))))+(AO30*AP30*'1.Salaries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0" s="128">
        <f>IF($C30="FT",AT30*'1.Salaries Rates Dates'!$B$44,
IF($C30="PT",AT30*'1.Salaries Rates Dates'!$B$45,
IF($C30="Clinical",AT30*'1.Salaries Rates Dates'!$B$44,
IF($C30="ANSFT",AT30*'1.Salaries Rates Dates'!$B$46,
IF($C30="ANSPT",AT30*'1.Salaries Rates Dates'!$B$47)))))</f>
        <v>0</v>
      </c>
      <c r="AV30" s="28">
        <f t="shared" si="13"/>
        <v>0</v>
      </c>
      <c r="AW30" s="252"/>
      <c r="AX30" s="25">
        <f>AO30*(1+'1.Salaries Rates Dates'!$B$49)</f>
        <v>0</v>
      </c>
      <c r="AY30" s="47"/>
      <c r="AZ30" s="336"/>
      <c r="BA30" s="337"/>
      <c r="BB30" s="48">
        <f>IF(AY30&gt;0,('1.Salaries Rates Dates'!$D$35*AY30),0)</f>
        <v>0</v>
      </c>
      <c r="BC30" s="51">
        <f>IF(AY30&gt;0,((AX30*AY30*'1.Salaries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Dates'!$D$35))))+(AX30*AY30*'1.Salaries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0" s="128">
        <f>IF($C30="FT",BC30*'1.Salaries Rates Dates'!$B$44,
IF($C30="PT",BC30*'1.Salaries Rates Dates'!$B$45,
IF($C30="Clinical",BC30*'1.Salaries Rates Dates'!$B$44,
IF($C30="ANSFT",BC30*'1.Salaries Rates Dates'!$B$46,
IF($C30="ANSPT",BC30*'1.Salaries Rates Dates'!$B$47)))))</f>
        <v>0</v>
      </c>
      <c r="BE30" s="28">
        <f t="shared" si="14"/>
        <v>0</v>
      </c>
      <c r="BF30" s="252"/>
      <c r="BG30" s="25">
        <f>AX30*(1+'1.Salaries Rates Dates'!$B$49)</f>
        <v>0</v>
      </c>
      <c r="BH30" s="47"/>
      <c r="BI30" s="336"/>
      <c r="BJ30" s="337"/>
      <c r="BK30" s="48">
        <f>IF(BH30&gt;0,('1.Salaries Rates Dates'!$D$36*BH30),0)</f>
        <v>0</v>
      </c>
      <c r="BL30" s="51">
        <f>IF(BH30&gt;0,((BG30*BH30*'1.Salaries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Dates'!$D$36))))+(BG30*BH30*'1.Salaries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0" s="128">
        <f>IF($C30="FT",BL30*'1.Salaries Rates Dates'!$B$44,
IF($C30="PT",BL30*'1.Salaries Rates Dates'!$B$45,
IF($C30="Clinical",BL30*'1.Salaries Rates Dates'!$B$44,
IF($C30="ANSFT",BL30*'1.Salaries Rates Dates'!$B$46,
IF($C30="ANSPT",BL30*'1.Salaries Rates Dates'!$B$47)))))</f>
        <v>0</v>
      </c>
      <c r="BN30" s="28">
        <f t="shared" si="15"/>
        <v>0</v>
      </c>
      <c r="BO30" s="14">
        <f t="shared" si="16"/>
        <v>0</v>
      </c>
      <c r="BP30" s="14">
        <f t="shared" si="16"/>
        <v>0</v>
      </c>
      <c r="BQ30" s="14">
        <f t="shared" si="16"/>
        <v>0</v>
      </c>
      <c r="BR30" s="82"/>
      <c r="BS30" s="55">
        <f>'1.Salaries Rates Dates'!$D$19</f>
        <v>0</v>
      </c>
      <c r="BT30" s="187">
        <f t="shared" si="17"/>
        <v>0</v>
      </c>
      <c r="BU30" s="187">
        <f t="shared" si="18"/>
        <v>0</v>
      </c>
      <c r="BV30" s="187">
        <f t="shared" si="19"/>
        <v>0</v>
      </c>
      <c r="BW30" s="187">
        <f t="shared" si="20"/>
        <v>0</v>
      </c>
      <c r="BX30" s="187">
        <f t="shared" si="21"/>
        <v>0</v>
      </c>
      <c r="BY30" s="187">
        <f t="shared" si="22"/>
        <v>0</v>
      </c>
      <c r="BZ30" s="187">
        <f t="shared" si="23"/>
        <v>0</v>
      </c>
      <c r="CA30" s="188">
        <f t="shared" si="24"/>
        <v>0</v>
      </c>
    </row>
    <row r="31" spans="1:79" x14ac:dyDescent="0.25">
      <c r="A31" s="15">
        <v>5</v>
      </c>
      <c r="B31" s="16">
        <f>'1.Salaries Rates Dates'!C20</f>
        <v>0</v>
      </c>
      <c r="C31" s="30" t="s">
        <v>31</v>
      </c>
      <c r="D31" s="226"/>
      <c r="E31" s="25">
        <f>'1.Salaries Rates Dates'!Z20</f>
        <v>0</v>
      </c>
      <c r="F31" s="47"/>
      <c r="G31" s="396"/>
      <c r="H31" s="397"/>
      <c r="I31" s="48">
        <f>IF(F31&gt;0,('1.Salaries Rates Dates'!$D$30*F31),0)</f>
        <v>0</v>
      </c>
      <c r="J31" s="51">
        <f>IF(F31&gt;0,((E31*F31*'1.Salaries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Dates'!$D$30))))+(E31*F31*'1.Salaries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1" s="128">
        <f>IF($C31="FT",J31*'1.Salaries Rates Dates'!$B$44,
IF($C31="PT",J31*'1.Salaries Rates Dates'!$B$45,
IF($C31="Clinical",J31*'1.Salaries Rates Dates'!$B$44,
IF($C31="ANSFT",J31*'1.Salaries Rates Dates'!$B$46,
IF($C31="ANSPT",J31*'1.Salaries Rates Dates'!$B$47)))))</f>
        <v>0</v>
      </c>
      <c r="L31" s="28">
        <f t="shared" si="9"/>
        <v>0</v>
      </c>
      <c r="M31" s="250"/>
      <c r="N31" s="25">
        <f>E31*(1+'1.Salaries Rates Dates'!$B$49)</f>
        <v>0</v>
      </c>
      <c r="O31" s="47"/>
      <c r="P31" s="336"/>
      <c r="Q31" s="337"/>
      <c r="R31" s="48">
        <f>IF(O31&gt;0,('1.Salaries Rates Dates'!$D$31*O31),0)</f>
        <v>0</v>
      </c>
      <c r="S31" s="51">
        <f>IF(O31&gt;0,((N31*O31*'1.Salaries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Dates'!$D$31))))+(N31*O31*'1.Salaries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1" s="128">
        <f>IF($C31="FT",S31*'1.Salaries Rates Dates'!$B$44,
IF($C31="PT",S31*'1.Salaries Rates Dates'!$B$45,
IF($C31="Clinical",S31*'1.Salaries Rates Dates'!$B$44,
IF($C31="ANSFT",S31*'1.Salaries Rates Dates'!$B$46,
IF($C31="ANSPT",S31*'1.Salaries Rates Dates'!$B$47)))))</f>
        <v>0</v>
      </c>
      <c r="U31" s="28">
        <f t="shared" si="10"/>
        <v>0</v>
      </c>
      <c r="V31" s="252"/>
      <c r="W31" s="25">
        <f>N31*(1+'1.Salaries Rates Dates'!$B$49)</f>
        <v>0</v>
      </c>
      <c r="X31" s="47"/>
      <c r="Y31" s="336"/>
      <c r="Z31" s="337"/>
      <c r="AA31" s="48">
        <f>IF(X31&gt;0,('1.Salaries Rates Dates'!$D$32*X31),0)</f>
        <v>0</v>
      </c>
      <c r="AB31" s="51">
        <f>IF(X31&gt;0,((W31*X31*'1.Salaries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Dates'!$D$32))))+(W31*X31*'1.Salaries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1" s="128">
        <f>IF($C31="FT",AB31*'1.Salaries Rates Dates'!$B$44,
IF($C31="PT",AB31*'1.Salaries Rates Dates'!$B$45,
IF($C31="Clinical",AB31*'1.Salaries Rates Dates'!$B$44,
IF($C31="ANSFT",AB31*'1.Salaries Rates Dates'!$B$46,
IF($C31="ANSPT",AB31*'1.Salaries Rates Dates'!$B$47)))))</f>
        <v>0</v>
      </c>
      <c r="AD31" s="28">
        <f t="shared" si="11"/>
        <v>0</v>
      </c>
      <c r="AE31" s="252"/>
      <c r="AF31" s="25">
        <f>W31*(1+'1.Salaries Rates Dates'!$B$49)</f>
        <v>0</v>
      </c>
      <c r="AG31" s="47"/>
      <c r="AH31" s="336"/>
      <c r="AI31" s="337"/>
      <c r="AJ31" s="48">
        <f>IF(AG31&gt;0,('1.Salaries Rates Dates'!$D$33*AG31),0)</f>
        <v>0</v>
      </c>
      <c r="AK31" s="51">
        <f>IF(AG31&gt;0,((AF31*AG31*'1.Salaries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Dates'!$D$33))))+(AF31*AG31*'1.Salaries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1" s="128">
        <f>IF($C31="FT",AK31*'1.Salaries Rates Dates'!$B$44,
IF($C31="PT",AK31*'1.Salaries Rates Dates'!$B$45,
IF($C31="Clinical",AK31*'1.Salaries Rates Dates'!$B$44,
IF($C31="ANSFT",AK31*'1.Salaries Rates Dates'!$B$46,
IF($C31="ANSPT",AK31*'1.Salaries Rates Dates'!$B$47)))))</f>
        <v>0</v>
      </c>
      <c r="AM31" s="28">
        <f t="shared" si="12"/>
        <v>0</v>
      </c>
      <c r="AN31" s="252"/>
      <c r="AO31" s="25">
        <f>AF31*(1+'1.Salaries Rates Dates'!$B$49)</f>
        <v>0</v>
      </c>
      <c r="AP31" s="47"/>
      <c r="AQ31" s="336"/>
      <c r="AR31" s="337"/>
      <c r="AS31" s="48">
        <f>IF(AP31&gt;0,('1.Salaries Rates Dates'!$D$34*AP31),0)</f>
        <v>0</v>
      </c>
      <c r="AT31" s="51">
        <f>IF(AP31&gt;0,((AO31*AP31*'1.Salaries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Dates'!$D$34))))+(AO31*AP31*'1.Salaries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1" s="128">
        <f>IF($C31="FT",AT31*'1.Salaries Rates Dates'!$B$44,
IF($C31="PT",AT31*'1.Salaries Rates Dates'!$B$45,
IF($C31="Clinical",AT31*'1.Salaries Rates Dates'!$B$44,
IF($C31="ANSFT",AT31*'1.Salaries Rates Dates'!$B$46,
IF($C31="ANSPT",AT31*'1.Salaries Rates Dates'!$B$47)))))</f>
        <v>0</v>
      </c>
      <c r="AV31" s="28">
        <f t="shared" si="13"/>
        <v>0</v>
      </c>
      <c r="AW31" s="252"/>
      <c r="AX31" s="25">
        <f>AO31*(1+'1.Salaries Rates Dates'!$B$49)</f>
        <v>0</v>
      </c>
      <c r="AY31" s="47"/>
      <c r="AZ31" s="336"/>
      <c r="BA31" s="337"/>
      <c r="BB31" s="48">
        <f>IF(AY31&gt;0,('1.Salaries Rates Dates'!$D$35*AY31),0)</f>
        <v>0</v>
      </c>
      <c r="BC31" s="51">
        <f>IF(AY31&gt;0,((AX31*AY31*'1.Salaries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Dates'!$D$35))))+(AX31*AY31*'1.Salaries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1" s="128">
        <f>IF($C31="FT",BC31*'1.Salaries Rates Dates'!$B$44,
IF($C31="PT",BC31*'1.Salaries Rates Dates'!$B$45,
IF($C31="Clinical",BC31*'1.Salaries Rates Dates'!$B$44,
IF($C31="ANSFT",BC31*'1.Salaries Rates Dates'!$B$46,
IF($C31="ANSPT",BC31*'1.Salaries Rates Dates'!$B$47)))))</f>
        <v>0</v>
      </c>
      <c r="BE31" s="28">
        <f t="shared" si="14"/>
        <v>0</v>
      </c>
      <c r="BF31" s="252"/>
      <c r="BG31" s="25">
        <f>AX31*(1+'1.Salaries Rates Dates'!$B$49)</f>
        <v>0</v>
      </c>
      <c r="BH31" s="47"/>
      <c r="BI31" s="336"/>
      <c r="BJ31" s="337"/>
      <c r="BK31" s="48">
        <f>IF(BH31&gt;0,('1.Salaries Rates Dates'!$D$36*BH31),0)</f>
        <v>0</v>
      </c>
      <c r="BL31" s="51">
        <f>IF(BH31&gt;0,((BG31*BH31*'1.Salaries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Dates'!$D$36))))+(BG31*BH31*'1.Salaries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1" s="128">
        <f>IF($C31="FT",BL31*'1.Salaries Rates Dates'!$B$44,
IF($C31="PT",BL31*'1.Salaries Rates Dates'!$B$45,
IF($C31="Clinical",BL31*'1.Salaries Rates Dates'!$B$44,
IF($C31="ANSFT",BL31*'1.Salaries Rates Dates'!$B$46,
IF($C31="ANSPT",BL31*'1.Salaries Rates Dates'!$B$47)))))</f>
        <v>0</v>
      </c>
      <c r="BN31" s="28">
        <f t="shared" si="15"/>
        <v>0</v>
      </c>
      <c r="BO31" s="14">
        <f t="shared" si="16"/>
        <v>0</v>
      </c>
      <c r="BP31" s="14">
        <f t="shared" si="16"/>
        <v>0</v>
      </c>
      <c r="BQ31" s="14">
        <f t="shared" si="16"/>
        <v>0</v>
      </c>
      <c r="BR31" s="82"/>
      <c r="BS31" s="55">
        <f>'1.Salaries Rates Dates'!$D$20</f>
        <v>0</v>
      </c>
      <c r="BT31" s="187">
        <f t="shared" si="17"/>
        <v>0</v>
      </c>
      <c r="BU31" s="187">
        <f t="shared" si="18"/>
        <v>0</v>
      </c>
      <c r="BV31" s="187">
        <f t="shared" si="19"/>
        <v>0</v>
      </c>
      <c r="BW31" s="187">
        <f t="shared" si="20"/>
        <v>0</v>
      </c>
      <c r="BX31" s="187">
        <f t="shared" si="21"/>
        <v>0</v>
      </c>
      <c r="BY31" s="187">
        <f t="shared" si="22"/>
        <v>0</v>
      </c>
      <c r="BZ31" s="187">
        <f t="shared" si="23"/>
        <v>0</v>
      </c>
      <c r="CA31" s="188">
        <f t="shared" si="24"/>
        <v>0</v>
      </c>
    </row>
    <row r="32" spans="1:79" x14ac:dyDescent="0.25">
      <c r="A32" s="15">
        <v>6</v>
      </c>
      <c r="B32" s="16">
        <f>'1.Salaries Rates Dates'!C21</f>
        <v>0</v>
      </c>
      <c r="C32" s="30" t="s">
        <v>31</v>
      </c>
      <c r="D32" s="226"/>
      <c r="E32" s="25">
        <f>'1.Salaries Rates Dates'!Z21</f>
        <v>0</v>
      </c>
      <c r="F32" s="47"/>
      <c r="G32" s="396"/>
      <c r="H32" s="397"/>
      <c r="I32" s="48">
        <f>IF(F32&gt;0,('1.Salaries Rates Dates'!$D$30*F32),0)</f>
        <v>0</v>
      </c>
      <c r="J32" s="51">
        <f>IF(F32&gt;0,((E32*F32*'1.Salaries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Dates'!$D$30))))+(E32*F32*'1.Salaries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2" s="128">
        <f>IF($C32="FT",J32*'1.Salaries Rates Dates'!$B$44,
IF($C32="PT",J32*'1.Salaries Rates Dates'!$B$45,
IF($C32="Clinical",J32*'1.Salaries Rates Dates'!$B$44,
IF($C32="ANSFT",J32*'1.Salaries Rates Dates'!$B$46,
IF($C32="ANSPT",J32*'1.Salaries Rates Dates'!$B$47)))))</f>
        <v>0</v>
      </c>
      <c r="L32" s="28">
        <f t="shared" si="9"/>
        <v>0</v>
      </c>
      <c r="M32" s="250"/>
      <c r="N32" s="25">
        <f>E32*(1+'1.Salaries Rates Dates'!$B$49)</f>
        <v>0</v>
      </c>
      <c r="O32" s="47"/>
      <c r="P32" s="336"/>
      <c r="Q32" s="337"/>
      <c r="R32" s="48">
        <f>IF(O32&gt;0,('1.Salaries Rates Dates'!$D$31*O32),0)</f>
        <v>0</v>
      </c>
      <c r="S32" s="51">
        <f>IF(O32&gt;0,((N32*O32*'1.Salaries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Dates'!$D$31))))+(N32*O32*'1.Salaries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2" s="128">
        <f>IF($C32="FT",S32*'1.Salaries Rates Dates'!$B$44,
IF($C32="PT",S32*'1.Salaries Rates Dates'!$B$45,
IF($C32="Clinical",S32*'1.Salaries Rates Dates'!$B$44,
IF($C32="ANSFT",S32*'1.Salaries Rates Dates'!$B$46,
IF($C32="ANSPT",S32*'1.Salaries Rates Dates'!$B$47)))))</f>
        <v>0</v>
      </c>
      <c r="U32" s="28">
        <f t="shared" si="10"/>
        <v>0</v>
      </c>
      <c r="V32" s="252"/>
      <c r="W32" s="25">
        <f>N32*(1+'1.Salaries Rates Dates'!$B$49)</f>
        <v>0</v>
      </c>
      <c r="X32" s="47"/>
      <c r="Y32" s="336"/>
      <c r="Z32" s="337"/>
      <c r="AA32" s="48">
        <f>IF(X32&gt;0,('1.Salaries Rates Dates'!$D$32*X32),0)</f>
        <v>0</v>
      </c>
      <c r="AB32" s="51">
        <f>IF(X32&gt;0,((W32*X32*'1.Salaries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Dates'!$D$32))))+(W32*X32*'1.Salaries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2" s="128">
        <f>IF($C32="FT",AB32*'1.Salaries Rates Dates'!$B$44,
IF($C32="PT",AB32*'1.Salaries Rates Dates'!$B$45,
IF($C32="Clinical",AB32*'1.Salaries Rates Dates'!$B$44,
IF($C32="ANSFT",AB32*'1.Salaries Rates Dates'!$B$46,
IF($C32="ANSPT",AB32*'1.Salaries Rates Dates'!$B$47)))))</f>
        <v>0</v>
      </c>
      <c r="AD32" s="28">
        <f t="shared" si="11"/>
        <v>0</v>
      </c>
      <c r="AE32" s="252"/>
      <c r="AF32" s="25">
        <f>W32*(1+'1.Salaries Rates Dates'!$B$49)</f>
        <v>0</v>
      </c>
      <c r="AG32" s="47"/>
      <c r="AH32" s="336"/>
      <c r="AI32" s="337"/>
      <c r="AJ32" s="48">
        <f>IF(AG32&gt;0,('1.Salaries Rates Dates'!$D$33*AG32),0)</f>
        <v>0</v>
      </c>
      <c r="AK32" s="51">
        <f>IF(AG32&gt;0,((AF32*AG32*'1.Salaries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Dates'!$D$33))))+(AF32*AG32*'1.Salaries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2" s="128">
        <f>IF($C32="FT",AK32*'1.Salaries Rates Dates'!$B$44,
IF($C32="PT",AK32*'1.Salaries Rates Dates'!$B$45,
IF($C32="Clinical",AK32*'1.Salaries Rates Dates'!$B$44,
IF($C32="ANSFT",AK32*'1.Salaries Rates Dates'!$B$46,
IF($C32="ANSPT",AK32*'1.Salaries Rates Dates'!$B$47)))))</f>
        <v>0</v>
      </c>
      <c r="AM32" s="28">
        <f t="shared" si="12"/>
        <v>0</v>
      </c>
      <c r="AN32" s="252"/>
      <c r="AO32" s="25">
        <f>AF32*(1+'1.Salaries Rates Dates'!$B$49)</f>
        <v>0</v>
      </c>
      <c r="AP32" s="47"/>
      <c r="AQ32" s="336"/>
      <c r="AR32" s="337"/>
      <c r="AS32" s="48">
        <f>IF(AP32&gt;0,('1.Salaries Rates Dates'!$D$34*AP32),0)</f>
        <v>0</v>
      </c>
      <c r="AT32" s="51">
        <f>IF(AP32&gt;0,((AO32*AP32*'1.Salaries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Dates'!$D$34))))+(AO32*AP32*'1.Salaries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2" s="128">
        <f>IF($C32="FT",AT32*'1.Salaries Rates Dates'!$B$44,
IF($C32="PT",AT32*'1.Salaries Rates Dates'!$B$45,
IF($C32="Clinical",AT32*'1.Salaries Rates Dates'!$B$44,
IF($C32="ANSFT",AT32*'1.Salaries Rates Dates'!$B$46,
IF($C32="ANSPT",AT32*'1.Salaries Rates Dates'!$B$47)))))</f>
        <v>0</v>
      </c>
      <c r="AV32" s="28">
        <f t="shared" si="13"/>
        <v>0</v>
      </c>
      <c r="AW32" s="252"/>
      <c r="AX32" s="25">
        <f>AO32*(1+'1.Salaries Rates Dates'!$B$49)</f>
        <v>0</v>
      </c>
      <c r="AY32" s="47"/>
      <c r="AZ32" s="336"/>
      <c r="BA32" s="337"/>
      <c r="BB32" s="48">
        <f>IF(AY32&gt;0,('1.Salaries Rates Dates'!$D$35*AY32),0)</f>
        <v>0</v>
      </c>
      <c r="BC32" s="51">
        <f>IF(AY32&gt;0,((AX32*AY32*'1.Salaries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Dates'!$D$35))))+(AX32*AY32*'1.Salaries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2" s="128">
        <f>IF($C32="FT",BC32*'1.Salaries Rates Dates'!$B$44,
IF($C32="PT",BC32*'1.Salaries Rates Dates'!$B$45,
IF($C32="Clinical",BC32*'1.Salaries Rates Dates'!$B$44,
IF($C32="ANSFT",BC32*'1.Salaries Rates Dates'!$B$46,
IF($C32="ANSPT",BC32*'1.Salaries Rates Dates'!$B$47)))))</f>
        <v>0</v>
      </c>
      <c r="BE32" s="28">
        <f t="shared" si="14"/>
        <v>0</v>
      </c>
      <c r="BF32" s="252"/>
      <c r="BG32" s="25">
        <f>AX32*(1+'1.Salaries Rates Dates'!$B$49)</f>
        <v>0</v>
      </c>
      <c r="BH32" s="47"/>
      <c r="BI32" s="336"/>
      <c r="BJ32" s="337"/>
      <c r="BK32" s="48">
        <f>IF(BH32&gt;0,('1.Salaries Rates Dates'!$D$36*BH32),0)</f>
        <v>0</v>
      </c>
      <c r="BL32" s="51">
        <f>IF(BH32&gt;0,((BG32*BH32*'1.Salaries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Dates'!$D$36))))+(BG32*BH32*'1.Salaries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2" s="128">
        <f>IF($C32="FT",BL32*'1.Salaries Rates Dates'!$B$44,
IF($C32="PT",BL32*'1.Salaries Rates Dates'!$B$45,
IF($C32="Clinical",BL32*'1.Salaries Rates Dates'!$B$44,
IF($C32="ANSFT",BL32*'1.Salaries Rates Dates'!$B$46,
IF($C32="ANSPT",BL32*'1.Salaries Rates Dates'!$B$47)))))</f>
        <v>0</v>
      </c>
      <c r="BN32" s="28">
        <f t="shared" si="15"/>
        <v>0</v>
      </c>
      <c r="BO32" s="14">
        <f t="shared" si="16"/>
        <v>0</v>
      </c>
      <c r="BP32" s="14">
        <f t="shared" si="16"/>
        <v>0</v>
      </c>
      <c r="BQ32" s="14">
        <f t="shared" si="16"/>
        <v>0</v>
      </c>
      <c r="BR32" s="82"/>
      <c r="BS32" s="55">
        <f>'1.Salaries Rates Dates'!$D$21</f>
        <v>0</v>
      </c>
      <c r="BT32" s="187">
        <f t="shared" si="17"/>
        <v>0</v>
      </c>
      <c r="BU32" s="187">
        <f t="shared" si="18"/>
        <v>0</v>
      </c>
      <c r="BV32" s="187">
        <f t="shared" si="19"/>
        <v>0</v>
      </c>
      <c r="BW32" s="187">
        <f t="shared" si="20"/>
        <v>0</v>
      </c>
      <c r="BX32" s="187">
        <f t="shared" si="21"/>
        <v>0</v>
      </c>
      <c r="BY32" s="187">
        <f t="shared" si="22"/>
        <v>0</v>
      </c>
      <c r="BZ32" s="187">
        <f t="shared" si="23"/>
        <v>0</v>
      </c>
      <c r="CA32" s="188">
        <f t="shared" si="24"/>
        <v>0</v>
      </c>
    </row>
    <row r="33" spans="1:79" x14ac:dyDescent="0.25">
      <c r="A33" s="15">
        <v>7</v>
      </c>
      <c r="B33" s="16">
        <f>'1.Salaries Rates Dates'!C22</f>
        <v>0</v>
      </c>
      <c r="C33" s="30" t="s">
        <v>31</v>
      </c>
      <c r="D33" s="226"/>
      <c r="E33" s="25">
        <f>'1.Salaries Rates Dates'!Z22</f>
        <v>0</v>
      </c>
      <c r="F33" s="47"/>
      <c r="G33" s="396"/>
      <c r="H33" s="397"/>
      <c r="I33" s="48">
        <f>IF(F33&gt;0,('1.Salaries Rates Dates'!$D$30*F33),0)</f>
        <v>0</v>
      </c>
      <c r="J33" s="51">
        <f>IF(F33&gt;0,((E33*F33*'1.Salaries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Dates'!$D$30))))+(E33*F33*'1.Salaries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3" s="128">
        <f>IF($C33="FT",J33*'1.Salaries Rates Dates'!$B$44,
IF($C33="PT",J33*'1.Salaries Rates Dates'!$B$45,
IF($C33="Clinical",J33*'1.Salaries Rates Dates'!$B$44,
IF($C33="ANSFT",J33*'1.Salaries Rates Dates'!$B$46,
IF($C33="ANSPT",J33*'1.Salaries Rates Dates'!$B$47)))))</f>
        <v>0</v>
      </c>
      <c r="L33" s="28">
        <f t="shared" si="9"/>
        <v>0</v>
      </c>
      <c r="M33" s="250"/>
      <c r="N33" s="25">
        <f>E33*(1+'1.Salaries Rates Dates'!$B$49)</f>
        <v>0</v>
      </c>
      <c r="O33" s="47"/>
      <c r="P33" s="336"/>
      <c r="Q33" s="337"/>
      <c r="R33" s="48">
        <f>IF(O33&gt;0,('1.Salaries Rates Dates'!$D$31*O33),0)</f>
        <v>0</v>
      </c>
      <c r="S33" s="51">
        <f>IF(O33&gt;0,((N33*O33*'1.Salaries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Dates'!$D$31))))+(N33*O33*'1.Salaries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3" s="128">
        <f>IF($C33="FT",S33*'1.Salaries Rates Dates'!$B$44,
IF($C33="PT",S33*'1.Salaries Rates Dates'!$B$45,
IF($C33="Clinical",S33*'1.Salaries Rates Dates'!$B$44,
IF($C33="ANSFT",S33*'1.Salaries Rates Dates'!$B$46,
IF($C33="ANSPT",S33*'1.Salaries Rates Dates'!$B$47)))))</f>
        <v>0</v>
      </c>
      <c r="U33" s="28">
        <f t="shared" si="10"/>
        <v>0</v>
      </c>
      <c r="V33" s="252"/>
      <c r="W33" s="25">
        <f>N33*(1+'1.Salaries Rates Dates'!$B$49)</f>
        <v>0</v>
      </c>
      <c r="X33" s="47"/>
      <c r="Y33" s="336"/>
      <c r="Z33" s="337"/>
      <c r="AA33" s="48">
        <f>IF(X33&gt;0,('1.Salaries Rates Dates'!$D$32*X33),0)</f>
        <v>0</v>
      </c>
      <c r="AB33" s="51">
        <f>IF(X33&gt;0,((W33*X33*'1.Salaries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Dates'!$D$32))))+(W33*X33*'1.Salaries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3" s="128">
        <f>IF($C33="FT",AB33*'1.Salaries Rates Dates'!$B$44,
IF($C33="PT",AB33*'1.Salaries Rates Dates'!$B$45,
IF($C33="Clinical",AB33*'1.Salaries Rates Dates'!$B$44,
IF($C33="ANSFT",AB33*'1.Salaries Rates Dates'!$B$46,
IF($C33="ANSPT",AB33*'1.Salaries Rates Dates'!$B$47)))))</f>
        <v>0</v>
      </c>
      <c r="AD33" s="28">
        <f t="shared" si="11"/>
        <v>0</v>
      </c>
      <c r="AE33" s="252"/>
      <c r="AF33" s="25">
        <f>W33*(1+'1.Salaries Rates Dates'!$B$49)</f>
        <v>0</v>
      </c>
      <c r="AG33" s="47"/>
      <c r="AH33" s="336"/>
      <c r="AI33" s="337"/>
      <c r="AJ33" s="48">
        <f>IF(AG33&gt;0,('1.Salaries Rates Dates'!$D$33*AG33),0)</f>
        <v>0</v>
      </c>
      <c r="AK33" s="51">
        <f>IF(AG33&gt;0,((AF33*AG33*'1.Salaries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Dates'!$D$33))))+(AF33*AG33*'1.Salaries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3" s="128">
        <f>IF($C33="FT",AK33*'1.Salaries Rates Dates'!$B$44,
IF($C33="PT",AK33*'1.Salaries Rates Dates'!$B$45,
IF($C33="Clinical",AK33*'1.Salaries Rates Dates'!$B$44,
IF($C33="ANSFT",AK33*'1.Salaries Rates Dates'!$B$46,
IF($C33="ANSPT",AK33*'1.Salaries Rates Dates'!$B$47)))))</f>
        <v>0</v>
      </c>
      <c r="AM33" s="28">
        <f t="shared" si="12"/>
        <v>0</v>
      </c>
      <c r="AN33" s="252"/>
      <c r="AO33" s="25">
        <f>AF33*(1+'1.Salaries Rates Dates'!$B$49)</f>
        <v>0</v>
      </c>
      <c r="AP33" s="47"/>
      <c r="AQ33" s="336"/>
      <c r="AR33" s="337"/>
      <c r="AS33" s="48">
        <f>IF(AP33&gt;0,('1.Salaries Rates Dates'!$D$34*AP33),0)</f>
        <v>0</v>
      </c>
      <c r="AT33" s="51">
        <f>IF(AP33&gt;0,((AO33*AP33*'1.Salaries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Dates'!$D$34))))+(AO33*AP33*'1.Salaries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3" s="128">
        <f>IF($C33="FT",AT33*'1.Salaries Rates Dates'!$B$44,
IF($C33="PT",AT33*'1.Salaries Rates Dates'!$B$45,
IF($C33="Clinical",AT33*'1.Salaries Rates Dates'!$B$44,
IF($C33="ANSFT",AT33*'1.Salaries Rates Dates'!$B$46,
IF($C33="ANSPT",AT33*'1.Salaries Rates Dates'!$B$47)))))</f>
        <v>0</v>
      </c>
      <c r="AV33" s="28">
        <f t="shared" si="13"/>
        <v>0</v>
      </c>
      <c r="AW33" s="252"/>
      <c r="AX33" s="25">
        <f>AO33*(1+'1.Salaries Rates Dates'!$B$49)</f>
        <v>0</v>
      </c>
      <c r="AY33" s="47"/>
      <c r="AZ33" s="336"/>
      <c r="BA33" s="337"/>
      <c r="BB33" s="48">
        <f>IF(AY33&gt;0,('1.Salaries Rates Dates'!$D$35*AY33),0)</f>
        <v>0</v>
      </c>
      <c r="BC33" s="51">
        <f>IF(AY33&gt;0,((AX33*AY33*'1.Salaries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Dates'!$D$35))))+(AX33*AY33*'1.Salaries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3" s="128">
        <f>IF($C33="FT",BC33*'1.Salaries Rates Dates'!$B$44,
IF($C33="PT",BC33*'1.Salaries Rates Dates'!$B$45,
IF($C33="Clinical",BC33*'1.Salaries Rates Dates'!$B$44,
IF($C33="ANSFT",BC33*'1.Salaries Rates Dates'!$B$46,
IF($C33="ANSPT",BC33*'1.Salaries Rates Dates'!$B$47)))))</f>
        <v>0</v>
      </c>
      <c r="BE33" s="28">
        <f t="shared" si="14"/>
        <v>0</v>
      </c>
      <c r="BF33" s="252"/>
      <c r="BG33" s="25">
        <f>AX33*(1+'1.Salaries Rates Dates'!$B$49)</f>
        <v>0</v>
      </c>
      <c r="BH33" s="47"/>
      <c r="BI33" s="336"/>
      <c r="BJ33" s="337"/>
      <c r="BK33" s="48">
        <f>IF(BH33&gt;0,('1.Salaries Rates Dates'!$D$36*BH33),0)</f>
        <v>0</v>
      </c>
      <c r="BL33" s="51">
        <f>IF(BH33&gt;0,((BG33*BH33*'1.Salaries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Dates'!$D$36))))+(BG33*BH33*'1.Salaries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3" s="128">
        <f>IF($C33="FT",BL33*'1.Salaries Rates Dates'!$B$44,
IF($C33="PT",BL33*'1.Salaries Rates Dates'!$B$45,
IF($C33="Clinical",BL33*'1.Salaries Rates Dates'!$B$44,
IF($C33="ANSFT",BL33*'1.Salaries Rates Dates'!$B$46,
IF($C33="ANSPT",BL33*'1.Salaries Rates Dates'!$B$47)))))</f>
        <v>0</v>
      </c>
      <c r="BN33" s="28">
        <f t="shared" si="15"/>
        <v>0</v>
      </c>
      <c r="BO33" s="14">
        <f t="shared" si="16"/>
        <v>0</v>
      </c>
      <c r="BP33" s="14">
        <f t="shared" si="16"/>
        <v>0</v>
      </c>
      <c r="BQ33" s="14">
        <f t="shared" si="16"/>
        <v>0</v>
      </c>
      <c r="BR33" s="82"/>
      <c r="BS33" s="55">
        <f>'1.Salaries Rates Dates'!$D$22</f>
        <v>0</v>
      </c>
      <c r="BT33" s="187">
        <f t="shared" si="17"/>
        <v>0</v>
      </c>
      <c r="BU33" s="187">
        <f t="shared" si="18"/>
        <v>0</v>
      </c>
      <c r="BV33" s="187">
        <f t="shared" si="19"/>
        <v>0</v>
      </c>
      <c r="BW33" s="187">
        <f t="shared" si="20"/>
        <v>0</v>
      </c>
      <c r="BX33" s="187">
        <f t="shared" si="21"/>
        <v>0</v>
      </c>
      <c r="BY33" s="187">
        <f t="shared" si="22"/>
        <v>0</v>
      </c>
      <c r="BZ33" s="187">
        <f t="shared" si="23"/>
        <v>0</v>
      </c>
      <c r="CA33" s="188">
        <f t="shared" si="24"/>
        <v>0</v>
      </c>
    </row>
    <row r="34" spans="1:79" x14ac:dyDescent="0.25">
      <c r="A34" s="15">
        <v>8</v>
      </c>
      <c r="B34" s="16">
        <f>'1.Salaries Rates Dates'!C23</f>
        <v>0</v>
      </c>
      <c r="C34" s="30" t="s">
        <v>31</v>
      </c>
      <c r="D34" s="226"/>
      <c r="E34" s="25">
        <f>'1.Salaries Rates Dates'!Z23</f>
        <v>0</v>
      </c>
      <c r="F34" s="47"/>
      <c r="G34" s="396"/>
      <c r="H34" s="397"/>
      <c r="I34" s="48">
        <f>IF(F34&gt;0,('1.Salaries Rates Dates'!$D$30*F34),0)</f>
        <v>0</v>
      </c>
      <c r="J34" s="51">
        <f>IF(F34&gt;0,((E34*F34*'1.Salaries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Dates'!$D$30))))+(E34*F34*'1.Salaries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4" s="128">
        <f>IF($C34="FT",J34*'1.Salaries Rates Dates'!$B$44,
IF($C34="PT",J34*'1.Salaries Rates Dates'!$B$45,
IF($C34="Clinical",J34*'1.Salaries Rates Dates'!$B$44,
IF($C34="ANSFT",J34*'1.Salaries Rates Dates'!$B$46,
IF($C34="ANSPT",J34*'1.Salaries Rates Dates'!$B$47)))))</f>
        <v>0</v>
      </c>
      <c r="L34" s="28">
        <f t="shared" si="9"/>
        <v>0</v>
      </c>
      <c r="M34" s="250"/>
      <c r="N34" s="25">
        <f>E34*(1+'1.Salaries Rates Dates'!$B$49)</f>
        <v>0</v>
      </c>
      <c r="O34" s="47"/>
      <c r="P34" s="336"/>
      <c r="Q34" s="337"/>
      <c r="R34" s="48">
        <f>IF(O34&gt;0,('1.Salaries Rates Dates'!$D$31*O34),0)</f>
        <v>0</v>
      </c>
      <c r="S34" s="51">
        <f>IF(O34&gt;0,((N34*O34*'1.Salaries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Dates'!$D$31))))+(N34*O34*'1.Salaries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4" s="128">
        <f>IF($C34="FT",S34*'1.Salaries Rates Dates'!$B$44,
IF($C34="PT",S34*'1.Salaries Rates Dates'!$B$45,
IF($C34="Clinical",S34*'1.Salaries Rates Dates'!$B$44,
IF($C34="ANSFT",S34*'1.Salaries Rates Dates'!$B$46,
IF($C34="ANSPT",S34*'1.Salaries Rates Dates'!$B$47)))))</f>
        <v>0</v>
      </c>
      <c r="U34" s="28">
        <f t="shared" si="10"/>
        <v>0</v>
      </c>
      <c r="V34" s="252"/>
      <c r="W34" s="25">
        <f>N34*(1+'1.Salaries Rates Dates'!$B$49)</f>
        <v>0</v>
      </c>
      <c r="X34" s="47"/>
      <c r="Y34" s="336"/>
      <c r="Z34" s="337"/>
      <c r="AA34" s="48">
        <f>IF(X34&gt;0,('1.Salaries Rates Dates'!$D$32*X34),0)</f>
        <v>0</v>
      </c>
      <c r="AB34" s="51">
        <f>IF(X34&gt;0,((W34*X34*'1.Salaries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Dates'!$D$32))))+(W34*X34*'1.Salaries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4" s="128">
        <f>IF($C34="FT",AB34*'1.Salaries Rates Dates'!$B$44,
IF($C34="PT",AB34*'1.Salaries Rates Dates'!$B$45,
IF($C34="Clinical",AB34*'1.Salaries Rates Dates'!$B$44,
IF($C34="ANSFT",AB34*'1.Salaries Rates Dates'!$B$46,
IF($C34="ANSPT",AB34*'1.Salaries Rates Dates'!$B$47)))))</f>
        <v>0</v>
      </c>
      <c r="AD34" s="28">
        <f t="shared" si="11"/>
        <v>0</v>
      </c>
      <c r="AE34" s="252"/>
      <c r="AF34" s="25">
        <f>W34*(1+'1.Salaries Rates Dates'!$B$49)</f>
        <v>0</v>
      </c>
      <c r="AG34" s="47"/>
      <c r="AH34" s="336"/>
      <c r="AI34" s="337"/>
      <c r="AJ34" s="48">
        <f>IF(AG34&gt;0,('1.Salaries Rates Dates'!$D$33*AG34),0)</f>
        <v>0</v>
      </c>
      <c r="AK34" s="51">
        <f>IF(AG34&gt;0,((AF34*AG34*'1.Salaries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Dates'!$D$33))))+(AF34*AG34*'1.Salaries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4" s="128">
        <f>IF($C34="FT",AK34*'1.Salaries Rates Dates'!$B$44,
IF($C34="PT",AK34*'1.Salaries Rates Dates'!$B$45,
IF($C34="Clinical",AK34*'1.Salaries Rates Dates'!$B$44,
IF($C34="ANSFT",AK34*'1.Salaries Rates Dates'!$B$46,
IF($C34="ANSPT",AK34*'1.Salaries Rates Dates'!$B$47)))))</f>
        <v>0</v>
      </c>
      <c r="AM34" s="28">
        <f t="shared" si="12"/>
        <v>0</v>
      </c>
      <c r="AN34" s="252"/>
      <c r="AO34" s="25">
        <f>AF34*(1+'1.Salaries Rates Dates'!$B$49)</f>
        <v>0</v>
      </c>
      <c r="AP34" s="47"/>
      <c r="AQ34" s="336"/>
      <c r="AR34" s="337"/>
      <c r="AS34" s="48">
        <f>IF(AP34&gt;0,('1.Salaries Rates Dates'!$D$34*AP34),0)</f>
        <v>0</v>
      </c>
      <c r="AT34" s="51">
        <f>IF(AP34&gt;0,((AO34*AP34*'1.Salaries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Dates'!$D$34))))+(AO34*AP34*'1.Salaries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4" s="128">
        <f>IF($C34="FT",AT34*'1.Salaries Rates Dates'!$B$44,
IF($C34="PT",AT34*'1.Salaries Rates Dates'!$B$45,
IF($C34="Clinical",AT34*'1.Salaries Rates Dates'!$B$44,
IF($C34="ANSFT",AT34*'1.Salaries Rates Dates'!$B$46,
IF($C34="ANSPT",AT34*'1.Salaries Rates Dates'!$B$47)))))</f>
        <v>0</v>
      </c>
      <c r="AV34" s="28">
        <f t="shared" si="13"/>
        <v>0</v>
      </c>
      <c r="AW34" s="252"/>
      <c r="AX34" s="25">
        <f>AO34*(1+'1.Salaries Rates Dates'!$B$49)</f>
        <v>0</v>
      </c>
      <c r="AY34" s="47"/>
      <c r="AZ34" s="336"/>
      <c r="BA34" s="337"/>
      <c r="BB34" s="48">
        <f>IF(AY34&gt;0,('1.Salaries Rates Dates'!$D$35*AY34),0)</f>
        <v>0</v>
      </c>
      <c r="BC34" s="51">
        <f>IF(AY34&gt;0,((AX34*AY34*'1.Salaries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Dates'!$D$35))))+(AX34*AY34*'1.Salaries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4" s="128">
        <f>IF($C34="FT",BC34*'1.Salaries Rates Dates'!$B$44,
IF($C34="PT",BC34*'1.Salaries Rates Dates'!$B$45,
IF($C34="Clinical",BC34*'1.Salaries Rates Dates'!$B$44,
IF($C34="ANSFT",BC34*'1.Salaries Rates Dates'!$B$46,
IF($C34="ANSPT",BC34*'1.Salaries Rates Dates'!$B$47)))))</f>
        <v>0</v>
      </c>
      <c r="BE34" s="28">
        <f t="shared" si="14"/>
        <v>0</v>
      </c>
      <c r="BF34" s="252"/>
      <c r="BG34" s="25">
        <f>AX34*(1+'1.Salaries Rates Dates'!$B$49)</f>
        <v>0</v>
      </c>
      <c r="BH34" s="47"/>
      <c r="BI34" s="336"/>
      <c r="BJ34" s="337"/>
      <c r="BK34" s="48">
        <f>IF(BH34&gt;0,('1.Salaries Rates Dates'!$D$36*BH34),0)</f>
        <v>0</v>
      </c>
      <c r="BL34" s="51">
        <f>IF(BH34&gt;0,((BG34*BH34*'1.Salaries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Dates'!$D$36))))+(BG34*BH34*'1.Salaries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4" s="128">
        <f>IF($C34="FT",BL34*'1.Salaries Rates Dates'!$B$44,
IF($C34="PT",BL34*'1.Salaries Rates Dates'!$B$45,
IF($C34="Clinical",BL34*'1.Salaries Rates Dates'!$B$44,
IF($C34="ANSFT",BL34*'1.Salaries Rates Dates'!$B$46,
IF($C34="ANSPT",BL34*'1.Salaries Rates Dates'!$B$47)))))</f>
        <v>0</v>
      </c>
      <c r="BN34" s="28">
        <f t="shared" si="15"/>
        <v>0</v>
      </c>
      <c r="BO34" s="14">
        <f t="shared" si="16"/>
        <v>0</v>
      </c>
      <c r="BP34" s="14">
        <f t="shared" si="16"/>
        <v>0</v>
      </c>
      <c r="BQ34" s="14">
        <f t="shared" si="16"/>
        <v>0</v>
      </c>
      <c r="BR34" s="82"/>
      <c r="BS34" s="55">
        <f>'1.Salaries Rates Dates'!$D$23</f>
        <v>0</v>
      </c>
      <c r="BT34" s="187">
        <f t="shared" si="17"/>
        <v>0</v>
      </c>
      <c r="BU34" s="187">
        <f t="shared" si="18"/>
        <v>0</v>
      </c>
      <c r="BV34" s="187">
        <f t="shared" si="19"/>
        <v>0</v>
      </c>
      <c r="BW34" s="187">
        <f t="shared" si="20"/>
        <v>0</v>
      </c>
      <c r="BX34" s="187">
        <f t="shared" si="21"/>
        <v>0</v>
      </c>
      <c r="BY34" s="187">
        <f t="shared" si="22"/>
        <v>0</v>
      </c>
      <c r="BZ34" s="187">
        <f t="shared" si="23"/>
        <v>0</v>
      </c>
      <c r="CA34" s="188">
        <f t="shared" si="24"/>
        <v>0</v>
      </c>
    </row>
    <row r="35" spans="1:79" x14ac:dyDescent="0.25">
      <c r="A35" s="15">
        <v>9</v>
      </c>
      <c r="B35" s="16">
        <f>'1.Salaries Rates Dates'!C24</f>
        <v>0</v>
      </c>
      <c r="C35" s="30" t="s">
        <v>31</v>
      </c>
      <c r="D35" s="226"/>
      <c r="E35" s="25">
        <f>'1.Salaries Rates Dates'!Z24</f>
        <v>0</v>
      </c>
      <c r="F35" s="47"/>
      <c r="G35" s="396"/>
      <c r="H35" s="397"/>
      <c r="I35" s="48">
        <f>IF(F35&gt;0,('1.Salaries Rates Dates'!$D$30*F35),0)</f>
        <v>0</v>
      </c>
      <c r="J35" s="51">
        <f>IF(F35&gt;0,((E35*F35*'1.Salaries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Dates'!$D$30))))+(E35*F35*'1.Salaries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5" s="128">
        <f>IF($C35="FT",J35*'1.Salaries Rates Dates'!$B$44,
IF($C35="PT",J35*'1.Salaries Rates Dates'!$B$45,
IF($C35="Clinical",J35*'1.Salaries Rates Dates'!$B$44,
IF($C35="ANSFT",J35*'1.Salaries Rates Dates'!$B$46,
IF($C35="ANSPT",J35*'1.Salaries Rates Dates'!$B$47)))))</f>
        <v>0</v>
      </c>
      <c r="L35" s="28">
        <f t="shared" si="9"/>
        <v>0</v>
      </c>
      <c r="M35" s="250"/>
      <c r="N35" s="25">
        <f>E35*(1+'1.Salaries Rates Dates'!$B$49)</f>
        <v>0</v>
      </c>
      <c r="O35" s="47"/>
      <c r="P35" s="336"/>
      <c r="Q35" s="337"/>
      <c r="R35" s="48">
        <f>IF(O35&gt;0,('1.Salaries Rates Dates'!$D$31*O35),0)</f>
        <v>0</v>
      </c>
      <c r="S35" s="51">
        <f>IF(O35&gt;0,((N35*O35*'1.Salaries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Dates'!$D$31))))+(N35*O35*'1.Salaries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5" s="128">
        <f>IF($C35="FT",S35*'1.Salaries Rates Dates'!$B$44,
IF($C35="PT",S35*'1.Salaries Rates Dates'!$B$45,
IF($C35="Clinical",S35*'1.Salaries Rates Dates'!$B$44,
IF($C35="ANSFT",S35*'1.Salaries Rates Dates'!$B$46,
IF($C35="ANSPT",S35*'1.Salaries Rates Dates'!$B$47)))))</f>
        <v>0</v>
      </c>
      <c r="U35" s="28">
        <f t="shared" si="10"/>
        <v>0</v>
      </c>
      <c r="V35" s="252"/>
      <c r="W35" s="25">
        <f>N35*(1+'1.Salaries Rates Dates'!$B$49)</f>
        <v>0</v>
      </c>
      <c r="X35" s="47"/>
      <c r="Y35" s="336"/>
      <c r="Z35" s="337"/>
      <c r="AA35" s="48">
        <f>IF(X35&gt;0,('1.Salaries Rates Dates'!$D$32*X35),0)</f>
        <v>0</v>
      </c>
      <c r="AB35" s="51">
        <f>IF(X35&gt;0,((W35*X35*'1.Salaries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Dates'!$D$32))))+(W35*X35*'1.Salaries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5" s="128">
        <f>IF($C35="FT",AB35*'1.Salaries Rates Dates'!$B$44,
IF($C35="PT",AB35*'1.Salaries Rates Dates'!$B$45,
IF($C35="Clinical",AB35*'1.Salaries Rates Dates'!$B$44,
IF($C35="ANSFT",AB35*'1.Salaries Rates Dates'!$B$46,
IF($C35="ANSPT",AB35*'1.Salaries Rates Dates'!$B$47)))))</f>
        <v>0</v>
      </c>
      <c r="AD35" s="28">
        <f t="shared" si="11"/>
        <v>0</v>
      </c>
      <c r="AE35" s="252"/>
      <c r="AF35" s="25">
        <f>W35*(1+'1.Salaries Rates Dates'!$B$49)</f>
        <v>0</v>
      </c>
      <c r="AG35" s="47"/>
      <c r="AH35" s="336"/>
      <c r="AI35" s="337"/>
      <c r="AJ35" s="48">
        <f>IF(AG35&gt;0,('1.Salaries Rates Dates'!$D$33*AG35),0)</f>
        <v>0</v>
      </c>
      <c r="AK35" s="51">
        <f>IF(AG35&gt;0,((AF35*AG35*'1.Salaries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Dates'!$D$33))))+(AF35*AG35*'1.Salaries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5" s="128">
        <f>IF($C35="FT",AK35*'1.Salaries Rates Dates'!$B$44,
IF($C35="PT",AK35*'1.Salaries Rates Dates'!$B$45,
IF($C35="Clinical",AK35*'1.Salaries Rates Dates'!$B$44,
IF($C35="ANSFT",AK35*'1.Salaries Rates Dates'!$B$46,
IF($C35="ANSPT",AK35*'1.Salaries Rates Dates'!$B$47)))))</f>
        <v>0</v>
      </c>
      <c r="AM35" s="28">
        <f t="shared" si="12"/>
        <v>0</v>
      </c>
      <c r="AN35" s="252"/>
      <c r="AO35" s="25">
        <f>AF35*(1+'1.Salaries Rates Dates'!$B$49)</f>
        <v>0</v>
      </c>
      <c r="AP35" s="47"/>
      <c r="AQ35" s="336"/>
      <c r="AR35" s="337"/>
      <c r="AS35" s="48">
        <f>IF(AP35&gt;0,('1.Salaries Rates Dates'!$D$34*AP35),0)</f>
        <v>0</v>
      </c>
      <c r="AT35" s="51">
        <f>IF(AP35&gt;0,((AO35*AP35*'1.Salaries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Dates'!$D$34))))+(AO35*AP35*'1.Salaries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5" s="128">
        <f>IF($C35="FT",AT35*'1.Salaries Rates Dates'!$B$44,
IF($C35="PT",AT35*'1.Salaries Rates Dates'!$B$45,
IF($C35="Clinical",AT35*'1.Salaries Rates Dates'!$B$44,
IF($C35="ANSFT",AT35*'1.Salaries Rates Dates'!$B$46,
IF($C35="ANSPT",AT35*'1.Salaries Rates Dates'!$B$47)))))</f>
        <v>0</v>
      </c>
      <c r="AV35" s="28">
        <f t="shared" si="13"/>
        <v>0</v>
      </c>
      <c r="AW35" s="252"/>
      <c r="AX35" s="25">
        <f>AO35*(1+'1.Salaries Rates Dates'!$B$49)</f>
        <v>0</v>
      </c>
      <c r="AY35" s="47"/>
      <c r="AZ35" s="336"/>
      <c r="BA35" s="337"/>
      <c r="BB35" s="48">
        <f>IF(AY35&gt;0,('1.Salaries Rates Dates'!$D$35*AY35),0)</f>
        <v>0</v>
      </c>
      <c r="BC35" s="51">
        <f>IF(AY35&gt;0,((AX35*AY35*'1.Salaries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Dates'!$D$35))))+(AX35*AY35*'1.Salaries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5" s="128">
        <f>IF($C35="FT",BC35*'1.Salaries Rates Dates'!$B$44,
IF($C35="PT",BC35*'1.Salaries Rates Dates'!$B$45,
IF($C35="Clinical",BC35*'1.Salaries Rates Dates'!$B$44,
IF($C35="ANSFT",BC35*'1.Salaries Rates Dates'!$B$46,
IF($C35="ANSPT",BC35*'1.Salaries Rates Dates'!$B$47)))))</f>
        <v>0</v>
      </c>
      <c r="BE35" s="28">
        <f t="shared" si="14"/>
        <v>0</v>
      </c>
      <c r="BF35" s="252"/>
      <c r="BG35" s="25">
        <f>AX35*(1+'1.Salaries Rates Dates'!$B$49)</f>
        <v>0</v>
      </c>
      <c r="BH35" s="47"/>
      <c r="BI35" s="336"/>
      <c r="BJ35" s="337"/>
      <c r="BK35" s="48">
        <f>IF(BH35&gt;0,('1.Salaries Rates Dates'!$D$36*BH35),0)</f>
        <v>0</v>
      </c>
      <c r="BL35" s="51">
        <f>IF(BH35&gt;0,((BG35*BH35*'1.Salaries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Dates'!$D$36))))+(BG35*BH35*'1.Salaries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5" s="128">
        <f>IF($C35="FT",BL35*'1.Salaries Rates Dates'!$B$44,
IF($C35="PT",BL35*'1.Salaries Rates Dates'!$B$45,
IF($C35="Clinical",BL35*'1.Salaries Rates Dates'!$B$44,
IF($C35="ANSFT",BL35*'1.Salaries Rates Dates'!$B$46,
IF($C35="ANSPT",BL35*'1.Salaries Rates Dates'!$B$47)))))</f>
        <v>0</v>
      </c>
      <c r="BN35" s="28">
        <f t="shared" si="15"/>
        <v>0</v>
      </c>
      <c r="BO35" s="14">
        <f t="shared" si="16"/>
        <v>0</v>
      </c>
      <c r="BP35" s="14">
        <f>K35+T35+AC35+AL35+AU35+BD35+BM35</f>
        <v>0</v>
      </c>
      <c r="BQ35" s="14">
        <f t="shared" si="16"/>
        <v>0</v>
      </c>
      <c r="BR35" s="82"/>
      <c r="BS35" s="55">
        <f>'1.Salaries Rates Dates'!$D$24</f>
        <v>0</v>
      </c>
      <c r="BT35" s="187">
        <f t="shared" si="17"/>
        <v>0</v>
      </c>
      <c r="BU35" s="187">
        <f t="shared" si="18"/>
        <v>0</v>
      </c>
      <c r="BV35" s="187">
        <f t="shared" si="19"/>
        <v>0</v>
      </c>
      <c r="BW35" s="187">
        <f t="shared" si="20"/>
        <v>0</v>
      </c>
      <c r="BX35" s="187">
        <f t="shared" si="21"/>
        <v>0</v>
      </c>
      <c r="BY35" s="187">
        <f t="shared" si="22"/>
        <v>0</v>
      </c>
      <c r="BZ35" s="187">
        <f t="shared" si="23"/>
        <v>0</v>
      </c>
      <c r="CA35" s="188">
        <f t="shared" si="24"/>
        <v>0</v>
      </c>
    </row>
    <row r="36" spans="1:79" x14ac:dyDescent="0.25">
      <c r="A36" s="15">
        <v>10</v>
      </c>
      <c r="B36" s="16">
        <f>'1.Salaries Rates Dates'!C25</f>
        <v>0</v>
      </c>
      <c r="C36" s="30" t="s">
        <v>31</v>
      </c>
      <c r="D36" s="226"/>
      <c r="E36" s="25">
        <f>'1.Salaries Rates Dates'!Z25</f>
        <v>0</v>
      </c>
      <c r="F36" s="47"/>
      <c r="G36" s="398"/>
      <c r="H36" s="399"/>
      <c r="I36" s="48">
        <f>IF(F36&gt;0,('1.Salaries Rates Dates'!$D$30*F36),0)</f>
        <v>0</v>
      </c>
      <c r="J36" s="51">
        <f>IF(F36&gt;0,((E36*F36*'1.Salaries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Dates'!$D$30))))+(E36*F36*'1.Salaries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Dates'!$B$49))),0)</f>
        <v>0</v>
      </c>
      <c r="K36" s="128">
        <f>IF($C36="FT",J36*'1.Salaries Rates Dates'!$B$44,
IF($C36="PT",J36*'1.Salaries Rates Dates'!$B$45,
IF($C36="Clinical",J36*'1.Salaries Rates Dates'!$B$44,
IF($C36="ANSFT",J36*'1.Salaries Rates Dates'!$B$46,
IF($C36="ANSPT",J36*'1.Salaries Rates Dates'!$B$47)))))</f>
        <v>0</v>
      </c>
      <c r="L36" s="28">
        <f t="shared" si="9"/>
        <v>0</v>
      </c>
      <c r="M36" s="250"/>
      <c r="N36" s="25">
        <f>E36*(1+'1.Salaries Rates Dates'!$B$49)</f>
        <v>0</v>
      </c>
      <c r="O36" s="47"/>
      <c r="P36" s="338"/>
      <c r="Q36" s="339"/>
      <c r="R36" s="48">
        <f>IF(O36&gt;0,('1.Salaries Rates Dates'!$D$31*O36),0)</f>
        <v>0</v>
      </c>
      <c r="S36" s="51">
        <f>IF(O36&gt;0,((N36*O36*'1.Salaries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Dates'!$D$31))))+(N36*O36*'1.Salaries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Dates'!$B$49))),0)</f>
        <v>0</v>
      </c>
      <c r="T36" s="128">
        <f>IF($C36="FT",S36*'1.Salaries Rates Dates'!$B$44,
IF($C36="PT",S36*'1.Salaries Rates Dates'!$B$45,
IF($C36="Clinical",S36*'1.Salaries Rates Dates'!$B$44,
IF($C36="ANSFT",S36*'1.Salaries Rates Dates'!$B$46,
IF($C36="ANSPT",S36*'1.Salaries Rates Dates'!$B$47)))))</f>
        <v>0</v>
      </c>
      <c r="U36" s="28">
        <f t="shared" si="10"/>
        <v>0</v>
      </c>
      <c r="V36" s="252"/>
      <c r="W36" s="25">
        <f>N36*(1+'1.Salaries Rates Dates'!$B$49)</f>
        <v>0</v>
      </c>
      <c r="X36" s="47"/>
      <c r="Y36" s="338"/>
      <c r="Z36" s="339"/>
      <c r="AA36" s="48">
        <f>IF(X36&gt;0,('1.Salaries Rates Dates'!$D$32*X36),0)</f>
        <v>0</v>
      </c>
      <c r="AB36" s="51">
        <f>IF(X36&gt;0,((W36*X36*'1.Salaries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Dates'!$D$32))))+(W36*X36*'1.Salaries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Dates'!$B$49))),0)</f>
        <v>0</v>
      </c>
      <c r="AC36" s="128">
        <f>IF($C36="FT",AB36*'1.Salaries Rates Dates'!$B$44,
IF($C36="PT",AB36*'1.Salaries Rates Dates'!$B$45,
IF($C36="Clinical",AB36*'1.Salaries Rates Dates'!$B$44,
IF($C36="ANSFT",AB36*'1.Salaries Rates Dates'!$B$46,
IF($C36="ANSPT",AB36*'1.Salaries Rates Dates'!$B$47)))))</f>
        <v>0</v>
      </c>
      <c r="AD36" s="28">
        <f t="shared" si="11"/>
        <v>0</v>
      </c>
      <c r="AE36" s="252"/>
      <c r="AF36" s="25">
        <f>W36*(1+'1.Salaries Rates Dates'!$B$49)</f>
        <v>0</v>
      </c>
      <c r="AG36" s="47"/>
      <c r="AH36" s="338"/>
      <c r="AI36" s="339"/>
      <c r="AJ36" s="48">
        <f>IF(AG36&gt;0,('1.Salaries Rates Dates'!$D$33*AG36),0)</f>
        <v>0</v>
      </c>
      <c r="AK36" s="51">
        <f>IF(AG36&gt;0,((AF36*AG36*'1.Salaries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Dates'!$D$33))))+(AF36*AG36*'1.Salaries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Dates'!$B$49))),0)</f>
        <v>0</v>
      </c>
      <c r="AL36" s="128">
        <f>IF($C36="FT",AK36*'1.Salaries Rates Dates'!$B$44,
IF($C36="PT",AK36*'1.Salaries Rates Dates'!$B$45,
IF($C36="Clinical",AK36*'1.Salaries Rates Dates'!$B$44,
IF($C36="ANSFT",AK36*'1.Salaries Rates Dates'!$B$46,
IF($C36="ANSPT",AK36*'1.Salaries Rates Dates'!$B$47)))))</f>
        <v>0</v>
      </c>
      <c r="AM36" s="28">
        <f t="shared" si="12"/>
        <v>0</v>
      </c>
      <c r="AN36" s="252"/>
      <c r="AO36" s="25">
        <f>AF36*(1+'1.Salaries Rates Dates'!$B$49)</f>
        <v>0</v>
      </c>
      <c r="AP36" s="47"/>
      <c r="AQ36" s="338"/>
      <c r="AR36" s="339"/>
      <c r="AS36" s="48">
        <f>IF(AP36&gt;0,('1.Salaries Rates Dates'!$D$34*AP36),0)</f>
        <v>0</v>
      </c>
      <c r="AT36" s="51">
        <f>IF(AP36&gt;0,((AO36*AP36*'1.Salaries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Dates'!$D$34))))+(AO36*AP36*'1.Salaries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Dates'!$B$49))),0)</f>
        <v>0</v>
      </c>
      <c r="AU36" s="128">
        <f>IF($C36="FT",AT36*'1.Salaries Rates Dates'!$B$44,
IF($C36="PT",AT36*'1.Salaries Rates Dates'!$B$45,
IF($C36="Clinical",AT36*'1.Salaries Rates Dates'!$B$44,
IF($C36="ANSFT",AT36*'1.Salaries Rates Dates'!$B$46,
IF($C36="ANSPT",AT36*'1.Salaries Rates Dates'!$B$47)))))</f>
        <v>0</v>
      </c>
      <c r="AV36" s="28">
        <f t="shared" si="13"/>
        <v>0</v>
      </c>
      <c r="AW36" s="252"/>
      <c r="AX36" s="25">
        <f>AO36*(1+'1.Salaries Rates Dates'!$B$49)</f>
        <v>0</v>
      </c>
      <c r="AY36" s="47"/>
      <c r="AZ36" s="338"/>
      <c r="BA36" s="339"/>
      <c r="BB36" s="48">
        <f>IF(AY36&gt;0,('1.Salaries Rates Dates'!$D$35*AY36),0)</f>
        <v>0</v>
      </c>
      <c r="BC36" s="51">
        <f>IF(AY36&gt;0,((AX36*AY36*'1.Salaries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Dates'!$D$35))))+(AX36*AY36*'1.Salaries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Dates'!$B$49))),0)</f>
        <v>0</v>
      </c>
      <c r="BD36" s="128">
        <f>IF($C36="FT",BC36*'1.Salaries Rates Dates'!$B$44,
IF($C36="PT",BC36*'1.Salaries Rates Dates'!$B$45,
IF($C36="Clinical",BC36*'1.Salaries Rates Dates'!$B$44,
IF($C36="ANSFT",BC36*'1.Salaries Rates Dates'!$B$46,
IF($C36="ANSPT",BC36*'1.Salaries Rates Dates'!$B$47)))))</f>
        <v>0</v>
      </c>
      <c r="BE36" s="28">
        <f t="shared" si="14"/>
        <v>0</v>
      </c>
      <c r="BF36" s="252"/>
      <c r="BG36" s="25">
        <f>AX36*(1+'1.Salaries Rates Dates'!$B$49)</f>
        <v>0</v>
      </c>
      <c r="BH36" s="47"/>
      <c r="BI36" s="338"/>
      <c r="BJ36" s="339"/>
      <c r="BK36" s="48">
        <f>IF(BH36&gt;0,('1.Salaries Rates Dates'!$D$36*BH36),0)</f>
        <v>0</v>
      </c>
      <c r="BL36" s="51">
        <f>IF(BH36&gt;0,((BG36*BH36*'1.Salaries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Dates'!$D$36))))+(BG36*BH36*'1.Salaries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Dates'!$B$49))),0)</f>
        <v>0</v>
      </c>
      <c r="BM36" s="128">
        <f>IF($C36="FT",BL36*'1.Salaries Rates Dates'!$B$44,
IF($C36="PT",BL36*'1.Salaries Rates Dates'!$B$45,
IF($C36="Clinical",BL36*'1.Salaries Rates Dates'!$B$44,
IF($C36="ANSFT",BL36*'1.Salaries Rates Dates'!$B$46,
IF($C36="ANSPT",BL36*'1.Salaries Rates Dates'!$B$47)))))</f>
        <v>0</v>
      </c>
      <c r="BN36" s="28">
        <f t="shared" si="15"/>
        <v>0</v>
      </c>
      <c r="BO36" s="14">
        <f t="shared" si="16"/>
        <v>0</v>
      </c>
      <c r="BP36" s="14">
        <f>K36+T36+AC36+AL36+AU36+BD36+BM36</f>
        <v>0</v>
      </c>
      <c r="BQ36" s="14">
        <f t="shared" si="16"/>
        <v>0</v>
      </c>
      <c r="BR36" s="82"/>
      <c r="BS36" s="55">
        <f>'1.Salaries Rates Dates'!$D$25</f>
        <v>0</v>
      </c>
      <c r="BT36" s="187">
        <f t="shared" si="17"/>
        <v>0</v>
      </c>
      <c r="BU36" s="187">
        <f t="shared" si="18"/>
        <v>0</v>
      </c>
      <c r="BV36" s="187">
        <f t="shared" si="19"/>
        <v>0</v>
      </c>
      <c r="BW36" s="187">
        <f t="shared" si="20"/>
        <v>0</v>
      </c>
      <c r="BX36" s="187">
        <f t="shared" si="21"/>
        <v>0</v>
      </c>
      <c r="BY36" s="187">
        <f t="shared" si="22"/>
        <v>0</v>
      </c>
      <c r="BZ36" s="187">
        <f t="shared" si="23"/>
        <v>0</v>
      </c>
      <c r="CA36" s="188">
        <f t="shared" si="24"/>
        <v>0</v>
      </c>
    </row>
    <row r="37" spans="1:79" x14ac:dyDescent="0.25">
      <c r="A37" s="376" t="s">
        <v>77</v>
      </c>
      <c r="B37" s="386"/>
      <c r="C37" s="377"/>
      <c r="D37" s="226"/>
      <c r="E37" s="329"/>
      <c r="F37" s="329"/>
      <c r="G37" s="329"/>
      <c r="H37" s="329"/>
      <c r="I37" s="329"/>
      <c r="J37" s="329"/>
      <c r="K37" s="329"/>
      <c r="L37" s="329"/>
      <c r="M37" s="250"/>
      <c r="N37" s="329"/>
      <c r="O37" s="329"/>
      <c r="P37" s="329"/>
      <c r="Q37" s="329"/>
      <c r="R37" s="329"/>
      <c r="S37" s="329"/>
      <c r="T37" s="329"/>
      <c r="U37" s="329"/>
      <c r="V37" s="252"/>
      <c r="W37" s="329"/>
      <c r="X37" s="329"/>
      <c r="Y37" s="329"/>
      <c r="Z37" s="329"/>
      <c r="AA37" s="329"/>
      <c r="AB37" s="329"/>
      <c r="AC37" s="329"/>
      <c r="AD37" s="329"/>
      <c r="AE37" s="252"/>
      <c r="AF37" s="329"/>
      <c r="AG37" s="329"/>
      <c r="AH37" s="329"/>
      <c r="AI37" s="329"/>
      <c r="AJ37" s="329"/>
      <c r="AK37" s="329"/>
      <c r="AL37" s="329"/>
      <c r="AM37" s="329"/>
      <c r="AN37" s="252"/>
      <c r="AO37" s="329"/>
      <c r="AP37" s="329"/>
      <c r="AQ37" s="329"/>
      <c r="AR37" s="329"/>
      <c r="AS37" s="329"/>
      <c r="AT37" s="329"/>
      <c r="AU37" s="329"/>
      <c r="AV37" s="329"/>
      <c r="AW37" s="252"/>
      <c r="AX37" s="329"/>
      <c r="AY37" s="329"/>
      <c r="AZ37" s="329"/>
      <c r="BA37" s="329"/>
      <c r="BB37" s="329"/>
      <c r="BC37" s="329"/>
      <c r="BD37" s="329"/>
      <c r="BE37" s="329"/>
      <c r="BF37" s="252"/>
      <c r="BG37" s="329"/>
      <c r="BH37" s="329"/>
      <c r="BI37" s="329"/>
      <c r="BJ37" s="329"/>
      <c r="BK37" s="329"/>
      <c r="BL37" s="329"/>
      <c r="BM37" s="329"/>
      <c r="BN37" s="329"/>
      <c r="BO37" s="328"/>
      <c r="BP37" s="329"/>
      <c r="BQ37" s="330"/>
      <c r="BR37" s="83"/>
      <c r="BS37" s="73"/>
      <c r="BT37" s="74"/>
      <c r="BU37" s="74"/>
      <c r="BV37" s="74"/>
      <c r="BW37" s="74"/>
      <c r="BX37" s="74"/>
      <c r="BY37" s="74"/>
      <c r="BZ37" s="74"/>
      <c r="CA37" s="75"/>
    </row>
    <row r="38" spans="1:79" ht="30.75" customHeight="1" x14ac:dyDescent="0.25">
      <c r="A38" s="19" t="s">
        <v>4</v>
      </c>
      <c r="B38" s="64" t="s">
        <v>33</v>
      </c>
      <c r="C38" s="65" t="s">
        <v>85</v>
      </c>
      <c r="D38" s="226"/>
      <c r="E38" s="26" t="s">
        <v>34</v>
      </c>
      <c r="F38" s="20"/>
      <c r="G38" s="20"/>
      <c r="H38" s="20"/>
      <c r="I38" s="20"/>
      <c r="J38" s="20"/>
      <c r="K38" s="20"/>
      <c r="L38" s="20"/>
      <c r="M38" s="250"/>
      <c r="N38" s="26" t="s">
        <v>34</v>
      </c>
      <c r="O38" s="20"/>
      <c r="P38" s="20"/>
      <c r="Q38" s="20"/>
      <c r="R38" s="20"/>
      <c r="S38" s="20"/>
      <c r="T38" s="20"/>
      <c r="U38" s="20"/>
      <c r="V38" s="252"/>
      <c r="W38" s="26" t="s">
        <v>34</v>
      </c>
      <c r="X38" s="20"/>
      <c r="Y38" s="20"/>
      <c r="Z38" s="20"/>
      <c r="AA38" s="20"/>
      <c r="AB38" s="20"/>
      <c r="AC38" s="20"/>
      <c r="AD38" s="20"/>
      <c r="AE38" s="252"/>
      <c r="AF38" s="26" t="s">
        <v>34</v>
      </c>
      <c r="AG38" s="20"/>
      <c r="AH38" s="20"/>
      <c r="AI38" s="20"/>
      <c r="AJ38" s="20"/>
      <c r="AK38" s="20"/>
      <c r="AL38" s="20"/>
      <c r="AM38" s="20"/>
      <c r="AN38" s="252"/>
      <c r="AO38" s="26" t="s">
        <v>34</v>
      </c>
      <c r="AP38" s="20"/>
      <c r="AQ38" s="20"/>
      <c r="AR38" s="20"/>
      <c r="AS38" s="20"/>
      <c r="AT38" s="20"/>
      <c r="AU38" s="20"/>
      <c r="AV38" s="20"/>
      <c r="AW38" s="252"/>
      <c r="AX38" s="26" t="s">
        <v>34</v>
      </c>
      <c r="AY38" s="20"/>
      <c r="AZ38" s="20"/>
      <c r="BA38" s="20"/>
      <c r="BB38" s="20"/>
      <c r="BC38" s="20"/>
      <c r="BD38" s="20"/>
      <c r="BE38" s="20"/>
      <c r="BF38" s="252"/>
      <c r="BG38" s="26" t="s">
        <v>34</v>
      </c>
      <c r="BH38" s="20"/>
      <c r="BI38" s="20"/>
      <c r="BJ38" s="20"/>
      <c r="BK38" s="20"/>
      <c r="BL38" s="20"/>
      <c r="BM38" s="20"/>
      <c r="BN38" s="20"/>
      <c r="BO38" s="328"/>
      <c r="BP38" s="329"/>
      <c r="BQ38" s="330"/>
      <c r="BR38" s="83"/>
      <c r="BS38" s="76"/>
      <c r="BT38" s="77"/>
      <c r="BU38" s="77"/>
      <c r="BV38" s="77"/>
      <c r="BW38" s="77"/>
      <c r="BX38" s="77"/>
      <c r="BY38" s="77"/>
      <c r="BZ38" s="77"/>
      <c r="CA38" s="78"/>
    </row>
    <row r="39" spans="1:79" x14ac:dyDescent="0.25">
      <c r="A39" s="15">
        <v>1</v>
      </c>
      <c r="B39" s="31" t="s">
        <v>35</v>
      </c>
      <c r="C39" s="52"/>
      <c r="D39" s="226"/>
      <c r="E39" s="27"/>
      <c r="F39" s="47"/>
      <c r="G39" s="334"/>
      <c r="H39" s="335"/>
      <c r="I39" s="48">
        <f>IF(F39&gt;0,('1.Salaries Rates Dates'!$D$30*F39),0)</f>
        <v>0</v>
      </c>
      <c r="J39" s="51">
        <f>IF(F39&gt;0,((E39*F39*'1.Salaries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Dates'!$D$30))))+(E39*F39*'1.Salaries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39" s="409"/>
      <c r="L39" s="28">
        <f>J39+K39</f>
        <v>0</v>
      </c>
      <c r="M39" s="250"/>
      <c r="N39" s="25">
        <f>E39*(1+'1.Salaries Rates Dates'!$B$49)</f>
        <v>0</v>
      </c>
      <c r="O39" s="47"/>
      <c r="P39" s="334"/>
      <c r="Q39" s="335"/>
      <c r="R39" s="48">
        <f>IF(O39&gt;0,('1.Salaries Rates Dates'!$D$31*O39),0)</f>
        <v>0</v>
      </c>
      <c r="S39" s="51">
        <f>IF(O39&gt;0,((N39*O39*'1.Salaries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Dates'!$D$31))))+(N39*O39*'1.Salaries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39" s="409"/>
      <c r="U39" s="28">
        <f>S39+T39</f>
        <v>0</v>
      </c>
      <c r="V39" s="252"/>
      <c r="W39" s="25">
        <f>N39*(1+'1.Salaries Rates Dates'!$B$49)</f>
        <v>0</v>
      </c>
      <c r="X39" s="47"/>
      <c r="Y39" s="334"/>
      <c r="Z39" s="335"/>
      <c r="AA39" s="48">
        <f>IF(X39&gt;0,('1.Salaries Rates Dates'!$D$32*X39),0)</f>
        <v>0</v>
      </c>
      <c r="AB39" s="51">
        <f>IF(X39&gt;0,((W39*X39*'1.Salaries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Dates'!$D$32))))+(W39*X39*'1.Salaries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39" s="409"/>
      <c r="AD39" s="28">
        <f>AB39+AC39</f>
        <v>0</v>
      </c>
      <c r="AE39" s="252"/>
      <c r="AF39" s="25">
        <f>W39*(1+'1.Salaries Rates Dates'!$B$49)</f>
        <v>0</v>
      </c>
      <c r="AG39" s="47"/>
      <c r="AH39" s="334"/>
      <c r="AI39" s="335"/>
      <c r="AJ39" s="48">
        <f>IF(AG39&gt;0,('1.Salaries Rates Dates'!$D$33*AG39),0)</f>
        <v>0</v>
      </c>
      <c r="AK39" s="51">
        <f>IF(AG39&gt;0,((AF39*AG39*'1.Salaries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Dates'!$D$33))))+(AF39*AG39*'1.Salaries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39" s="409"/>
      <c r="AM39" s="28">
        <f>AK39+AL39</f>
        <v>0</v>
      </c>
      <c r="AN39" s="252"/>
      <c r="AO39" s="25">
        <f>AF39*(1+'1.Salaries Rates Dates'!$B$49)</f>
        <v>0</v>
      </c>
      <c r="AP39" s="47"/>
      <c r="AQ39" s="334"/>
      <c r="AR39" s="335"/>
      <c r="AS39" s="48">
        <f>IF(AP39&gt;0,('1.Salaries Rates Dates'!$D$34*AP39),0)</f>
        <v>0</v>
      </c>
      <c r="AT39" s="51">
        <f>IF(AP39&gt;0,((AO39*AP39*'1.Salaries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Dates'!$D$34))))+(AO39*AP39*'1.Salaries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39" s="409"/>
      <c r="AV39" s="28">
        <f>AT39+AU39</f>
        <v>0</v>
      </c>
      <c r="AW39" s="252"/>
      <c r="AX39" s="25">
        <f>AO39*(1+'1.Salaries Rates Dates'!$B$49)</f>
        <v>0</v>
      </c>
      <c r="AY39" s="47"/>
      <c r="AZ39" s="334"/>
      <c r="BA39" s="335"/>
      <c r="BB39" s="48">
        <f>IF(AY39&gt;0,('1.Salaries Rates Dates'!$D$35*AY39),0)</f>
        <v>0</v>
      </c>
      <c r="BC39" s="51">
        <f>IF(AY39&gt;0,((AX39*AY39*'1.Salaries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Dates'!$D$35))))+(AX39*AY39*'1.Salaries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39" s="409"/>
      <c r="BE39" s="28">
        <f>BC39+BD39</f>
        <v>0</v>
      </c>
      <c r="BF39" s="252"/>
      <c r="BG39" s="25">
        <f>AX39*(1+'1.Salaries Rates Dates'!$B$49)</f>
        <v>0</v>
      </c>
      <c r="BH39" s="47"/>
      <c r="BI39" s="334"/>
      <c r="BJ39" s="335"/>
      <c r="BK39" s="48">
        <f>IF(BH39&gt;0,('1.Salaries Rates Dates'!$D$36*BH39),0)</f>
        <v>0</v>
      </c>
      <c r="BL39" s="51">
        <f>IF(BH39&gt;0,((BG39*BH39*'1.Salaries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Dates'!$D$36))))+(BG39*BH39*'1.Salaries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39" s="409"/>
      <c r="BN39" s="28">
        <f>BL39+BM39</f>
        <v>0</v>
      </c>
      <c r="BO39" s="14">
        <f>J39+S39+AB39+AK39+AT39+BC39+BL39</f>
        <v>0</v>
      </c>
      <c r="BP39" s="14">
        <f t="shared" ref="BP39:BQ43" si="25">K39+T39+AC39+AL39+AU39+BD39+BM39</f>
        <v>0</v>
      </c>
      <c r="BQ39" s="14">
        <f t="shared" si="25"/>
        <v>0</v>
      </c>
      <c r="BR39" s="82"/>
      <c r="BS39" s="55">
        <f>C39</f>
        <v>0</v>
      </c>
      <c r="BT39" s="72">
        <f>J39</f>
        <v>0</v>
      </c>
      <c r="BU39" s="72">
        <f>S39</f>
        <v>0</v>
      </c>
      <c r="BV39" s="72">
        <f>AB39</f>
        <v>0</v>
      </c>
      <c r="BW39" s="72">
        <f>AK39</f>
        <v>0</v>
      </c>
      <c r="BX39" s="72">
        <f>AT39</f>
        <v>0</v>
      </c>
      <c r="BY39" s="187">
        <f>$BC39</f>
        <v>0</v>
      </c>
      <c r="BZ39" s="187">
        <f>$BL39</f>
        <v>0</v>
      </c>
      <c r="CA39" s="72">
        <f>SUM(BT39:BX39)</f>
        <v>0</v>
      </c>
    </row>
    <row r="40" spans="1:79" x14ac:dyDescent="0.25">
      <c r="A40" s="15">
        <v>2</v>
      </c>
      <c r="B40" s="31"/>
      <c r="C40" s="52"/>
      <c r="D40" s="226"/>
      <c r="E40" s="27"/>
      <c r="F40" s="47"/>
      <c r="G40" s="336"/>
      <c r="H40" s="337"/>
      <c r="I40" s="48">
        <f>IF(F40&gt;0,('1.Salaries Rates Dates'!$D$30*F40),0)</f>
        <v>0</v>
      </c>
      <c r="J40" s="51">
        <f>IF(F40&gt;0,((E40*F40*'1.Salaries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Dates'!$D$30))))+(E40*F40*'1.Salaries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0" s="410"/>
      <c r="L40" s="28">
        <f>J40+K40</f>
        <v>0</v>
      </c>
      <c r="M40" s="250"/>
      <c r="N40" s="25">
        <f>E40*(1+'1.Salaries Rates Dates'!$B$49)</f>
        <v>0</v>
      </c>
      <c r="O40" s="47"/>
      <c r="P40" s="336"/>
      <c r="Q40" s="337"/>
      <c r="R40" s="48">
        <f>IF(O40&gt;0,('1.Salaries Rates Dates'!$D$31*O40),0)</f>
        <v>0</v>
      </c>
      <c r="S40" s="51">
        <f>IF(O40&gt;0,((N40*O40*'1.Salaries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Dates'!$D$31))))+(N40*O40*'1.Salaries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0" s="410"/>
      <c r="U40" s="28">
        <f>S40+T40</f>
        <v>0</v>
      </c>
      <c r="V40" s="252"/>
      <c r="W40" s="25">
        <f>N40*(1+'1.Salaries Rates Dates'!$B$49)</f>
        <v>0</v>
      </c>
      <c r="X40" s="47"/>
      <c r="Y40" s="336"/>
      <c r="Z40" s="337"/>
      <c r="AA40" s="48">
        <f>IF(X40&gt;0,('1.Salaries Rates Dates'!$D$32*X40),0)</f>
        <v>0</v>
      </c>
      <c r="AB40" s="51">
        <f>IF(X40&gt;0,((W40*X40*'1.Salaries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Dates'!$D$32))))+(W40*X40*'1.Salaries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0" s="410"/>
      <c r="AD40" s="28">
        <f>AB40+AC40</f>
        <v>0</v>
      </c>
      <c r="AE40" s="252"/>
      <c r="AF40" s="25">
        <f>W40*(1+'1.Salaries Rates Dates'!$B$49)</f>
        <v>0</v>
      </c>
      <c r="AG40" s="47"/>
      <c r="AH40" s="336"/>
      <c r="AI40" s="337"/>
      <c r="AJ40" s="48">
        <f>IF(AG40&gt;0,('1.Salaries Rates Dates'!$D$33*AG40),0)</f>
        <v>0</v>
      </c>
      <c r="AK40" s="51">
        <f>IF(AG40&gt;0,((AF40*AG40*'1.Salaries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Dates'!$D$33))))+(AF40*AG40*'1.Salaries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0" s="410"/>
      <c r="AM40" s="28">
        <f>AK40+AL40</f>
        <v>0</v>
      </c>
      <c r="AN40" s="252"/>
      <c r="AO40" s="25">
        <f>AF40*(1+'1.Salaries Rates Dates'!$B$49)</f>
        <v>0</v>
      </c>
      <c r="AP40" s="47"/>
      <c r="AQ40" s="336"/>
      <c r="AR40" s="337"/>
      <c r="AS40" s="48">
        <f>IF(AP40&gt;0,('1.Salaries Rates Dates'!$D$34*AP40),0)</f>
        <v>0</v>
      </c>
      <c r="AT40" s="51">
        <f>IF(AP40&gt;0,((AO40*AP40*'1.Salaries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Dates'!$D$34))))+(AO40*AP40*'1.Salaries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0" s="410"/>
      <c r="AV40" s="28">
        <f>AT40+AU40</f>
        <v>0</v>
      </c>
      <c r="AW40" s="252"/>
      <c r="AX40" s="25">
        <f>AO40*(1+'1.Salaries Rates Dates'!$B$49)</f>
        <v>0</v>
      </c>
      <c r="AY40" s="47"/>
      <c r="AZ40" s="336"/>
      <c r="BA40" s="337"/>
      <c r="BB40" s="48">
        <f>IF(AY40&gt;0,('1.Salaries Rates Dates'!$D$35*AY40),0)</f>
        <v>0</v>
      </c>
      <c r="BC40" s="51">
        <f>IF(AY40&gt;0,((AX40*AY40*'1.Salaries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Dates'!$D$35))))+(AX40*AY40*'1.Salaries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0" s="410"/>
      <c r="BE40" s="28">
        <f>BC40+BD40</f>
        <v>0</v>
      </c>
      <c r="BF40" s="252"/>
      <c r="BG40" s="25">
        <f>AX40*(1+'1.Salaries Rates Dates'!$B$49)</f>
        <v>0</v>
      </c>
      <c r="BH40" s="47"/>
      <c r="BI40" s="336"/>
      <c r="BJ40" s="337"/>
      <c r="BK40" s="48">
        <f>IF(BH40&gt;0,('1.Salaries Rates Dates'!$D$36*BH40),0)</f>
        <v>0</v>
      </c>
      <c r="BL40" s="51">
        <f>IF(BH40&gt;0,((BG40*BH40*'1.Salaries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Dates'!$D$36))))+(BG40*BH40*'1.Salaries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0" s="410"/>
      <c r="BN40" s="28">
        <f>BL40+BM40</f>
        <v>0</v>
      </c>
      <c r="BO40" s="14">
        <f t="shared" ref="BO40:BO42" si="26">J40+S40+AB40+AK40+AT40+BC40+BL40</f>
        <v>0</v>
      </c>
      <c r="BP40" s="14">
        <f t="shared" si="25"/>
        <v>0</v>
      </c>
      <c r="BQ40" s="14">
        <f t="shared" si="25"/>
        <v>0</v>
      </c>
      <c r="BR40" s="82"/>
      <c r="BS40" s="55">
        <f>C40</f>
        <v>0</v>
      </c>
      <c r="BT40" s="72">
        <f>J40</f>
        <v>0</v>
      </c>
      <c r="BU40" s="72">
        <f>S40</f>
        <v>0</v>
      </c>
      <c r="BV40" s="72">
        <f>AB40</f>
        <v>0</v>
      </c>
      <c r="BW40" s="72">
        <f>AK40</f>
        <v>0</v>
      </c>
      <c r="BX40" s="72">
        <f>AT40</f>
        <v>0</v>
      </c>
      <c r="BY40" s="187">
        <f t="shared" ref="BY40:BY43" si="27">$BC40</f>
        <v>0</v>
      </c>
      <c r="BZ40" s="187">
        <f t="shared" ref="BZ40:BZ42" si="28">$BL40</f>
        <v>0</v>
      </c>
      <c r="CA40" s="72">
        <f t="shared" ref="CA40:CA43" si="29">SUM(BT40:BX40)</f>
        <v>0</v>
      </c>
    </row>
    <row r="41" spans="1:79" x14ac:dyDescent="0.25">
      <c r="A41" s="15">
        <v>3</v>
      </c>
      <c r="B41" s="31"/>
      <c r="C41" s="52"/>
      <c r="D41" s="226"/>
      <c r="E41" s="27"/>
      <c r="F41" s="47"/>
      <c r="G41" s="336"/>
      <c r="H41" s="337"/>
      <c r="I41" s="48">
        <f>IF(F41&gt;0,('1.Salaries Rates Dates'!$D$30*F41),0)</f>
        <v>0</v>
      </c>
      <c r="J41" s="51">
        <f>IF(F41&gt;0,((E41*F41*'1.Salaries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Dates'!$D$30))))+(E41*F41*'1.Salaries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1" s="410"/>
      <c r="L41" s="28">
        <f>J41+K41</f>
        <v>0</v>
      </c>
      <c r="M41" s="250"/>
      <c r="N41" s="25">
        <f>E41*(1+'1.Salaries Rates Dates'!$B$49)</f>
        <v>0</v>
      </c>
      <c r="O41" s="47"/>
      <c r="P41" s="336"/>
      <c r="Q41" s="337"/>
      <c r="R41" s="48">
        <f>IF(O41&gt;0,('1.Salaries Rates Dates'!$D$31*O41),0)</f>
        <v>0</v>
      </c>
      <c r="S41" s="51">
        <f>IF(O41&gt;0,((N41*O41*'1.Salaries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Dates'!$D$31))))+(N41*O41*'1.Salaries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1" s="410"/>
      <c r="U41" s="28">
        <f>S41+T41</f>
        <v>0</v>
      </c>
      <c r="V41" s="252"/>
      <c r="W41" s="25">
        <f>N41*(1+'1.Salaries Rates Dates'!$B$49)</f>
        <v>0</v>
      </c>
      <c r="X41" s="47"/>
      <c r="Y41" s="336"/>
      <c r="Z41" s="337"/>
      <c r="AA41" s="48">
        <f>IF(X41&gt;0,('1.Salaries Rates Dates'!$D$32*X41),0)</f>
        <v>0</v>
      </c>
      <c r="AB41" s="51">
        <f>IF(X41&gt;0,((W41*X41*'1.Salaries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Dates'!$D$32))))+(W41*X41*'1.Salaries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1" s="410"/>
      <c r="AD41" s="28">
        <f>AB41+AC41</f>
        <v>0</v>
      </c>
      <c r="AE41" s="252"/>
      <c r="AF41" s="25">
        <f>W41*(1+'1.Salaries Rates Dates'!$B$49)</f>
        <v>0</v>
      </c>
      <c r="AG41" s="47"/>
      <c r="AH41" s="336"/>
      <c r="AI41" s="337"/>
      <c r="AJ41" s="48">
        <f>IF(AG41&gt;0,('1.Salaries Rates Dates'!$D$33*AG41),0)</f>
        <v>0</v>
      </c>
      <c r="AK41" s="51">
        <f>IF(AG41&gt;0,((AF41*AG41*'1.Salaries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Dates'!$D$33))))+(AF41*AG41*'1.Salaries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1" s="410"/>
      <c r="AM41" s="28">
        <f>AK41+AL41</f>
        <v>0</v>
      </c>
      <c r="AN41" s="252"/>
      <c r="AO41" s="25">
        <f>AF41*(1+'1.Salaries Rates Dates'!$B$49)</f>
        <v>0</v>
      </c>
      <c r="AP41" s="47"/>
      <c r="AQ41" s="336"/>
      <c r="AR41" s="337"/>
      <c r="AS41" s="48">
        <f>IF(AP41&gt;0,('1.Salaries Rates Dates'!$D$34*AP41),0)</f>
        <v>0</v>
      </c>
      <c r="AT41" s="51">
        <f>IF(AP41&gt;0,((AO41*AP41*'1.Salaries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Dates'!$D$34))))+(AO41*AP41*'1.Salaries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1" s="410"/>
      <c r="AV41" s="28">
        <f>AT41+AU41</f>
        <v>0</v>
      </c>
      <c r="AW41" s="252"/>
      <c r="AX41" s="25">
        <f>AO41*(1+'1.Salaries Rates Dates'!$B$49)</f>
        <v>0</v>
      </c>
      <c r="AY41" s="47"/>
      <c r="AZ41" s="336"/>
      <c r="BA41" s="337"/>
      <c r="BB41" s="48">
        <f>IF(AY41&gt;0,('1.Salaries Rates Dates'!$D$35*AY41),0)</f>
        <v>0</v>
      </c>
      <c r="BC41" s="51">
        <f>IF(AY41&gt;0,((AX41*AY41*'1.Salaries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Dates'!$D$35))))+(AX41*AY41*'1.Salaries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1" s="410"/>
      <c r="BE41" s="28">
        <f>BC41+BD41</f>
        <v>0</v>
      </c>
      <c r="BF41" s="252"/>
      <c r="BG41" s="25">
        <f>AX41*(1+'1.Salaries Rates Dates'!$B$49)</f>
        <v>0</v>
      </c>
      <c r="BH41" s="47"/>
      <c r="BI41" s="336"/>
      <c r="BJ41" s="337"/>
      <c r="BK41" s="48">
        <f>IF(BH41&gt;0,('1.Salaries Rates Dates'!$D$36*BH41),0)</f>
        <v>0</v>
      </c>
      <c r="BL41" s="51">
        <f>IF(BH41&gt;0,((BG41*BH41*'1.Salaries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Dates'!$D$36))))+(BG41*BH41*'1.Salaries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1" s="410"/>
      <c r="BN41" s="28">
        <f>BL41+BM41</f>
        <v>0</v>
      </c>
      <c r="BO41" s="14">
        <f t="shared" si="26"/>
        <v>0</v>
      </c>
      <c r="BP41" s="14">
        <f t="shared" si="25"/>
        <v>0</v>
      </c>
      <c r="BQ41" s="14">
        <f t="shared" si="25"/>
        <v>0</v>
      </c>
      <c r="BR41" s="82"/>
      <c r="BS41" s="55">
        <f>C41</f>
        <v>0</v>
      </c>
      <c r="BT41" s="72">
        <f>J41</f>
        <v>0</v>
      </c>
      <c r="BU41" s="72">
        <f>S41</f>
        <v>0</v>
      </c>
      <c r="BV41" s="72">
        <f>AB41</f>
        <v>0</v>
      </c>
      <c r="BW41" s="72">
        <f>AK41</f>
        <v>0</v>
      </c>
      <c r="BX41" s="72">
        <f>AT41</f>
        <v>0</v>
      </c>
      <c r="BY41" s="187">
        <f t="shared" si="27"/>
        <v>0</v>
      </c>
      <c r="BZ41" s="187">
        <f t="shared" si="28"/>
        <v>0</v>
      </c>
      <c r="CA41" s="72">
        <f t="shared" si="29"/>
        <v>0</v>
      </c>
    </row>
    <row r="42" spans="1:79" x14ac:dyDescent="0.25">
      <c r="A42" s="15">
        <v>4</v>
      </c>
      <c r="B42" s="31"/>
      <c r="C42" s="52"/>
      <c r="D42" s="226"/>
      <c r="E42" s="27"/>
      <c r="F42" s="47"/>
      <c r="G42" s="336"/>
      <c r="H42" s="337"/>
      <c r="I42" s="48">
        <f>IF(F42&gt;0,('1.Salaries Rates Dates'!$D$30*F42),0)</f>
        <v>0</v>
      </c>
      <c r="J42" s="51">
        <f>IF(F42&gt;0,((E42*F42*'1.Salaries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Dates'!$D$30))))+(E42*F42*'1.Salaries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2" s="410"/>
      <c r="L42" s="28">
        <f>J42+K42</f>
        <v>0</v>
      </c>
      <c r="M42" s="250"/>
      <c r="N42" s="25">
        <f>E42*(1+'1.Salaries Rates Dates'!$B$49)</f>
        <v>0</v>
      </c>
      <c r="O42" s="47"/>
      <c r="P42" s="336"/>
      <c r="Q42" s="337"/>
      <c r="R42" s="48">
        <f>IF(O42&gt;0,('1.Salaries Rates Dates'!$D$31*O42),0)</f>
        <v>0</v>
      </c>
      <c r="S42" s="51">
        <f>IF(O42&gt;0,((N42*O42*'1.Salaries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Dates'!$D$31))))+(N42*O42*'1.Salaries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2" s="410"/>
      <c r="U42" s="28">
        <f>S42+T42</f>
        <v>0</v>
      </c>
      <c r="V42" s="252"/>
      <c r="W42" s="25">
        <f>N42*(1+'1.Salaries Rates Dates'!$B$49)</f>
        <v>0</v>
      </c>
      <c r="X42" s="47"/>
      <c r="Y42" s="336"/>
      <c r="Z42" s="337"/>
      <c r="AA42" s="48">
        <f>IF(X42&gt;0,('1.Salaries Rates Dates'!$D$32*X42),0)</f>
        <v>0</v>
      </c>
      <c r="AB42" s="51">
        <f>IF(X42&gt;0,((W42*X42*'1.Salaries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Dates'!$D$32))))+(W42*X42*'1.Salaries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2" s="410"/>
      <c r="AD42" s="28">
        <f>AB42+AC42</f>
        <v>0</v>
      </c>
      <c r="AE42" s="252"/>
      <c r="AF42" s="25">
        <f>W42*(1+'1.Salaries Rates Dates'!$B$49)</f>
        <v>0</v>
      </c>
      <c r="AG42" s="47"/>
      <c r="AH42" s="336"/>
      <c r="AI42" s="337"/>
      <c r="AJ42" s="48">
        <f>IF(AG42&gt;0,('1.Salaries Rates Dates'!$D$33*AG42),0)</f>
        <v>0</v>
      </c>
      <c r="AK42" s="51">
        <f>IF(AG42&gt;0,((AF42*AG42*'1.Salaries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Dates'!$D$33))))+(AF42*AG42*'1.Salaries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2" s="410"/>
      <c r="AM42" s="28">
        <f>AK42+AL42</f>
        <v>0</v>
      </c>
      <c r="AN42" s="252"/>
      <c r="AO42" s="25">
        <f>AF42*(1+'1.Salaries Rates Dates'!$B$49)</f>
        <v>0</v>
      </c>
      <c r="AP42" s="47"/>
      <c r="AQ42" s="336"/>
      <c r="AR42" s="337"/>
      <c r="AS42" s="48">
        <f>IF(AP42&gt;0,('1.Salaries Rates Dates'!$D$34*AP42),0)</f>
        <v>0</v>
      </c>
      <c r="AT42" s="51">
        <f>IF(AP42&gt;0,((AO42*AP42*'1.Salaries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Dates'!$D$34))))+(AO42*AP42*'1.Salaries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2" s="410"/>
      <c r="AV42" s="28">
        <f>AT42+AU42</f>
        <v>0</v>
      </c>
      <c r="AW42" s="252"/>
      <c r="AX42" s="25">
        <f>AO42*(1+'1.Salaries Rates Dates'!$B$49)</f>
        <v>0</v>
      </c>
      <c r="AY42" s="47"/>
      <c r="AZ42" s="336"/>
      <c r="BA42" s="337"/>
      <c r="BB42" s="48">
        <f>IF(AY42&gt;0,('1.Salaries Rates Dates'!$D$35*AY42),0)</f>
        <v>0</v>
      </c>
      <c r="BC42" s="51">
        <f>IF(AY42&gt;0,((AX42*AY42*'1.Salaries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Dates'!$D$35))))+(AX42*AY42*'1.Salaries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2" s="410"/>
      <c r="BE42" s="28">
        <f>BC42+BD42</f>
        <v>0</v>
      </c>
      <c r="BF42" s="252"/>
      <c r="BG42" s="25">
        <f>AX42*(1+'1.Salaries Rates Dates'!$B$49)</f>
        <v>0</v>
      </c>
      <c r="BH42" s="47"/>
      <c r="BI42" s="336"/>
      <c r="BJ42" s="337"/>
      <c r="BK42" s="48">
        <f>IF(BH42&gt;0,('1.Salaries Rates Dates'!$D$36*BH42),0)</f>
        <v>0</v>
      </c>
      <c r="BL42" s="51">
        <f>IF(BH42&gt;0,((BG42*BH42*'1.Salaries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Dates'!$D$36))))+(BG42*BH42*'1.Salaries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2" s="410"/>
      <c r="BN42" s="28">
        <f>BL42+BM42</f>
        <v>0</v>
      </c>
      <c r="BO42" s="14">
        <f t="shared" si="26"/>
        <v>0</v>
      </c>
      <c r="BP42" s="14">
        <f t="shared" si="25"/>
        <v>0</v>
      </c>
      <c r="BQ42" s="14">
        <f t="shared" si="25"/>
        <v>0</v>
      </c>
      <c r="BR42" s="82"/>
      <c r="BS42" s="55">
        <f>C42</f>
        <v>0</v>
      </c>
      <c r="BT42" s="72">
        <f>J42</f>
        <v>0</v>
      </c>
      <c r="BU42" s="72">
        <f>S42</f>
        <v>0</v>
      </c>
      <c r="BV42" s="72">
        <f>AB42</f>
        <v>0</v>
      </c>
      <c r="BW42" s="72">
        <f>AK42</f>
        <v>0</v>
      </c>
      <c r="BX42" s="72">
        <f>AT42</f>
        <v>0</v>
      </c>
      <c r="BY42" s="187">
        <f t="shared" si="27"/>
        <v>0</v>
      </c>
      <c r="BZ42" s="187">
        <f t="shared" si="28"/>
        <v>0</v>
      </c>
      <c r="CA42" s="72">
        <f t="shared" si="29"/>
        <v>0</v>
      </c>
    </row>
    <row r="43" spans="1:79" ht="15.75" thickBot="1" x14ac:dyDescent="0.3">
      <c r="A43" s="15">
        <v>5</v>
      </c>
      <c r="B43" s="31"/>
      <c r="C43" s="52"/>
      <c r="D43" s="226"/>
      <c r="E43" s="27"/>
      <c r="F43" s="47"/>
      <c r="G43" s="338"/>
      <c r="H43" s="339"/>
      <c r="I43" s="48">
        <f>IF(F43&gt;0,('1.Salaries Rates Dates'!$D$30*F43),0)</f>
        <v>0</v>
      </c>
      <c r="J43" s="51">
        <f>IF(F43&gt;0,((E43*F43*'1.Salaries Rates Dates'!$D$30*((IF(('1.Salaries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Dates'!$D$30))))+(E43*F43*'1.Salaries Rates Dates'!$D$30*((IF(((IF(('1.Salaries Rates Dates'!$G$30-1)&lt;F$10,1,(DATEDIF(F$10-DAY(F$10)+1,('1.Salaries Rates Dates'!$G$30-1),"m")-1+(1+EOMONTH(F$10,0)-F$10)/DAY(DATE(YEAR(F$10),MONTH(F$10)+1,))+(('1.Salaries Rates Dates'!$G$30-1)-EOMONTH(('1.Salaries Rates Dates'!$G$30-1),-1))/DAY(DATE(YEAR(('1.Salaries Rates Dates'!$G$30-1)),MONTH(('1.Salaries Rates Dates'!$G$30-1))+1,)))/'1.Salaries Rates Dates'!$D$30)))=1,0,(DATEDIF('1.Salaries Rates Dates'!$G$30-DAY('1.Salaries Rates Dates'!$G$30)+1,K$10,"m")-1+(1+EOMONTH('1.Salaries Rates Dates'!$G$30,0)-'1.Salaries Rates Dates'!$G$30)/DAY(DATE(YEAR('1.Salaries Rates Dates'!$G$30),MONTH('1.Salaries Rates Dates'!$G$30)+1,))+(K$10-EOMONTH(K$10,-1))/DAY(DATE(YEAR(K$10),MONTH(K$10)+1,)))/'1.Salaries Rates Dates'!$D$30)))*(1+'1.Salaries Rates Dates'!$B$49)))/'1.Salaries Rates Dates'!$D$30,0)</f>
        <v>0</v>
      </c>
      <c r="K43" s="411"/>
      <c r="L43" s="33">
        <f>J43+K43</f>
        <v>0</v>
      </c>
      <c r="M43" s="250"/>
      <c r="N43" s="25">
        <f>E43*(1+'1.Salaries Rates Dates'!$B$49)</f>
        <v>0</v>
      </c>
      <c r="O43" s="47"/>
      <c r="P43" s="338"/>
      <c r="Q43" s="339"/>
      <c r="R43" s="48">
        <f>IF(O43&gt;0,('1.Salaries Rates Dates'!$D$31*O43),0)</f>
        <v>0</v>
      </c>
      <c r="S43" s="51">
        <f>IF(O43&gt;0,((N43*O43*'1.Salaries Rates Dates'!$D$31*((IF(('1.Salaries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Dates'!$D$31))))+(N43*O43*'1.Salaries Rates Dates'!$D$31*((IF(((IF(('1.Salaries Rates Dates'!$G$31-1)&lt;O$10,1,(DATEDIF(O$10-DAY(O$10)+1,('1.Salaries Rates Dates'!$G$31-1),"m")-1+(1+EOMONTH(O$10,0)-O$10)/DAY(DATE(YEAR(O$10),MONTH(O$10)+1,))+(('1.Salaries Rates Dates'!$G$31-1)-EOMONTH(('1.Salaries Rates Dates'!$G$31-1),-1))/DAY(DATE(YEAR(('1.Salaries Rates Dates'!$G$31-1)),MONTH(('1.Salaries Rates Dates'!$G$31-1))+1,)))/'1.Salaries Rates Dates'!$D$31)))=1,0,(DATEDIF('1.Salaries Rates Dates'!$G$31-DAY('1.Salaries Rates Dates'!$G$31)+1,T$10,"m")-1+(1+EOMONTH('1.Salaries Rates Dates'!$G$31,0)-'1.Salaries Rates Dates'!$G$31)/DAY(DATE(YEAR('1.Salaries Rates Dates'!$G$31),MONTH('1.Salaries Rates Dates'!$G$31)+1,))+(T$10-EOMONTH(T$10,-1))/DAY(DATE(YEAR(T$10),MONTH(T$10)+1,)))/'1.Salaries Rates Dates'!$D$31)))*(1+'1.Salaries Rates Dates'!$B$49)))/'1.Salaries Rates Dates'!$D$31,0)</f>
        <v>0</v>
      </c>
      <c r="T43" s="411"/>
      <c r="U43" s="33">
        <f>S43+T43</f>
        <v>0</v>
      </c>
      <c r="V43" s="252"/>
      <c r="W43" s="25">
        <f>N43*(1+'1.Salaries Rates Dates'!$B$49)</f>
        <v>0</v>
      </c>
      <c r="X43" s="47"/>
      <c r="Y43" s="338"/>
      <c r="Z43" s="339"/>
      <c r="AA43" s="48">
        <f>IF(X43&gt;0,('1.Salaries Rates Dates'!$D$32*X43),0)</f>
        <v>0</v>
      </c>
      <c r="AB43" s="51">
        <f>IF(X43&gt;0,((W43*X43*'1.Salaries Rates Dates'!$D$32*((IF(('1.Salaries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Dates'!$D$32))))+(W43*X43*'1.Salaries Rates Dates'!$D$32*((IF(((IF(('1.Salaries Rates Dates'!$G$32-1)&lt;X$10,1,(DATEDIF(X$10-DAY(X$10)+1,('1.Salaries Rates Dates'!$G$32-1),"m")-1+(1+EOMONTH(X$10,0)-X$10)/DAY(DATE(YEAR(X$10),MONTH(X$10)+1,))+(('1.Salaries Rates Dates'!$G$32-1)-EOMONTH(('1.Salaries Rates Dates'!$G$32-1),-1))/DAY(DATE(YEAR(('1.Salaries Rates Dates'!$G$32-1)),MONTH(('1.Salaries Rates Dates'!$G$32-1))+1,)))/'1.Salaries Rates Dates'!$D$32)))=1,0,(DATEDIF('1.Salaries Rates Dates'!$G$32-DAY('1.Salaries Rates Dates'!$G$32)+1,AC$10,"m")-1+(1+EOMONTH('1.Salaries Rates Dates'!$G$32,0)-'1.Salaries Rates Dates'!$G$32)/DAY(DATE(YEAR('1.Salaries Rates Dates'!$G$32),MONTH('1.Salaries Rates Dates'!$G$32)+1,))+(AC$10-EOMONTH(AC$10,-1))/DAY(DATE(YEAR(AC$10),MONTH(AC$10)+1,)))/'1.Salaries Rates Dates'!$D$32)))*(1+'1.Salaries Rates Dates'!$B$49)))/'1.Salaries Rates Dates'!$D$32,0)</f>
        <v>0</v>
      </c>
      <c r="AC43" s="411"/>
      <c r="AD43" s="33">
        <f>AB43+AC43</f>
        <v>0</v>
      </c>
      <c r="AE43" s="252"/>
      <c r="AF43" s="25">
        <f>W43*(1+'1.Salaries Rates Dates'!$B$49)</f>
        <v>0</v>
      </c>
      <c r="AG43" s="47"/>
      <c r="AH43" s="338"/>
      <c r="AI43" s="339"/>
      <c r="AJ43" s="48">
        <f>IF(AG43&gt;0,('1.Salaries Rates Dates'!$D$33*AG43),0)</f>
        <v>0</v>
      </c>
      <c r="AK43" s="51">
        <f>IF(AG43&gt;0,((AF43*AG43*'1.Salaries Rates Dates'!$D$33*((IF(('1.Salaries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Dates'!$D$33))))+(AF43*AG43*'1.Salaries Rates Dates'!$D$33*((IF(((IF(('1.Salaries Rates Dates'!$G$33-1)&lt;AG$10,1,(DATEDIF(AG$10-DAY(AG$10)+1,('1.Salaries Rates Dates'!$G$33-1),"m")-1+(1+EOMONTH(AG$10,0)-AG$10)/DAY(DATE(YEAR(AG$10),MONTH(AG$10)+1,))+(('1.Salaries Rates Dates'!$G$33-1)-EOMONTH(('1.Salaries Rates Dates'!$G$33-1),-1))/DAY(DATE(YEAR(('1.Salaries Rates Dates'!$G$33-1)),MONTH(('1.Salaries Rates Dates'!$G$33-1))+1,)))/'1.Salaries Rates Dates'!$D$33)))=1,0,(DATEDIF('1.Salaries Rates Dates'!$G$33-DAY('1.Salaries Rates Dates'!$G$33)+1,AL$10,"m")-1+(1+EOMONTH('1.Salaries Rates Dates'!$G$33,0)-'1.Salaries Rates Dates'!$G$33)/DAY(DATE(YEAR('1.Salaries Rates Dates'!$G$33),MONTH('1.Salaries Rates Dates'!$G$33)+1,))+(AL$10-EOMONTH(AL$10,-1))/DAY(DATE(YEAR(AL$10),MONTH(AL$10)+1,)))/'1.Salaries Rates Dates'!$D$33)))*(1+'1.Salaries Rates Dates'!$B$49)))/'1.Salaries Rates Dates'!$D$33,0)</f>
        <v>0</v>
      </c>
      <c r="AL43" s="411"/>
      <c r="AM43" s="33">
        <f>AK43+AL43</f>
        <v>0</v>
      </c>
      <c r="AN43" s="252"/>
      <c r="AO43" s="25">
        <f>AF43*(1+'1.Salaries Rates Dates'!$B$49)</f>
        <v>0</v>
      </c>
      <c r="AP43" s="47"/>
      <c r="AQ43" s="338"/>
      <c r="AR43" s="339"/>
      <c r="AS43" s="48">
        <f>IF(AP43&gt;0,('1.Salaries Rates Dates'!$D$34*AP43),0)</f>
        <v>0</v>
      </c>
      <c r="AT43" s="51">
        <f>IF(AP43&gt;0,((AO43*AP43*'1.Salaries Rates Dates'!$D$34*((IF(('1.Salaries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Dates'!$D$34))))+(AO43*AP43*'1.Salaries Rates Dates'!$D$34*((IF(((IF(('1.Salaries Rates Dates'!$G$34-1)&lt;AP$10,1,(DATEDIF(AP$10-DAY(AP$10)+1,('1.Salaries Rates Dates'!$G$34-1),"m")-1+(1+EOMONTH(AP$10,0)-AP$10)/DAY(DATE(YEAR(AP$10),MONTH(AP$10)+1,))+(('1.Salaries Rates Dates'!$G$34-1)-EOMONTH(('1.Salaries Rates Dates'!$G$34-1),-1))/DAY(DATE(YEAR(('1.Salaries Rates Dates'!$G$34-1)),MONTH(('1.Salaries Rates Dates'!$G$34-1))+1,)))/'1.Salaries Rates Dates'!$D$34)))=1,0,(DATEDIF('1.Salaries Rates Dates'!$G$34-DAY('1.Salaries Rates Dates'!$G$34)+1,AU$10,"m")-1+(1+EOMONTH('1.Salaries Rates Dates'!$G$34,0)-'1.Salaries Rates Dates'!$G$34)/DAY(DATE(YEAR('1.Salaries Rates Dates'!$G$34),MONTH('1.Salaries Rates Dates'!$G$34)+1,))+(AU$10-EOMONTH(AU$10,-1))/DAY(DATE(YEAR(AU$10),MONTH(AU$10)+1,)))/'1.Salaries Rates Dates'!$D$34)))*(1+'1.Salaries Rates Dates'!$B$49)))/'1.Salaries Rates Dates'!$D$34,0)</f>
        <v>0</v>
      </c>
      <c r="AU43" s="411"/>
      <c r="AV43" s="33">
        <f>AT43+AU43</f>
        <v>0</v>
      </c>
      <c r="AW43" s="252"/>
      <c r="AX43" s="25">
        <f>AO43*(1+'1.Salaries Rates Dates'!$B$49)</f>
        <v>0</v>
      </c>
      <c r="AY43" s="47"/>
      <c r="AZ43" s="338"/>
      <c r="BA43" s="339"/>
      <c r="BB43" s="48">
        <f>IF(AY43&gt;0,('1.Salaries Rates Dates'!$D$35*AY43),0)</f>
        <v>0</v>
      </c>
      <c r="BC43" s="51">
        <f>IF(AY43&gt;0,((AX43*AY43*'1.Salaries Rates Dates'!$D$35*((IF(('1.Salaries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Dates'!$D$35))))+(AX43*AY43*'1.Salaries Rates Dates'!$D$35*((IF(((IF(('1.Salaries Rates Dates'!$G$35-1)&lt;AY$10,1,(DATEDIF(AY$10-DAY(AY$10)+1,('1.Salaries Rates Dates'!$G$35-1),"m")-1+(1+EOMONTH(AY$10,0)-AY$10)/DAY(DATE(YEAR(AY$10),MONTH(AY$10)+1,))+(('1.Salaries Rates Dates'!$G$35-1)-EOMONTH(('1.Salaries Rates Dates'!$G$35-1),-1))/DAY(DATE(YEAR(('1.Salaries Rates Dates'!$G$35-1)),MONTH(('1.Salaries Rates Dates'!$G$35-1))+1,)))/'1.Salaries Rates Dates'!$D$35)))=1,0,(DATEDIF('1.Salaries Rates Dates'!$G$35-DAY('1.Salaries Rates Dates'!$G$35)+1,BD$10,"m")-1+(1+EOMONTH('1.Salaries Rates Dates'!$G$35,0)-'1.Salaries Rates Dates'!$G$35)/DAY(DATE(YEAR('1.Salaries Rates Dates'!$G$35),MONTH('1.Salaries Rates Dates'!$G$35)+1,))+(BD$10-EOMONTH(BD$10,-1))/DAY(DATE(YEAR(BD$10),MONTH(BD$10)+1,)))/'1.Salaries Rates Dates'!$D$35)))*(1+'1.Salaries Rates Dates'!$B$49)))/'1.Salaries Rates Dates'!$D$35,0)</f>
        <v>0</v>
      </c>
      <c r="BD43" s="411"/>
      <c r="BE43" s="33">
        <f>BC43+BD43</f>
        <v>0</v>
      </c>
      <c r="BF43" s="252"/>
      <c r="BG43" s="25">
        <f>AX43*(1+'1.Salaries Rates Dates'!$B$49)</f>
        <v>0</v>
      </c>
      <c r="BH43" s="47"/>
      <c r="BI43" s="338"/>
      <c r="BJ43" s="339"/>
      <c r="BK43" s="48">
        <f>IF(BH43&gt;0,('1.Salaries Rates Dates'!$D$36*BH43),0)</f>
        <v>0</v>
      </c>
      <c r="BL43" s="51">
        <f>IF(BH43&gt;0,((BG43*BH43*'1.Salaries Rates Dates'!$D$36*((IF(('1.Salaries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Dates'!$D$36))))+(BG43*BH43*'1.Salaries Rates Dates'!$D$36*((IF(((IF(('1.Salaries Rates Dates'!$G$36-1)&lt;BH$10,1,(DATEDIF(BH$10-DAY(BH$10)+1,('1.Salaries Rates Dates'!$G$36-1),"m")-1+(1+EOMONTH(BH$10,0)-BH$10)/DAY(DATE(YEAR(BH$10),MONTH(BH$10)+1,))+(('1.Salaries Rates Dates'!$G$36-1)-EOMONTH(('1.Salaries Rates Dates'!$G$36-1),-1))/DAY(DATE(YEAR(('1.Salaries Rates Dates'!$G$36-1)),MONTH(('1.Salaries Rates Dates'!$G$36-1))+1,)))/'1.Salaries Rates Dates'!$D$36)))=1,0,(DATEDIF('1.Salaries Rates Dates'!$G$36-DAY('1.Salaries Rates Dates'!$G$36)+1,BM$10,"m")-1+(1+EOMONTH('1.Salaries Rates Dates'!$G$36,0)-'1.Salaries Rates Dates'!$G$36)/DAY(DATE(YEAR('1.Salaries Rates Dates'!$G$36),MONTH('1.Salaries Rates Dates'!$G$36)+1,))+(BM$10-EOMONTH(BM$10,-1))/DAY(DATE(YEAR(BM$10),MONTH(BM$10)+1,)))/'1.Salaries Rates Dates'!$D$36)))*(1+'1.Salaries Rates Dates'!$B$49)))/'1.Salaries Rates Dates'!$D$36,0)</f>
        <v>0</v>
      </c>
      <c r="BM43" s="411"/>
      <c r="BN43" s="33">
        <f>BL43+BM43</f>
        <v>0</v>
      </c>
      <c r="BO43" s="14">
        <f>J43+S43+AB43+AK43+AT43+BC43+BL43</f>
        <v>0</v>
      </c>
      <c r="BP43" s="14">
        <f>K43+T43+AC43+AL43+AU43+BD43+BM43</f>
        <v>0</v>
      </c>
      <c r="BQ43" s="14">
        <f t="shared" si="25"/>
        <v>0</v>
      </c>
      <c r="BR43" s="82"/>
      <c r="BS43" s="55">
        <f>C43</f>
        <v>0</v>
      </c>
      <c r="BT43" s="72">
        <f>J43</f>
        <v>0</v>
      </c>
      <c r="BU43" s="72">
        <f>S43</f>
        <v>0</v>
      </c>
      <c r="BV43" s="72">
        <f>AB43</f>
        <v>0</v>
      </c>
      <c r="BW43" s="72">
        <f>AK43</f>
        <v>0</v>
      </c>
      <c r="BX43" s="72">
        <f>AT43</f>
        <v>0</v>
      </c>
      <c r="BY43" s="187">
        <f t="shared" si="27"/>
        <v>0</v>
      </c>
      <c r="BZ43" s="187">
        <f>$BL43</f>
        <v>0</v>
      </c>
      <c r="CA43" s="72">
        <f t="shared" si="29"/>
        <v>0</v>
      </c>
    </row>
    <row r="44" spans="1:79" ht="16.5" thickTop="1" thickBot="1" x14ac:dyDescent="0.3">
      <c r="A44" s="233" t="s">
        <v>36</v>
      </c>
      <c r="B44" s="234"/>
      <c r="C44" s="244"/>
      <c r="D44" s="226"/>
      <c r="E44" s="265"/>
      <c r="F44" s="265"/>
      <c r="G44" s="265"/>
      <c r="H44" s="265"/>
      <c r="I44" s="56"/>
      <c r="J44" s="34">
        <f>SUM(J15:J43)</f>
        <v>0</v>
      </c>
      <c r="K44" s="34">
        <f>SUM(K15:K36)</f>
        <v>0</v>
      </c>
      <c r="L44" s="35">
        <f>SUM(L15:L43)</f>
        <v>0</v>
      </c>
      <c r="M44" s="250"/>
      <c r="N44" s="265"/>
      <c r="O44" s="265"/>
      <c r="P44" s="265"/>
      <c r="Q44" s="265"/>
      <c r="R44" s="56"/>
      <c r="S44" s="34">
        <f>SUM(S15:S43)</f>
        <v>0</v>
      </c>
      <c r="T44" s="34">
        <f>SUM(T15:T36)</f>
        <v>0</v>
      </c>
      <c r="U44" s="35">
        <f>SUM(U15:U43)</f>
        <v>0</v>
      </c>
      <c r="V44" s="252"/>
      <c r="W44" s="265"/>
      <c r="X44" s="265"/>
      <c r="Y44" s="265"/>
      <c r="Z44" s="265"/>
      <c r="AA44" s="54"/>
      <c r="AB44" s="10">
        <f>SUM(AB15:AB43)</f>
        <v>0</v>
      </c>
      <c r="AC44" s="34">
        <f>SUM(AC15:AC36)</f>
        <v>0</v>
      </c>
      <c r="AD44" s="29">
        <f>SUM(AD15:AD43)</f>
        <v>0</v>
      </c>
      <c r="AE44" s="252"/>
      <c r="AF44" s="265"/>
      <c r="AG44" s="265"/>
      <c r="AH44" s="265"/>
      <c r="AI44" s="265"/>
      <c r="AJ44" s="54"/>
      <c r="AK44" s="10">
        <f>SUM(AK15:AK43)</f>
        <v>0</v>
      </c>
      <c r="AL44" s="34">
        <f>SUM(AL15:AL36)</f>
        <v>0</v>
      </c>
      <c r="AM44" s="29">
        <f>SUM(AM15:AM43)</f>
        <v>0</v>
      </c>
      <c r="AN44" s="252"/>
      <c r="AO44" s="265"/>
      <c r="AP44" s="265"/>
      <c r="AQ44" s="265"/>
      <c r="AR44" s="265"/>
      <c r="AS44" s="54"/>
      <c r="AT44" s="10">
        <f>SUM(AT15:AT43)</f>
        <v>0</v>
      </c>
      <c r="AU44" s="34">
        <f>SUM(AU15:AU36)</f>
        <v>0</v>
      </c>
      <c r="AV44" s="29">
        <f>SUM(AV15:AV43)</f>
        <v>0</v>
      </c>
      <c r="AW44" s="252"/>
      <c r="AX44" s="265"/>
      <c r="AY44" s="265"/>
      <c r="AZ44" s="265"/>
      <c r="BA44" s="265"/>
      <c r="BB44" s="54"/>
      <c r="BC44" s="10">
        <f>SUM(BC15:BC43)</f>
        <v>0</v>
      </c>
      <c r="BD44" s="34">
        <f>SUM(BD15:BD36)</f>
        <v>0</v>
      </c>
      <c r="BE44" s="29">
        <f>SUM(BE15:BE43)</f>
        <v>0</v>
      </c>
      <c r="BF44" s="252"/>
      <c r="BG44" s="265"/>
      <c r="BH44" s="265"/>
      <c r="BI44" s="265"/>
      <c r="BJ44" s="265"/>
      <c r="BK44" s="54"/>
      <c r="BL44" s="10">
        <f>SUM(BL15:BL43)</f>
        <v>0</v>
      </c>
      <c r="BM44" s="34">
        <f>SUM(BM15:BM36)</f>
        <v>0</v>
      </c>
      <c r="BN44" s="29">
        <f>SUM(BN15:BN43)</f>
        <v>0</v>
      </c>
      <c r="BO44" s="84">
        <f>J44+S44+AB44+AK44+AT44+BC44+BL44</f>
        <v>0</v>
      </c>
      <c r="BP44" s="10">
        <f>K44+T44+AC44+AL44+AU44+BD44+BM44</f>
        <v>0</v>
      </c>
      <c r="BQ44" s="85">
        <f t="shared" ref="BQ44" si="30">L44+U44+AD44+AM44+AV44+BE44+BN44</f>
        <v>0</v>
      </c>
      <c r="BR44" s="81"/>
      <c r="BS44" s="55">
        <v>2910</v>
      </c>
      <c r="BT44" s="188">
        <f>SUM(K15:K24,K27:K36)</f>
        <v>0</v>
      </c>
      <c r="BU44" s="188">
        <f>SUM(T15:T24,T27:T36)</f>
        <v>0</v>
      </c>
      <c r="BV44" s="188">
        <f>SUM(AC15:AC24,,AC27:AC36)</f>
        <v>0</v>
      </c>
      <c r="BW44" s="188">
        <f>SUM(AL15:AL24,,AL27:AL36)</f>
        <v>0</v>
      </c>
      <c r="BX44" s="188">
        <f>SUM(AU15:AU24,,AU27:AU36)</f>
        <v>0</v>
      </c>
      <c r="BY44" s="188">
        <f>SUM(BD15:BD24,BD27:BD36)</f>
        <v>0</v>
      </c>
      <c r="BZ44" s="188">
        <f>SUM(BM15:BM24,,BM27:BM36)</f>
        <v>0</v>
      </c>
      <c r="CA44" s="72">
        <f t="shared" ref="CA44" si="31">SUM(BT44:BX44)</f>
        <v>0</v>
      </c>
    </row>
    <row r="45" spans="1:79" ht="3" customHeight="1" thickTop="1" x14ac:dyDescent="0.25">
      <c r="A45" s="242"/>
      <c r="B45" s="243"/>
      <c r="C45" s="243"/>
      <c r="D45" s="226"/>
      <c r="E45" s="236"/>
      <c r="F45" s="236"/>
      <c r="G45" s="236"/>
      <c r="H45" s="236"/>
      <c r="I45" s="236"/>
      <c r="J45" s="236"/>
      <c r="K45" s="236"/>
      <c r="L45" s="236"/>
      <c r="M45" s="250"/>
      <c r="N45" s="236"/>
      <c r="O45" s="236"/>
      <c r="P45" s="236"/>
      <c r="Q45" s="236"/>
      <c r="R45" s="236"/>
      <c r="S45" s="236"/>
      <c r="T45" s="236"/>
      <c r="U45" s="236"/>
      <c r="V45" s="252"/>
      <c r="W45" s="236"/>
      <c r="X45" s="236"/>
      <c r="Y45" s="236"/>
      <c r="Z45" s="236"/>
      <c r="AA45" s="236"/>
      <c r="AB45" s="236"/>
      <c r="AC45" s="236"/>
      <c r="AD45" s="236"/>
      <c r="AE45" s="252"/>
      <c r="AF45" s="236"/>
      <c r="AG45" s="236"/>
      <c r="AH45" s="236"/>
      <c r="AI45" s="236"/>
      <c r="AJ45" s="236"/>
      <c r="AK45" s="236"/>
      <c r="AL45" s="236"/>
      <c r="AM45" s="236"/>
      <c r="AN45" s="252"/>
      <c r="AO45" s="236"/>
      <c r="AP45" s="236"/>
      <c r="AQ45" s="236"/>
      <c r="AR45" s="236"/>
      <c r="AS45" s="236"/>
      <c r="AT45" s="236"/>
      <c r="AU45" s="236"/>
      <c r="AV45" s="236"/>
      <c r="AW45" s="252"/>
      <c r="AX45" s="236"/>
      <c r="AY45" s="236"/>
      <c r="AZ45" s="236"/>
      <c r="BA45" s="236"/>
      <c r="BB45" s="236"/>
      <c r="BC45" s="236"/>
      <c r="BD45" s="236"/>
      <c r="BE45" s="236"/>
      <c r="BF45" s="252"/>
      <c r="BG45" s="236"/>
      <c r="BH45" s="236"/>
      <c r="BI45" s="236"/>
      <c r="BJ45" s="236"/>
      <c r="BK45" s="236"/>
      <c r="BL45" s="236"/>
      <c r="BM45" s="236"/>
      <c r="BN45" s="236"/>
      <c r="BO45" s="383"/>
      <c r="BP45" s="384"/>
      <c r="BQ45" s="385"/>
      <c r="BR45" s="1"/>
      <c r="BS45" s="2"/>
      <c r="BT45" s="2"/>
      <c r="BU45" s="2"/>
      <c r="BV45" s="2"/>
      <c r="BW45" s="2"/>
      <c r="BX45" s="2"/>
      <c r="BY45" s="2"/>
      <c r="BZ45" s="2"/>
      <c r="CA45" s="2"/>
    </row>
    <row r="46" spans="1:79" x14ac:dyDescent="0.25">
      <c r="A46" s="247" t="s">
        <v>37</v>
      </c>
      <c r="B46" s="248"/>
      <c r="C46" s="248"/>
      <c r="D46" s="226"/>
      <c r="E46" s="21"/>
      <c r="F46" s="21"/>
      <c r="G46" s="21"/>
      <c r="H46" s="21"/>
      <c r="I46" s="21"/>
      <c r="J46" s="324" t="s">
        <v>38</v>
      </c>
      <c r="K46" s="324"/>
      <c r="L46" s="245"/>
      <c r="M46" s="250"/>
      <c r="N46" s="263"/>
      <c r="O46" s="263"/>
      <c r="P46" s="263"/>
      <c r="Q46" s="263"/>
      <c r="R46" s="53"/>
      <c r="S46" s="324" t="s">
        <v>38</v>
      </c>
      <c r="T46" s="324"/>
      <c r="U46" s="245"/>
      <c r="V46" s="252"/>
      <c r="W46" s="263"/>
      <c r="X46" s="263"/>
      <c r="Y46" s="263"/>
      <c r="Z46" s="263"/>
      <c r="AA46" s="53"/>
      <c r="AB46" s="324" t="s">
        <v>38</v>
      </c>
      <c r="AC46" s="324"/>
      <c r="AD46" s="245"/>
      <c r="AE46" s="252"/>
      <c r="AF46" s="263"/>
      <c r="AG46" s="263"/>
      <c r="AH46" s="263"/>
      <c r="AI46" s="263"/>
      <c r="AJ46" s="53"/>
      <c r="AK46" s="324" t="s">
        <v>38</v>
      </c>
      <c r="AL46" s="324"/>
      <c r="AM46" s="245"/>
      <c r="AN46" s="252"/>
      <c r="AO46" s="263"/>
      <c r="AP46" s="263"/>
      <c r="AQ46" s="263"/>
      <c r="AR46" s="263"/>
      <c r="AS46" s="53"/>
      <c r="AT46" s="324" t="s">
        <v>38</v>
      </c>
      <c r="AU46" s="324"/>
      <c r="AV46" s="245"/>
      <c r="AW46" s="252"/>
      <c r="AX46" s="263"/>
      <c r="AY46" s="263"/>
      <c r="AZ46" s="263"/>
      <c r="BA46" s="263"/>
      <c r="BB46" s="53"/>
      <c r="BC46" s="324" t="s">
        <v>38</v>
      </c>
      <c r="BD46" s="324"/>
      <c r="BE46" s="245"/>
      <c r="BF46" s="252"/>
      <c r="BG46" s="263"/>
      <c r="BH46" s="263"/>
      <c r="BI46" s="263"/>
      <c r="BJ46" s="263"/>
      <c r="BK46" s="53"/>
      <c r="BL46" s="324" t="s">
        <v>38</v>
      </c>
      <c r="BM46" s="324"/>
      <c r="BN46" s="245"/>
      <c r="BO46" s="268"/>
      <c r="BP46" s="262" t="s">
        <v>38</v>
      </c>
      <c r="BQ46" s="271"/>
      <c r="BR46" s="79"/>
      <c r="BS46" s="2" t="s">
        <v>115</v>
      </c>
      <c r="BT46" s="188">
        <f>SUM(BT15:BT44)</f>
        <v>0</v>
      </c>
      <c r="BU46" s="188">
        <f>SUM(BU15:BU44)</f>
        <v>0</v>
      </c>
      <c r="BV46" s="188">
        <f>SUM(BV15:BV44)</f>
        <v>0</v>
      </c>
      <c r="BW46" s="188">
        <f t="shared" ref="BW46" si="32">SUM(BW15:BW44)</f>
        <v>0</v>
      </c>
      <c r="BX46" s="188">
        <f>SUM(BX15:BX44)</f>
        <v>0</v>
      </c>
      <c r="BY46" s="188">
        <f>SUM(BY15:BY44)</f>
        <v>0</v>
      </c>
      <c r="BZ46" s="188">
        <f>SUM(BZ15:BZ44)</f>
        <v>0</v>
      </c>
      <c r="CA46" s="188">
        <f>SUM(BT46:BZ46)</f>
        <v>0</v>
      </c>
    </row>
    <row r="47" spans="1:79" x14ac:dyDescent="0.25">
      <c r="A47" s="400" t="s">
        <v>96</v>
      </c>
      <c r="B47" s="401"/>
      <c r="C47" s="401"/>
      <c r="D47" s="226"/>
      <c r="E47" s="22"/>
      <c r="F47" s="22"/>
      <c r="G47" s="22"/>
      <c r="H47" s="22"/>
      <c r="I47" s="22"/>
      <c r="J47" s="324"/>
      <c r="K47" s="324"/>
      <c r="L47" s="245"/>
      <c r="M47" s="250"/>
      <c r="N47" s="264"/>
      <c r="O47" s="264"/>
      <c r="P47" s="264"/>
      <c r="Q47" s="264"/>
      <c r="R47" s="54"/>
      <c r="S47" s="324"/>
      <c r="T47" s="324"/>
      <c r="U47" s="245"/>
      <c r="V47" s="252"/>
      <c r="W47" s="264"/>
      <c r="X47" s="264"/>
      <c r="Y47" s="264"/>
      <c r="Z47" s="264"/>
      <c r="AA47" s="54"/>
      <c r="AB47" s="324"/>
      <c r="AC47" s="324"/>
      <c r="AD47" s="245"/>
      <c r="AE47" s="252"/>
      <c r="AF47" s="264"/>
      <c r="AG47" s="264"/>
      <c r="AH47" s="264"/>
      <c r="AI47" s="264"/>
      <c r="AJ47" s="54"/>
      <c r="AK47" s="324"/>
      <c r="AL47" s="324"/>
      <c r="AM47" s="245"/>
      <c r="AN47" s="252"/>
      <c r="AO47" s="264"/>
      <c r="AP47" s="264"/>
      <c r="AQ47" s="264"/>
      <c r="AR47" s="264"/>
      <c r="AS47" s="54"/>
      <c r="AT47" s="324"/>
      <c r="AU47" s="324"/>
      <c r="AV47" s="245"/>
      <c r="AW47" s="252"/>
      <c r="AX47" s="264"/>
      <c r="AY47" s="264"/>
      <c r="AZ47" s="264"/>
      <c r="BA47" s="264"/>
      <c r="BB47" s="54"/>
      <c r="BC47" s="324"/>
      <c r="BD47" s="324"/>
      <c r="BE47" s="245"/>
      <c r="BF47" s="252"/>
      <c r="BG47" s="264"/>
      <c r="BH47" s="264"/>
      <c r="BI47" s="264"/>
      <c r="BJ47" s="264"/>
      <c r="BK47" s="54"/>
      <c r="BL47" s="324"/>
      <c r="BM47" s="324"/>
      <c r="BN47" s="245"/>
      <c r="BO47" s="269"/>
      <c r="BP47" s="354"/>
      <c r="BQ47" s="355"/>
      <c r="BR47" s="79"/>
      <c r="BS47" s="73"/>
      <c r="BT47" s="74"/>
      <c r="BU47" s="74"/>
      <c r="BV47" s="74"/>
      <c r="BW47" s="74"/>
      <c r="BX47" s="74"/>
      <c r="BY47" s="74"/>
      <c r="BZ47" s="74"/>
      <c r="CA47" s="75"/>
    </row>
    <row r="48" spans="1:79" x14ac:dyDescent="0.25">
      <c r="A48" s="3" t="s">
        <v>39</v>
      </c>
      <c r="B48" s="59" t="s">
        <v>40</v>
      </c>
      <c r="C48" s="7" t="s">
        <v>85</v>
      </c>
      <c r="D48" s="226"/>
      <c r="E48" s="22"/>
      <c r="F48" s="22"/>
      <c r="G48" s="22"/>
      <c r="H48" s="22"/>
      <c r="I48" s="22"/>
      <c r="J48" s="324"/>
      <c r="K48" s="324"/>
      <c r="L48" s="245"/>
      <c r="M48" s="250"/>
      <c r="N48" s="264"/>
      <c r="O48" s="264"/>
      <c r="P48" s="264"/>
      <c r="Q48" s="264"/>
      <c r="R48" s="54"/>
      <c r="S48" s="324"/>
      <c r="T48" s="324"/>
      <c r="U48" s="245"/>
      <c r="V48" s="252"/>
      <c r="W48" s="264"/>
      <c r="X48" s="264"/>
      <c r="Y48" s="264"/>
      <c r="Z48" s="264"/>
      <c r="AA48" s="54"/>
      <c r="AB48" s="324"/>
      <c r="AC48" s="324"/>
      <c r="AD48" s="245"/>
      <c r="AE48" s="252"/>
      <c r="AF48" s="264"/>
      <c r="AG48" s="264"/>
      <c r="AH48" s="264"/>
      <c r="AI48" s="264"/>
      <c r="AJ48" s="54"/>
      <c r="AK48" s="324"/>
      <c r="AL48" s="324"/>
      <c r="AM48" s="245"/>
      <c r="AN48" s="252"/>
      <c r="AO48" s="264"/>
      <c r="AP48" s="264"/>
      <c r="AQ48" s="264"/>
      <c r="AR48" s="264"/>
      <c r="AS48" s="54"/>
      <c r="AT48" s="324"/>
      <c r="AU48" s="324"/>
      <c r="AV48" s="245"/>
      <c r="AW48" s="252"/>
      <c r="AX48" s="264"/>
      <c r="AY48" s="264"/>
      <c r="AZ48" s="264"/>
      <c r="BA48" s="264"/>
      <c r="BB48" s="54"/>
      <c r="BC48" s="324"/>
      <c r="BD48" s="324"/>
      <c r="BE48" s="245"/>
      <c r="BF48" s="252"/>
      <c r="BG48" s="264"/>
      <c r="BH48" s="264"/>
      <c r="BI48" s="264"/>
      <c r="BJ48" s="264"/>
      <c r="BK48" s="54"/>
      <c r="BL48" s="324"/>
      <c r="BM48" s="324"/>
      <c r="BN48" s="245"/>
      <c r="BO48" s="269"/>
      <c r="BP48" s="356"/>
      <c r="BQ48" s="357"/>
      <c r="BR48" s="79"/>
      <c r="BS48" s="76"/>
      <c r="BT48" s="77"/>
      <c r="BU48" s="77"/>
      <c r="BV48" s="77"/>
      <c r="BW48" s="77"/>
      <c r="BX48" s="77"/>
      <c r="BY48" s="77"/>
      <c r="BZ48" s="77"/>
      <c r="CA48" s="78"/>
    </row>
    <row r="49" spans="1:79" x14ac:dyDescent="0.25">
      <c r="A49" s="6">
        <v>1</v>
      </c>
      <c r="B49" s="57"/>
      <c r="C49" s="58"/>
      <c r="D49" s="226"/>
      <c r="E49" s="22"/>
      <c r="F49" s="22"/>
      <c r="G49" s="22"/>
      <c r="H49" s="22"/>
      <c r="I49" s="22"/>
      <c r="J49" s="300"/>
      <c r="K49" s="300"/>
      <c r="L49" s="301"/>
      <c r="M49" s="250"/>
      <c r="N49" s="264"/>
      <c r="O49" s="264"/>
      <c r="P49" s="264"/>
      <c r="Q49" s="264"/>
      <c r="R49" s="54"/>
      <c r="S49" s="325"/>
      <c r="T49" s="325"/>
      <c r="U49" s="326"/>
      <c r="V49" s="252"/>
      <c r="W49" s="264"/>
      <c r="X49" s="264"/>
      <c r="Y49" s="264"/>
      <c r="Z49" s="264"/>
      <c r="AA49" s="54"/>
      <c r="AB49" s="325"/>
      <c r="AC49" s="325"/>
      <c r="AD49" s="326"/>
      <c r="AE49" s="252"/>
      <c r="AF49" s="264"/>
      <c r="AG49" s="264"/>
      <c r="AH49" s="264"/>
      <c r="AI49" s="264"/>
      <c r="AJ49" s="54"/>
      <c r="AK49" s="325"/>
      <c r="AL49" s="325"/>
      <c r="AM49" s="326"/>
      <c r="AN49" s="252"/>
      <c r="AO49" s="264"/>
      <c r="AP49" s="264"/>
      <c r="AQ49" s="264"/>
      <c r="AR49" s="264"/>
      <c r="AS49" s="54"/>
      <c r="AT49" s="325"/>
      <c r="AU49" s="325"/>
      <c r="AV49" s="326"/>
      <c r="AW49" s="252"/>
      <c r="AX49" s="264"/>
      <c r="AY49" s="264"/>
      <c r="AZ49" s="264"/>
      <c r="BA49" s="264"/>
      <c r="BB49" s="54"/>
      <c r="BC49" s="325"/>
      <c r="BD49" s="325"/>
      <c r="BE49" s="326"/>
      <c r="BF49" s="252"/>
      <c r="BG49" s="264"/>
      <c r="BH49" s="264"/>
      <c r="BI49" s="264"/>
      <c r="BJ49" s="264"/>
      <c r="BK49" s="54"/>
      <c r="BL49" s="325"/>
      <c r="BM49" s="325"/>
      <c r="BN49" s="326"/>
      <c r="BO49" s="269"/>
      <c r="BP49" s="322">
        <f>J49+S49+AB49+AK49+AT49+BC49+BL49</f>
        <v>0</v>
      </c>
      <c r="BQ49" s="323"/>
      <c r="BR49" s="1"/>
      <c r="BS49" s="2">
        <f>C49</f>
        <v>0</v>
      </c>
      <c r="BT49" s="188">
        <f>J49</f>
        <v>0</v>
      </c>
      <c r="BU49" s="188">
        <f>S49</f>
        <v>0</v>
      </c>
      <c r="BV49" s="188">
        <f>AB49</f>
        <v>0</v>
      </c>
      <c r="BW49" s="188">
        <f>AK49</f>
        <v>0</v>
      </c>
      <c r="BX49" s="188">
        <f>AT49</f>
        <v>0</v>
      </c>
      <c r="BY49" s="188">
        <f>BC49</f>
        <v>0</v>
      </c>
      <c r="BZ49" s="188">
        <f>BL49</f>
        <v>0</v>
      </c>
      <c r="CA49" s="188">
        <f>SUM(BT49:BZ49)</f>
        <v>0</v>
      </c>
    </row>
    <row r="50" spans="1:79" x14ac:dyDescent="0.25">
      <c r="A50" s="6">
        <v>2</v>
      </c>
      <c r="B50" s="57"/>
      <c r="C50" s="58"/>
      <c r="D50" s="226"/>
      <c r="E50" s="22"/>
      <c r="F50" s="22"/>
      <c r="G50" s="22"/>
      <c r="H50" s="22"/>
      <c r="I50" s="22"/>
      <c r="J50" s="300"/>
      <c r="K50" s="300"/>
      <c r="L50" s="301"/>
      <c r="M50" s="250"/>
      <c r="N50" s="264"/>
      <c r="O50" s="264"/>
      <c r="P50" s="264"/>
      <c r="Q50" s="264"/>
      <c r="R50" s="54"/>
      <c r="S50" s="300"/>
      <c r="T50" s="300"/>
      <c r="U50" s="301"/>
      <c r="V50" s="252"/>
      <c r="W50" s="264"/>
      <c r="X50" s="264"/>
      <c r="Y50" s="264"/>
      <c r="Z50" s="264"/>
      <c r="AA50" s="54"/>
      <c r="AB50" s="300"/>
      <c r="AC50" s="300"/>
      <c r="AD50" s="301"/>
      <c r="AE50" s="252"/>
      <c r="AF50" s="264"/>
      <c r="AG50" s="264"/>
      <c r="AH50" s="264"/>
      <c r="AI50" s="264"/>
      <c r="AJ50" s="54"/>
      <c r="AK50" s="300"/>
      <c r="AL50" s="300"/>
      <c r="AM50" s="301"/>
      <c r="AN50" s="252"/>
      <c r="AO50" s="264"/>
      <c r="AP50" s="264"/>
      <c r="AQ50" s="264"/>
      <c r="AR50" s="264"/>
      <c r="AS50" s="54"/>
      <c r="AT50" s="300"/>
      <c r="AU50" s="300"/>
      <c r="AV50" s="301"/>
      <c r="AW50" s="252"/>
      <c r="AX50" s="264"/>
      <c r="AY50" s="264"/>
      <c r="AZ50" s="264"/>
      <c r="BA50" s="264"/>
      <c r="BB50" s="54"/>
      <c r="BC50" s="300"/>
      <c r="BD50" s="300"/>
      <c r="BE50" s="301"/>
      <c r="BF50" s="252"/>
      <c r="BG50" s="264"/>
      <c r="BH50" s="264"/>
      <c r="BI50" s="264"/>
      <c r="BJ50" s="264"/>
      <c r="BK50" s="54"/>
      <c r="BL50" s="300"/>
      <c r="BM50" s="300"/>
      <c r="BN50" s="301"/>
      <c r="BO50" s="269"/>
      <c r="BP50" s="322">
        <f t="shared" ref="BP50:BP51" si="33">J50+S50+AB50+AK50+AT50+BC50+BL50</f>
        <v>0</v>
      </c>
      <c r="BQ50" s="323"/>
      <c r="BR50" s="1"/>
      <c r="BS50" s="2">
        <f>C50</f>
        <v>0</v>
      </c>
      <c r="BT50" s="188">
        <f>J50</f>
        <v>0</v>
      </c>
      <c r="BU50" s="188">
        <f>S50</f>
        <v>0</v>
      </c>
      <c r="BV50" s="188">
        <f>AB50</f>
        <v>0</v>
      </c>
      <c r="BW50" s="188">
        <f>AK50</f>
        <v>0</v>
      </c>
      <c r="BX50" s="188">
        <f>AT50</f>
        <v>0</v>
      </c>
      <c r="BY50" s="188">
        <f>BC50</f>
        <v>0</v>
      </c>
      <c r="BZ50" s="188">
        <f>BL50</f>
        <v>0</v>
      </c>
      <c r="CA50" s="188">
        <f>SUM(BT50:BZ50)</f>
        <v>0</v>
      </c>
    </row>
    <row r="51" spans="1:79" ht="15.75" thickBot="1" x14ac:dyDescent="0.3">
      <c r="A51" s="6">
        <v>3</v>
      </c>
      <c r="B51" s="57"/>
      <c r="C51" s="58"/>
      <c r="D51" s="226"/>
      <c r="E51" s="22"/>
      <c r="F51" s="22"/>
      <c r="G51" s="22"/>
      <c r="H51" s="22"/>
      <c r="I51" s="22"/>
      <c r="J51" s="298"/>
      <c r="K51" s="298"/>
      <c r="L51" s="299"/>
      <c r="M51" s="250"/>
      <c r="N51" s="264"/>
      <c r="O51" s="264"/>
      <c r="P51" s="264"/>
      <c r="Q51" s="264"/>
      <c r="R51" s="54"/>
      <c r="S51" s="298"/>
      <c r="T51" s="298"/>
      <c r="U51" s="299"/>
      <c r="V51" s="252"/>
      <c r="W51" s="264"/>
      <c r="X51" s="264"/>
      <c r="Y51" s="264"/>
      <c r="Z51" s="264"/>
      <c r="AA51" s="54"/>
      <c r="AB51" s="298"/>
      <c r="AC51" s="298"/>
      <c r="AD51" s="299"/>
      <c r="AE51" s="252"/>
      <c r="AF51" s="264"/>
      <c r="AG51" s="264"/>
      <c r="AH51" s="264"/>
      <c r="AI51" s="264"/>
      <c r="AJ51" s="54"/>
      <c r="AK51" s="298"/>
      <c r="AL51" s="298"/>
      <c r="AM51" s="299"/>
      <c r="AN51" s="252"/>
      <c r="AO51" s="264"/>
      <c r="AP51" s="264"/>
      <c r="AQ51" s="264"/>
      <c r="AR51" s="264"/>
      <c r="AS51" s="54"/>
      <c r="AT51" s="298"/>
      <c r="AU51" s="298"/>
      <c r="AV51" s="299"/>
      <c r="AW51" s="252"/>
      <c r="AX51" s="264"/>
      <c r="AY51" s="264"/>
      <c r="AZ51" s="264"/>
      <c r="BA51" s="264"/>
      <c r="BB51" s="54"/>
      <c r="BC51" s="298"/>
      <c r="BD51" s="298"/>
      <c r="BE51" s="299"/>
      <c r="BF51" s="252"/>
      <c r="BG51" s="264"/>
      <c r="BH51" s="264"/>
      <c r="BI51" s="264"/>
      <c r="BJ51" s="264"/>
      <c r="BK51" s="54"/>
      <c r="BL51" s="298"/>
      <c r="BM51" s="298"/>
      <c r="BN51" s="299"/>
      <c r="BO51" s="269"/>
      <c r="BP51" s="322">
        <f t="shared" si="33"/>
        <v>0</v>
      </c>
      <c r="BQ51" s="323"/>
      <c r="BR51" s="1"/>
      <c r="BS51" s="2">
        <f>C51</f>
        <v>0</v>
      </c>
      <c r="BT51" s="188">
        <f>J51</f>
        <v>0</v>
      </c>
      <c r="BU51" s="188">
        <f>S51</f>
        <v>0</v>
      </c>
      <c r="BV51" s="188">
        <f>AB51</f>
        <v>0</v>
      </c>
      <c r="BW51" s="188">
        <f>AK51</f>
        <v>0</v>
      </c>
      <c r="BX51" s="188">
        <f>AT51</f>
        <v>0</v>
      </c>
      <c r="BY51" s="188">
        <f>BC51</f>
        <v>0</v>
      </c>
      <c r="BZ51" s="188">
        <f>BL51</f>
        <v>0</v>
      </c>
      <c r="CA51" s="188">
        <f t="shared" ref="CA51" si="34">SUM(BT51:BZ51)</f>
        <v>0</v>
      </c>
    </row>
    <row r="52" spans="1:79" ht="16.5" thickTop="1" thickBot="1" x14ac:dyDescent="0.3">
      <c r="A52" s="233" t="s">
        <v>41</v>
      </c>
      <c r="B52" s="234"/>
      <c r="C52" s="234"/>
      <c r="D52" s="226"/>
      <c r="E52" s="22"/>
      <c r="F52" s="22"/>
      <c r="G52" s="22"/>
      <c r="H52" s="22"/>
      <c r="I52" s="22"/>
      <c r="J52" s="320">
        <f>SUM(J49:L51)</f>
        <v>0</v>
      </c>
      <c r="K52" s="321"/>
      <c r="L52" s="321"/>
      <c r="M52" s="250"/>
      <c r="N52" s="264"/>
      <c r="O52" s="264"/>
      <c r="P52" s="264"/>
      <c r="Q52" s="264"/>
      <c r="R52" s="54"/>
      <c r="S52" s="320">
        <f>SUM(S49:U51)</f>
        <v>0</v>
      </c>
      <c r="T52" s="321"/>
      <c r="U52" s="321"/>
      <c r="V52" s="252"/>
      <c r="W52" s="264"/>
      <c r="X52" s="264"/>
      <c r="Y52" s="264"/>
      <c r="Z52" s="264"/>
      <c r="AA52" s="54"/>
      <c r="AB52" s="331">
        <f>SUM(AB49:AD51)</f>
        <v>0</v>
      </c>
      <c r="AC52" s="332"/>
      <c r="AD52" s="333"/>
      <c r="AE52" s="252"/>
      <c r="AF52" s="264"/>
      <c r="AG52" s="264"/>
      <c r="AH52" s="264"/>
      <c r="AI52" s="264"/>
      <c r="AJ52" s="54"/>
      <c r="AK52" s="331">
        <f>SUM(AK49:AM51)</f>
        <v>0</v>
      </c>
      <c r="AL52" s="332"/>
      <c r="AM52" s="333"/>
      <c r="AN52" s="252"/>
      <c r="AO52" s="264"/>
      <c r="AP52" s="264"/>
      <c r="AQ52" s="264"/>
      <c r="AR52" s="264"/>
      <c r="AS52" s="54"/>
      <c r="AT52" s="331">
        <f>SUM(AT49:AV51)</f>
        <v>0</v>
      </c>
      <c r="AU52" s="332"/>
      <c r="AV52" s="333"/>
      <c r="AW52" s="252"/>
      <c r="AX52" s="264"/>
      <c r="AY52" s="264"/>
      <c r="AZ52" s="264"/>
      <c r="BA52" s="264"/>
      <c r="BB52" s="54"/>
      <c r="BC52" s="331">
        <f>SUM(BC49:BE51)</f>
        <v>0</v>
      </c>
      <c r="BD52" s="332"/>
      <c r="BE52" s="333"/>
      <c r="BF52" s="252"/>
      <c r="BG52" s="264"/>
      <c r="BH52" s="264"/>
      <c r="BI52" s="264"/>
      <c r="BJ52" s="264"/>
      <c r="BK52" s="54"/>
      <c r="BL52" s="331">
        <f>SUM(BL49:BN51)</f>
        <v>0</v>
      </c>
      <c r="BM52" s="332"/>
      <c r="BN52" s="333"/>
      <c r="BO52" s="269"/>
      <c r="BP52" s="348">
        <f>J52+S52+AB52+AK52+AT52+BC52+BL52</f>
        <v>0</v>
      </c>
      <c r="BQ52" s="349"/>
      <c r="BR52" s="1"/>
      <c r="BS52" s="90"/>
      <c r="BT52" s="91"/>
      <c r="BU52" s="91"/>
      <c r="BV52" s="91"/>
      <c r="BW52" s="91"/>
      <c r="BX52" s="91"/>
      <c r="BY52" s="91"/>
      <c r="BZ52" s="91"/>
      <c r="CA52" s="89"/>
    </row>
    <row r="53" spans="1:79" x14ac:dyDescent="0.25">
      <c r="A53" s="59" t="s">
        <v>42</v>
      </c>
      <c r="B53" s="7"/>
      <c r="C53" s="7" t="s">
        <v>85</v>
      </c>
      <c r="D53" s="226"/>
      <c r="E53" s="22"/>
      <c r="F53" s="22"/>
      <c r="G53" s="22"/>
      <c r="H53" s="22"/>
      <c r="I53" s="22"/>
      <c r="J53" s="310"/>
      <c r="K53" s="310"/>
      <c r="L53" s="311"/>
      <c r="M53" s="250"/>
      <c r="N53" s="264"/>
      <c r="O53" s="264"/>
      <c r="P53" s="264"/>
      <c r="Q53" s="264"/>
      <c r="R53" s="54"/>
      <c r="S53" s="310"/>
      <c r="T53" s="310"/>
      <c r="U53" s="311"/>
      <c r="V53" s="252"/>
      <c r="W53" s="264"/>
      <c r="X53" s="264"/>
      <c r="Y53" s="264"/>
      <c r="Z53" s="264"/>
      <c r="AA53" s="54"/>
      <c r="AB53" s="310"/>
      <c r="AC53" s="310"/>
      <c r="AD53" s="311"/>
      <c r="AE53" s="252"/>
      <c r="AF53" s="264"/>
      <c r="AG53" s="264"/>
      <c r="AH53" s="264"/>
      <c r="AI53" s="264"/>
      <c r="AJ53" s="54"/>
      <c r="AK53" s="310"/>
      <c r="AL53" s="310"/>
      <c r="AM53" s="311"/>
      <c r="AN53" s="252"/>
      <c r="AO53" s="264"/>
      <c r="AP53" s="264"/>
      <c r="AQ53" s="264"/>
      <c r="AR53" s="264"/>
      <c r="AS53" s="54"/>
      <c r="AT53" s="310"/>
      <c r="AU53" s="310"/>
      <c r="AV53" s="311"/>
      <c r="AW53" s="252"/>
      <c r="AX53" s="264"/>
      <c r="AY53" s="264"/>
      <c r="AZ53" s="264"/>
      <c r="BA53" s="264"/>
      <c r="BB53" s="54"/>
      <c r="BC53" s="310"/>
      <c r="BD53" s="310"/>
      <c r="BE53" s="311"/>
      <c r="BF53" s="252"/>
      <c r="BG53" s="264"/>
      <c r="BH53" s="264"/>
      <c r="BI53" s="264"/>
      <c r="BJ53" s="264"/>
      <c r="BK53" s="54"/>
      <c r="BL53" s="310"/>
      <c r="BM53" s="310"/>
      <c r="BN53" s="311"/>
      <c r="BO53" s="269"/>
      <c r="BP53" s="311"/>
      <c r="BQ53" s="358"/>
      <c r="BR53" s="1"/>
      <c r="BS53" s="59"/>
      <c r="BT53" s="116"/>
      <c r="BU53" s="116"/>
      <c r="BV53" s="116"/>
      <c r="BW53" s="116"/>
      <c r="BX53" s="116"/>
      <c r="BY53" s="116"/>
      <c r="BZ53" s="116"/>
      <c r="CA53" s="117"/>
    </row>
    <row r="54" spans="1:79" x14ac:dyDescent="0.25">
      <c r="A54" s="15">
        <v>1</v>
      </c>
      <c r="B54" s="49" t="s">
        <v>43</v>
      </c>
      <c r="C54" s="58"/>
      <c r="D54" s="226"/>
      <c r="E54" s="22"/>
      <c r="F54" s="22"/>
      <c r="G54" s="22"/>
      <c r="H54" s="22"/>
      <c r="I54" s="22"/>
      <c r="J54" s="300"/>
      <c r="K54" s="300"/>
      <c r="L54" s="301"/>
      <c r="M54" s="250"/>
      <c r="N54" s="264"/>
      <c r="O54" s="264"/>
      <c r="P54" s="264"/>
      <c r="Q54" s="264"/>
      <c r="R54" s="54"/>
      <c r="S54" s="300"/>
      <c r="T54" s="300"/>
      <c r="U54" s="301"/>
      <c r="V54" s="252"/>
      <c r="W54" s="264"/>
      <c r="X54" s="264"/>
      <c r="Y54" s="264"/>
      <c r="Z54" s="264"/>
      <c r="AA54" s="54"/>
      <c r="AB54" s="300"/>
      <c r="AC54" s="300"/>
      <c r="AD54" s="301"/>
      <c r="AE54" s="252"/>
      <c r="AF54" s="264"/>
      <c r="AG54" s="264"/>
      <c r="AH54" s="264"/>
      <c r="AI54" s="264"/>
      <c r="AJ54" s="54"/>
      <c r="AK54" s="300"/>
      <c r="AL54" s="300"/>
      <c r="AM54" s="301"/>
      <c r="AN54" s="252"/>
      <c r="AO54" s="264"/>
      <c r="AP54" s="264"/>
      <c r="AQ54" s="264"/>
      <c r="AR54" s="264"/>
      <c r="AS54" s="54"/>
      <c r="AT54" s="300"/>
      <c r="AU54" s="300"/>
      <c r="AV54" s="301"/>
      <c r="AW54" s="252"/>
      <c r="AX54" s="264"/>
      <c r="AY54" s="264"/>
      <c r="AZ54" s="264"/>
      <c r="BA54" s="264"/>
      <c r="BB54" s="54"/>
      <c r="BC54" s="300"/>
      <c r="BD54" s="300"/>
      <c r="BE54" s="301"/>
      <c r="BF54" s="252"/>
      <c r="BG54" s="264"/>
      <c r="BH54" s="264"/>
      <c r="BI54" s="264"/>
      <c r="BJ54" s="264"/>
      <c r="BK54" s="54"/>
      <c r="BL54" s="300"/>
      <c r="BM54" s="300"/>
      <c r="BN54" s="301"/>
      <c r="BO54" s="269"/>
      <c r="BP54" s="322">
        <f t="shared" ref="BP54:BP55" si="35">J54+S54+AB54+AK54+AT54+BC54+BL54</f>
        <v>0</v>
      </c>
      <c r="BQ54" s="323"/>
      <c r="BR54" s="1"/>
      <c r="BS54" s="2">
        <f>C54</f>
        <v>0</v>
      </c>
      <c r="BT54" s="188">
        <f>J54</f>
        <v>0</v>
      </c>
      <c r="BU54" s="188">
        <f>S54</f>
        <v>0</v>
      </c>
      <c r="BV54" s="188">
        <f>AB54</f>
        <v>0</v>
      </c>
      <c r="BW54" s="188">
        <f>AK54</f>
        <v>0</v>
      </c>
      <c r="BX54" s="188">
        <f>AT54</f>
        <v>0</v>
      </c>
      <c r="BY54" s="188">
        <f>BC54</f>
        <v>0</v>
      </c>
      <c r="BZ54" s="188">
        <f>BL54</f>
        <v>0</v>
      </c>
      <c r="CA54" s="188">
        <f t="shared" ref="CA54:CA55" si="36">SUM(BT54:BZ54)</f>
        <v>0</v>
      </c>
    </row>
    <row r="55" spans="1:79" ht="15.75" thickBot="1" x14ac:dyDescent="0.3">
      <c r="A55" s="15">
        <v>2</v>
      </c>
      <c r="B55" s="49" t="s">
        <v>44</v>
      </c>
      <c r="C55" s="58"/>
      <c r="D55" s="226"/>
      <c r="E55" s="22"/>
      <c r="F55" s="22"/>
      <c r="G55" s="22"/>
      <c r="H55" s="22"/>
      <c r="I55" s="22"/>
      <c r="J55" s="298"/>
      <c r="K55" s="298"/>
      <c r="L55" s="299"/>
      <c r="M55" s="250"/>
      <c r="N55" s="264"/>
      <c r="O55" s="264"/>
      <c r="P55" s="264"/>
      <c r="Q55" s="264"/>
      <c r="R55" s="54"/>
      <c r="S55" s="298"/>
      <c r="T55" s="298"/>
      <c r="U55" s="299"/>
      <c r="V55" s="252"/>
      <c r="W55" s="264"/>
      <c r="X55" s="264"/>
      <c r="Y55" s="264"/>
      <c r="Z55" s="264"/>
      <c r="AA55" s="54"/>
      <c r="AB55" s="298"/>
      <c r="AC55" s="298"/>
      <c r="AD55" s="299"/>
      <c r="AE55" s="252"/>
      <c r="AF55" s="264"/>
      <c r="AG55" s="264"/>
      <c r="AH55" s="264"/>
      <c r="AI55" s="264"/>
      <c r="AJ55" s="54"/>
      <c r="AK55" s="298"/>
      <c r="AL55" s="298"/>
      <c r="AM55" s="299"/>
      <c r="AN55" s="252"/>
      <c r="AO55" s="264"/>
      <c r="AP55" s="264"/>
      <c r="AQ55" s="264"/>
      <c r="AR55" s="264"/>
      <c r="AS55" s="54"/>
      <c r="AT55" s="298"/>
      <c r="AU55" s="298"/>
      <c r="AV55" s="299"/>
      <c r="AW55" s="252"/>
      <c r="AX55" s="264"/>
      <c r="AY55" s="264"/>
      <c r="AZ55" s="264"/>
      <c r="BA55" s="264"/>
      <c r="BB55" s="54"/>
      <c r="BC55" s="298"/>
      <c r="BD55" s="298"/>
      <c r="BE55" s="299"/>
      <c r="BF55" s="252"/>
      <c r="BG55" s="264"/>
      <c r="BH55" s="264"/>
      <c r="BI55" s="264"/>
      <c r="BJ55" s="264"/>
      <c r="BK55" s="54"/>
      <c r="BL55" s="298"/>
      <c r="BM55" s="298"/>
      <c r="BN55" s="299"/>
      <c r="BO55" s="269"/>
      <c r="BP55" s="322">
        <f t="shared" si="35"/>
        <v>0</v>
      </c>
      <c r="BQ55" s="323"/>
      <c r="BR55" s="1"/>
      <c r="BS55" s="2">
        <f>C55</f>
        <v>0</v>
      </c>
      <c r="BT55" s="188">
        <f>J55</f>
        <v>0</v>
      </c>
      <c r="BU55" s="188">
        <f>S55</f>
        <v>0</v>
      </c>
      <c r="BV55" s="188">
        <f>AB55</f>
        <v>0</v>
      </c>
      <c r="BW55" s="188">
        <f>AK55</f>
        <v>0</v>
      </c>
      <c r="BX55" s="188">
        <f>AT55</f>
        <v>0</v>
      </c>
      <c r="BY55" s="188">
        <f>BC55</f>
        <v>0</v>
      </c>
      <c r="BZ55" s="188">
        <f>BL55</f>
        <v>0</v>
      </c>
      <c r="CA55" s="188">
        <f t="shared" si="36"/>
        <v>0</v>
      </c>
    </row>
    <row r="56" spans="1:79" ht="16.5" thickTop="1" thickBot="1" x14ac:dyDescent="0.3">
      <c r="A56" s="233" t="s">
        <v>45</v>
      </c>
      <c r="B56" s="234"/>
      <c r="C56" s="234"/>
      <c r="D56" s="226"/>
      <c r="E56" s="22"/>
      <c r="F56" s="22"/>
      <c r="G56" s="22"/>
      <c r="H56" s="22"/>
      <c r="I56" s="22"/>
      <c r="J56" s="320">
        <f>SUM(J54:L55)</f>
        <v>0</v>
      </c>
      <c r="K56" s="321"/>
      <c r="L56" s="321"/>
      <c r="M56" s="250"/>
      <c r="N56" s="264"/>
      <c r="O56" s="264"/>
      <c r="P56" s="264"/>
      <c r="Q56" s="264"/>
      <c r="R56" s="54"/>
      <c r="S56" s="320">
        <f>SUM(S54:U55)</f>
        <v>0</v>
      </c>
      <c r="T56" s="321"/>
      <c r="U56" s="321"/>
      <c r="V56" s="252"/>
      <c r="W56" s="264"/>
      <c r="X56" s="264"/>
      <c r="Y56" s="264"/>
      <c r="Z56" s="264"/>
      <c r="AA56" s="54"/>
      <c r="AB56" s="331">
        <f>SUM(AB54:AD55)</f>
        <v>0</v>
      </c>
      <c r="AC56" s="332"/>
      <c r="AD56" s="333"/>
      <c r="AE56" s="252"/>
      <c r="AF56" s="264"/>
      <c r="AG56" s="264"/>
      <c r="AH56" s="264"/>
      <c r="AI56" s="264"/>
      <c r="AJ56" s="54"/>
      <c r="AK56" s="331">
        <f>SUM(AK54:AM55)</f>
        <v>0</v>
      </c>
      <c r="AL56" s="332"/>
      <c r="AM56" s="333"/>
      <c r="AN56" s="252"/>
      <c r="AO56" s="264"/>
      <c r="AP56" s="264"/>
      <c r="AQ56" s="264"/>
      <c r="AR56" s="264"/>
      <c r="AS56" s="54"/>
      <c r="AT56" s="331">
        <f>SUM(AT54:AV55)</f>
        <v>0</v>
      </c>
      <c r="AU56" s="332"/>
      <c r="AV56" s="333"/>
      <c r="AW56" s="252"/>
      <c r="AX56" s="264"/>
      <c r="AY56" s="264"/>
      <c r="AZ56" s="264"/>
      <c r="BA56" s="264"/>
      <c r="BB56" s="54"/>
      <c r="BC56" s="331">
        <f>SUM(BC54:BE55)</f>
        <v>0</v>
      </c>
      <c r="BD56" s="332"/>
      <c r="BE56" s="333"/>
      <c r="BF56" s="252"/>
      <c r="BG56" s="264"/>
      <c r="BH56" s="264"/>
      <c r="BI56" s="264"/>
      <c r="BJ56" s="264"/>
      <c r="BK56" s="54"/>
      <c r="BL56" s="331">
        <f>SUM(BL54:BN55)</f>
        <v>0</v>
      </c>
      <c r="BM56" s="332"/>
      <c r="BN56" s="333"/>
      <c r="BO56" s="269"/>
      <c r="BP56" s="348">
        <f>J56+S56+AB56+AK56+AT56+BC56+BL56</f>
        <v>0</v>
      </c>
      <c r="BQ56" s="349"/>
      <c r="BR56" s="1"/>
      <c r="BS56" s="90"/>
      <c r="BT56" s="91"/>
      <c r="BU56" s="91"/>
      <c r="BV56" s="91"/>
      <c r="BW56" s="91"/>
      <c r="BX56" s="91"/>
      <c r="BY56" s="91"/>
      <c r="BZ56" s="91"/>
      <c r="CA56" s="89"/>
    </row>
    <row r="57" spans="1:79" ht="15" customHeight="1" x14ac:dyDescent="0.25">
      <c r="A57" s="87" t="s">
        <v>46</v>
      </c>
      <c r="B57" s="63"/>
      <c r="C57" s="88" t="s">
        <v>85</v>
      </c>
      <c r="D57" s="226"/>
      <c r="E57" s="22"/>
      <c r="F57" s="22"/>
      <c r="G57" s="22"/>
      <c r="H57" s="22"/>
      <c r="I57" s="22"/>
      <c r="J57" s="310"/>
      <c r="K57" s="310"/>
      <c r="L57" s="311"/>
      <c r="M57" s="250"/>
      <c r="N57" s="264"/>
      <c r="O57" s="264"/>
      <c r="P57" s="264"/>
      <c r="Q57" s="264"/>
      <c r="R57" s="54"/>
      <c r="S57" s="310"/>
      <c r="T57" s="310"/>
      <c r="U57" s="311"/>
      <c r="V57" s="252"/>
      <c r="W57" s="264"/>
      <c r="X57" s="264"/>
      <c r="Y57" s="264"/>
      <c r="Z57" s="264"/>
      <c r="AA57" s="54"/>
      <c r="AB57" s="310"/>
      <c r="AC57" s="310"/>
      <c r="AD57" s="311"/>
      <c r="AE57" s="252"/>
      <c r="AF57" s="264"/>
      <c r="AG57" s="264"/>
      <c r="AH57" s="264"/>
      <c r="AI57" s="264"/>
      <c r="AJ57" s="54"/>
      <c r="AK57" s="310"/>
      <c r="AL57" s="310"/>
      <c r="AM57" s="311"/>
      <c r="AN57" s="252"/>
      <c r="AO57" s="264"/>
      <c r="AP57" s="264"/>
      <c r="AQ57" s="264"/>
      <c r="AR57" s="264"/>
      <c r="AS57" s="54"/>
      <c r="AT57" s="310"/>
      <c r="AU57" s="310"/>
      <c r="AV57" s="311"/>
      <c r="AW57" s="252"/>
      <c r="AX57" s="264"/>
      <c r="AY57" s="264"/>
      <c r="AZ57" s="264"/>
      <c r="BA57" s="264"/>
      <c r="BB57" s="54"/>
      <c r="BC57" s="310"/>
      <c r="BD57" s="310"/>
      <c r="BE57" s="311"/>
      <c r="BF57" s="252"/>
      <c r="BG57" s="264"/>
      <c r="BH57" s="264"/>
      <c r="BI57" s="264"/>
      <c r="BJ57" s="264"/>
      <c r="BK57" s="54"/>
      <c r="BL57" s="310"/>
      <c r="BM57" s="310"/>
      <c r="BN57" s="311"/>
      <c r="BO57" s="269"/>
      <c r="BP57" s="203"/>
      <c r="BQ57" s="204"/>
      <c r="BR57" s="1"/>
      <c r="BS57" s="59"/>
      <c r="BT57" s="116"/>
      <c r="BU57" s="116"/>
      <c r="BV57" s="116"/>
      <c r="BW57" s="116"/>
      <c r="BX57" s="116"/>
      <c r="BY57" s="116"/>
      <c r="BZ57" s="116"/>
      <c r="CA57" s="117"/>
    </row>
    <row r="58" spans="1:79" ht="15" customHeight="1" x14ac:dyDescent="0.25">
      <c r="A58" s="15">
        <v>1</v>
      </c>
      <c r="B58" s="60" t="s">
        <v>117</v>
      </c>
      <c r="C58" s="58"/>
      <c r="D58" s="226"/>
      <c r="E58" s="22"/>
      <c r="F58" s="22"/>
      <c r="G58" s="22"/>
      <c r="H58" s="22"/>
      <c r="I58" s="22"/>
      <c r="J58" s="300"/>
      <c r="K58" s="300"/>
      <c r="L58" s="301"/>
      <c r="M58" s="250"/>
      <c r="N58" s="264"/>
      <c r="O58" s="264"/>
      <c r="P58" s="264"/>
      <c r="Q58" s="264"/>
      <c r="R58" s="54"/>
      <c r="S58" s="300"/>
      <c r="T58" s="300"/>
      <c r="U58" s="301"/>
      <c r="V58" s="252"/>
      <c r="W58" s="264"/>
      <c r="X58" s="264"/>
      <c r="Y58" s="264"/>
      <c r="Z58" s="264"/>
      <c r="AA58" s="54"/>
      <c r="AB58" s="300"/>
      <c r="AC58" s="300"/>
      <c r="AD58" s="301"/>
      <c r="AE58" s="252"/>
      <c r="AF58" s="264"/>
      <c r="AG58" s="264"/>
      <c r="AH58" s="264"/>
      <c r="AI58" s="264"/>
      <c r="AJ58" s="54"/>
      <c r="AK58" s="300"/>
      <c r="AL58" s="300"/>
      <c r="AM58" s="301"/>
      <c r="AN58" s="252"/>
      <c r="AO58" s="264"/>
      <c r="AP58" s="264"/>
      <c r="AQ58" s="264"/>
      <c r="AR58" s="264"/>
      <c r="AS58" s="54"/>
      <c r="AT58" s="300"/>
      <c r="AU58" s="300"/>
      <c r="AV58" s="301"/>
      <c r="AW58" s="252"/>
      <c r="AX58" s="264"/>
      <c r="AY58" s="264"/>
      <c r="AZ58" s="264"/>
      <c r="BA58" s="264"/>
      <c r="BB58" s="54"/>
      <c r="BC58" s="300"/>
      <c r="BD58" s="300"/>
      <c r="BE58" s="301"/>
      <c r="BF58" s="252"/>
      <c r="BG58" s="264"/>
      <c r="BH58" s="264"/>
      <c r="BI58" s="264"/>
      <c r="BJ58" s="264"/>
      <c r="BK58" s="54"/>
      <c r="BL58" s="300"/>
      <c r="BM58" s="300"/>
      <c r="BN58" s="301"/>
      <c r="BO58" s="269"/>
      <c r="BP58" s="322">
        <f t="shared" ref="BP58:BP63" si="37">J58+S58+AB58+AK58+AT58+BC58+BL58</f>
        <v>0</v>
      </c>
      <c r="BQ58" s="323"/>
      <c r="BR58" s="1"/>
      <c r="BS58" s="2">
        <f t="shared" ref="BS58:BS63" si="38">C58</f>
        <v>0</v>
      </c>
      <c r="BT58" s="188">
        <f t="shared" ref="BT58:BT63" si="39">J58</f>
        <v>0</v>
      </c>
      <c r="BU58" s="188">
        <f t="shared" ref="BU58:BU63" si="40">S58</f>
        <v>0</v>
      </c>
      <c r="BV58" s="188">
        <f t="shared" ref="BV58:BV63" si="41">AB58</f>
        <v>0</v>
      </c>
      <c r="BW58" s="188">
        <f t="shared" ref="BW58:BW63" si="42">AK58</f>
        <v>0</v>
      </c>
      <c r="BX58" s="188">
        <f t="shared" ref="BX58:BX63" si="43">AT58</f>
        <v>0</v>
      </c>
      <c r="BY58" s="188">
        <f t="shared" ref="BY58:BY63" si="44">BC58</f>
        <v>0</v>
      </c>
      <c r="BZ58" s="188">
        <f t="shared" ref="BZ58:BZ63" si="45">BL58</f>
        <v>0</v>
      </c>
      <c r="CA58" s="188">
        <f t="shared" ref="CA58:CA63" si="46">SUM(BT58:BZ58)</f>
        <v>0</v>
      </c>
    </row>
    <row r="59" spans="1:79" ht="15" customHeight="1" x14ac:dyDescent="0.25">
      <c r="A59" s="15">
        <v>2</v>
      </c>
      <c r="B59" s="60" t="s">
        <v>118</v>
      </c>
      <c r="C59" s="58"/>
      <c r="D59" s="226"/>
      <c r="E59" s="22"/>
      <c r="F59" s="22"/>
      <c r="G59" s="22"/>
      <c r="H59" s="22"/>
      <c r="I59" s="22"/>
      <c r="J59" s="300"/>
      <c r="K59" s="300"/>
      <c r="L59" s="301"/>
      <c r="M59" s="250"/>
      <c r="N59" s="264"/>
      <c r="O59" s="264"/>
      <c r="P59" s="264"/>
      <c r="Q59" s="264"/>
      <c r="R59" s="54"/>
      <c r="S59" s="300"/>
      <c r="T59" s="300"/>
      <c r="U59" s="301"/>
      <c r="V59" s="252"/>
      <c r="W59" s="264"/>
      <c r="X59" s="264"/>
      <c r="Y59" s="264"/>
      <c r="Z59" s="264"/>
      <c r="AA59" s="54"/>
      <c r="AB59" s="300"/>
      <c r="AC59" s="300"/>
      <c r="AD59" s="301"/>
      <c r="AE59" s="252"/>
      <c r="AF59" s="264"/>
      <c r="AG59" s="264"/>
      <c r="AH59" s="264"/>
      <c r="AI59" s="264"/>
      <c r="AJ59" s="54"/>
      <c r="AK59" s="300"/>
      <c r="AL59" s="300"/>
      <c r="AM59" s="301"/>
      <c r="AN59" s="252"/>
      <c r="AO59" s="264"/>
      <c r="AP59" s="264"/>
      <c r="AQ59" s="264"/>
      <c r="AR59" s="264"/>
      <c r="AS59" s="54"/>
      <c r="AT59" s="300"/>
      <c r="AU59" s="300"/>
      <c r="AV59" s="301"/>
      <c r="AW59" s="252"/>
      <c r="AX59" s="264"/>
      <c r="AY59" s="264"/>
      <c r="AZ59" s="264"/>
      <c r="BA59" s="264"/>
      <c r="BB59" s="54"/>
      <c r="BC59" s="300"/>
      <c r="BD59" s="300"/>
      <c r="BE59" s="301"/>
      <c r="BF59" s="252"/>
      <c r="BG59" s="264"/>
      <c r="BH59" s="264"/>
      <c r="BI59" s="264"/>
      <c r="BJ59" s="264"/>
      <c r="BK59" s="54"/>
      <c r="BL59" s="300"/>
      <c r="BM59" s="300"/>
      <c r="BN59" s="301"/>
      <c r="BO59" s="269"/>
      <c r="BP59" s="322">
        <f t="shared" si="37"/>
        <v>0</v>
      </c>
      <c r="BQ59" s="323"/>
      <c r="BR59" s="1"/>
      <c r="BS59" s="2">
        <f t="shared" si="38"/>
        <v>0</v>
      </c>
      <c r="BT59" s="188">
        <f t="shared" si="39"/>
        <v>0</v>
      </c>
      <c r="BU59" s="188">
        <f t="shared" si="40"/>
        <v>0</v>
      </c>
      <c r="BV59" s="188">
        <f t="shared" si="41"/>
        <v>0</v>
      </c>
      <c r="BW59" s="188">
        <f t="shared" si="42"/>
        <v>0</v>
      </c>
      <c r="BX59" s="188">
        <f t="shared" si="43"/>
        <v>0</v>
      </c>
      <c r="BY59" s="188">
        <f t="shared" si="44"/>
        <v>0</v>
      </c>
      <c r="BZ59" s="188">
        <f t="shared" si="45"/>
        <v>0</v>
      </c>
      <c r="CA59" s="188">
        <f t="shared" si="46"/>
        <v>0</v>
      </c>
    </row>
    <row r="60" spans="1:79" ht="15" customHeight="1" x14ac:dyDescent="0.25">
      <c r="A60" s="15">
        <v>3</v>
      </c>
      <c r="B60" s="60" t="s">
        <v>119</v>
      </c>
      <c r="C60" s="58"/>
      <c r="D60" s="226"/>
      <c r="E60" s="22"/>
      <c r="F60" s="22"/>
      <c r="G60" s="22"/>
      <c r="H60" s="22"/>
      <c r="I60" s="22"/>
      <c r="J60" s="300"/>
      <c r="K60" s="300"/>
      <c r="L60" s="301"/>
      <c r="M60" s="250"/>
      <c r="N60" s="264"/>
      <c r="O60" s="264"/>
      <c r="P60" s="264"/>
      <c r="Q60" s="264"/>
      <c r="R60" s="54"/>
      <c r="S60" s="300"/>
      <c r="T60" s="300"/>
      <c r="U60" s="301"/>
      <c r="V60" s="252"/>
      <c r="W60" s="264"/>
      <c r="X60" s="264"/>
      <c r="Y60" s="264"/>
      <c r="Z60" s="264"/>
      <c r="AA60" s="54"/>
      <c r="AB60" s="300"/>
      <c r="AC60" s="300"/>
      <c r="AD60" s="301"/>
      <c r="AE60" s="252"/>
      <c r="AF60" s="264"/>
      <c r="AG60" s="264"/>
      <c r="AH60" s="264"/>
      <c r="AI60" s="264"/>
      <c r="AJ60" s="54"/>
      <c r="AK60" s="300"/>
      <c r="AL60" s="300"/>
      <c r="AM60" s="301"/>
      <c r="AN60" s="252"/>
      <c r="AO60" s="264"/>
      <c r="AP60" s="264"/>
      <c r="AQ60" s="264"/>
      <c r="AR60" s="264"/>
      <c r="AS60" s="54"/>
      <c r="AT60" s="300"/>
      <c r="AU60" s="300"/>
      <c r="AV60" s="301"/>
      <c r="AW60" s="252"/>
      <c r="AX60" s="264"/>
      <c r="AY60" s="264"/>
      <c r="AZ60" s="264"/>
      <c r="BA60" s="264"/>
      <c r="BB60" s="54"/>
      <c r="BC60" s="300"/>
      <c r="BD60" s="300"/>
      <c r="BE60" s="301"/>
      <c r="BF60" s="252"/>
      <c r="BG60" s="264"/>
      <c r="BH60" s="264"/>
      <c r="BI60" s="264"/>
      <c r="BJ60" s="264"/>
      <c r="BK60" s="54"/>
      <c r="BL60" s="300"/>
      <c r="BM60" s="300"/>
      <c r="BN60" s="301"/>
      <c r="BO60" s="269"/>
      <c r="BP60" s="322">
        <f t="shared" si="37"/>
        <v>0</v>
      </c>
      <c r="BQ60" s="323"/>
      <c r="BR60" s="1"/>
      <c r="BS60" s="2">
        <f t="shared" si="38"/>
        <v>0</v>
      </c>
      <c r="BT60" s="188">
        <f t="shared" si="39"/>
        <v>0</v>
      </c>
      <c r="BU60" s="188">
        <f t="shared" si="40"/>
        <v>0</v>
      </c>
      <c r="BV60" s="188">
        <f t="shared" si="41"/>
        <v>0</v>
      </c>
      <c r="BW60" s="188">
        <f t="shared" si="42"/>
        <v>0</v>
      </c>
      <c r="BX60" s="188">
        <f t="shared" si="43"/>
        <v>0</v>
      </c>
      <c r="BY60" s="188">
        <f t="shared" si="44"/>
        <v>0</v>
      </c>
      <c r="BZ60" s="188">
        <f t="shared" si="45"/>
        <v>0</v>
      </c>
      <c r="CA60" s="188">
        <f t="shared" si="46"/>
        <v>0</v>
      </c>
    </row>
    <row r="61" spans="1:79" ht="15" customHeight="1" x14ac:dyDescent="0.25">
      <c r="A61" s="15">
        <v>4</v>
      </c>
      <c r="B61" s="60" t="s">
        <v>120</v>
      </c>
      <c r="C61" s="58"/>
      <c r="D61" s="226"/>
      <c r="E61" s="22"/>
      <c r="F61" s="22"/>
      <c r="G61" s="22"/>
      <c r="H61" s="22"/>
      <c r="I61" s="22"/>
      <c r="J61" s="300"/>
      <c r="K61" s="300"/>
      <c r="L61" s="301"/>
      <c r="M61" s="250"/>
      <c r="N61" s="264"/>
      <c r="O61" s="264"/>
      <c r="P61" s="264"/>
      <c r="Q61" s="264"/>
      <c r="R61" s="54"/>
      <c r="S61" s="300"/>
      <c r="T61" s="300"/>
      <c r="U61" s="301"/>
      <c r="V61" s="252"/>
      <c r="W61" s="264"/>
      <c r="X61" s="264"/>
      <c r="Y61" s="264"/>
      <c r="Z61" s="264"/>
      <c r="AA61" s="54"/>
      <c r="AB61" s="300"/>
      <c r="AC61" s="300"/>
      <c r="AD61" s="301"/>
      <c r="AE61" s="252"/>
      <c r="AF61" s="264"/>
      <c r="AG61" s="264"/>
      <c r="AH61" s="264"/>
      <c r="AI61" s="264"/>
      <c r="AJ61" s="54"/>
      <c r="AK61" s="300"/>
      <c r="AL61" s="300"/>
      <c r="AM61" s="301"/>
      <c r="AN61" s="252"/>
      <c r="AO61" s="264"/>
      <c r="AP61" s="264"/>
      <c r="AQ61" s="264"/>
      <c r="AR61" s="264"/>
      <c r="AS61" s="54"/>
      <c r="AT61" s="300"/>
      <c r="AU61" s="300"/>
      <c r="AV61" s="301"/>
      <c r="AW61" s="252"/>
      <c r="AX61" s="264"/>
      <c r="AY61" s="264"/>
      <c r="AZ61" s="264"/>
      <c r="BA61" s="264"/>
      <c r="BB61" s="54"/>
      <c r="BC61" s="300"/>
      <c r="BD61" s="300"/>
      <c r="BE61" s="301"/>
      <c r="BF61" s="252"/>
      <c r="BG61" s="264"/>
      <c r="BH61" s="264"/>
      <c r="BI61" s="264"/>
      <c r="BJ61" s="264"/>
      <c r="BK61" s="54"/>
      <c r="BL61" s="300"/>
      <c r="BM61" s="300"/>
      <c r="BN61" s="301"/>
      <c r="BO61" s="269"/>
      <c r="BP61" s="322">
        <f t="shared" si="37"/>
        <v>0</v>
      </c>
      <c r="BQ61" s="323"/>
      <c r="BR61" s="1"/>
      <c r="BS61" s="2">
        <f t="shared" si="38"/>
        <v>0</v>
      </c>
      <c r="BT61" s="188">
        <f t="shared" si="39"/>
        <v>0</v>
      </c>
      <c r="BU61" s="188">
        <f t="shared" si="40"/>
        <v>0</v>
      </c>
      <c r="BV61" s="188">
        <f t="shared" si="41"/>
        <v>0</v>
      </c>
      <c r="BW61" s="188">
        <f t="shared" si="42"/>
        <v>0</v>
      </c>
      <c r="BX61" s="188">
        <f t="shared" si="43"/>
        <v>0</v>
      </c>
      <c r="BY61" s="188">
        <f t="shared" si="44"/>
        <v>0</v>
      </c>
      <c r="BZ61" s="188">
        <f t="shared" si="45"/>
        <v>0</v>
      </c>
      <c r="CA61" s="188">
        <f t="shared" si="46"/>
        <v>0</v>
      </c>
    </row>
    <row r="62" spans="1:79" ht="15" customHeight="1" x14ac:dyDescent="0.25">
      <c r="A62" s="15">
        <v>5</v>
      </c>
      <c r="B62" s="60" t="s">
        <v>121</v>
      </c>
      <c r="C62" s="58"/>
      <c r="D62" s="226"/>
      <c r="E62" s="22"/>
      <c r="F62" s="22"/>
      <c r="G62" s="22"/>
      <c r="H62" s="22"/>
      <c r="I62" s="22"/>
      <c r="J62" s="298"/>
      <c r="K62" s="298"/>
      <c r="L62" s="299"/>
      <c r="M62" s="250"/>
      <c r="N62" s="264"/>
      <c r="O62" s="264"/>
      <c r="P62" s="264"/>
      <c r="Q62" s="264"/>
      <c r="R62" s="54"/>
      <c r="S62" s="298"/>
      <c r="T62" s="298"/>
      <c r="U62" s="299"/>
      <c r="V62" s="252"/>
      <c r="W62" s="264"/>
      <c r="X62" s="264"/>
      <c r="Y62" s="264"/>
      <c r="Z62" s="264"/>
      <c r="AA62" s="54"/>
      <c r="AB62" s="298"/>
      <c r="AC62" s="298"/>
      <c r="AD62" s="299"/>
      <c r="AE62" s="252"/>
      <c r="AF62" s="264"/>
      <c r="AG62" s="264"/>
      <c r="AH62" s="264"/>
      <c r="AI62" s="264"/>
      <c r="AJ62" s="54"/>
      <c r="AK62" s="298"/>
      <c r="AL62" s="298"/>
      <c r="AM62" s="299"/>
      <c r="AN62" s="252"/>
      <c r="AO62" s="264"/>
      <c r="AP62" s="264"/>
      <c r="AQ62" s="264"/>
      <c r="AR62" s="264"/>
      <c r="AS62" s="54"/>
      <c r="AT62" s="298"/>
      <c r="AU62" s="298"/>
      <c r="AV62" s="299"/>
      <c r="AW62" s="252"/>
      <c r="AX62" s="264"/>
      <c r="AY62" s="264"/>
      <c r="AZ62" s="264"/>
      <c r="BA62" s="264"/>
      <c r="BB62" s="54"/>
      <c r="BC62" s="298"/>
      <c r="BD62" s="298"/>
      <c r="BE62" s="299"/>
      <c r="BF62" s="252"/>
      <c r="BG62" s="264"/>
      <c r="BH62" s="264"/>
      <c r="BI62" s="264"/>
      <c r="BJ62" s="264"/>
      <c r="BK62" s="54"/>
      <c r="BL62" s="298"/>
      <c r="BM62" s="298"/>
      <c r="BN62" s="299"/>
      <c r="BO62" s="269"/>
      <c r="BP62" s="322">
        <f>J62+S62+AB62+AK62+AT62+BC62+BL62</f>
        <v>0</v>
      </c>
      <c r="BQ62" s="323"/>
      <c r="BR62" s="1"/>
      <c r="BS62" s="2">
        <f t="shared" si="38"/>
        <v>0</v>
      </c>
      <c r="BT62" s="188">
        <f t="shared" si="39"/>
        <v>0</v>
      </c>
      <c r="BU62" s="188">
        <f t="shared" si="40"/>
        <v>0</v>
      </c>
      <c r="BV62" s="188">
        <f t="shared" si="41"/>
        <v>0</v>
      </c>
      <c r="BW62" s="188">
        <f t="shared" si="42"/>
        <v>0</v>
      </c>
      <c r="BX62" s="188">
        <f t="shared" si="43"/>
        <v>0</v>
      </c>
      <c r="BY62" s="188">
        <f t="shared" si="44"/>
        <v>0</v>
      </c>
      <c r="BZ62" s="188">
        <f t="shared" si="45"/>
        <v>0</v>
      </c>
      <c r="CA62" s="188">
        <f t="shared" si="46"/>
        <v>0</v>
      </c>
    </row>
    <row r="63" spans="1:79" ht="15" customHeight="1" thickBot="1" x14ac:dyDescent="0.3">
      <c r="A63" s="49">
        <v>6</v>
      </c>
      <c r="B63" s="86" t="s">
        <v>116</v>
      </c>
      <c r="C63" s="58"/>
      <c r="D63" s="226"/>
      <c r="E63" s="22"/>
      <c r="F63" s="22"/>
      <c r="G63" s="22"/>
      <c r="H63" s="22"/>
      <c r="I63" s="22"/>
      <c r="J63" s="298"/>
      <c r="K63" s="298"/>
      <c r="L63" s="299"/>
      <c r="M63" s="250"/>
      <c r="N63" s="264"/>
      <c r="O63" s="264"/>
      <c r="P63" s="264"/>
      <c r="Q63" s="264"/>
      <c r="R63" s="54"/>
      <c r="S63" s="298"/>
      <c r="T63" s="298"/>
      <c r="U63" s="299"/>
      <c r="V63" s="252"/>
      <c r="W63" s="264"/>
      <c r="X63" s="264"/>
      <c r="Y63" s="264"/>
      <c r="Z63" s="264"/>
      <c r="AA63" s="54"/>
      <c r="AB63" s="298"/>
      <c r="AC63" s="298"/>
      <c r="AD63" s="299"/>
      <c r="AE63" s="252"/>
      <c r="AF63" s="264"/>
      <c r="AG63" s="264"/>
      <c r="AH63" s="264"/>
      <c r="AI63" s="264"/>
      <c r="AJ63" s="54"/>
      <c r="AK63" s="298"/>
      <c r="AL63" s="298"/>
      <c r="AM63" s="299"/>
      <c r="AN63" s="252"/>
      <c r="AO63" s="264"/>
      <c r="AP63" s="264"/>
      <c r="AQ63" s="264"/>
      <c r="AR63" s="264"/>
      <c r="AS63" s="54"/>
      <c r="AT63" s="298"/>
      <c r="AU63" s="298"/>
      <c r="AV63" s="299"/>
      <c r="AW63" s="252"/>
      <c r="AX63" s="264"/>
      <c r="AY63" s="264"/>
      <c r="AZ63" s="264"/>
      <c r="BA63" s="264"/>
      <c r="BB63" s="54"/>
      <c r="BC63" s="298"/>
      <c r="BD63" s="298"/>
      <c r="BE63" s="299"/>
      <c r="BF63" s="252"/>
      <c r="BG63" s="264"/>
      <c r="BH63" s="264"/>
      <c r="BI63" s="264"/>
      <c r="BJ63" s="264"/>
      <c r="BK63" s="54"/>
      <c r="BL63" s="298"/>
      <c r="BM63" s="298"/>
      <c r="BN63" s="299"/>
      <c r="BO63" s="269"/>
      <c r="BP63" s="322">
        <f t="shared" si="37"/>
        <v>0</v>
      </c>
      <c r="BQ63" s="323"/>
      <c r="BR63" s="1"/>
      <c r="BS63" s="2">
        <f t="shared" si="38"/>
        <v>0</v>
      </c>
      <c r="BT63" s="188">
        <f t="shared" si="39"/>
        <v>0</v>
      </c>
      <c r="BU63" s="188">
        <f t="shared" si="40"/>
        <v>0</v>
      </c>
      <c r="BV63" s="188">
        <f t="shared" si="41"/>
        <v>0</v>
      </c>
      <c r="BW63" s="188">
        <f t="shared" si="42"/>
        <v>0</v>
      </c>
      <c r="BX63" s="188">
        <f t="shared" si="43"/>
        <v>0</v>
      </c>
      <c r="BY63" s="188">
        <f t="shared" si="44"/>
        <v>0</v>
      </c>
      <c r="BZ63" s="188">
        <f t="shared" si="45"/>
        <v>0</v>
      </c>
      <c r="CA63" s="188">
        <f t="shared" si="46"/>
        <v>0</v>
      </c>
    </row>
    <row r="64" spans="1:79" ht="16.5" customHeight="1" thickTop="1" thickBot="1" x14ac:dyDescent="0.3">
      <c r="A64" s="233" t="s">
        <v>48</v>
      </c>
      <c r="B64" s="234"/>
      <c r="C64" s="234"/>
      <c r="D64" s="226"/>
      <c r="E64" s="22"/>
      <c r="F64" s="22"/>
      <c r="G64" s="22"/>
      <c r="H64" s="22"/>
      <c r="I64" s="22"/>
      <c r="J64" s="320">
        <f>SUM(J58:L63)</f>
        <v>0</v>
      </c>
      <c r="K64" s="321"/>
      <c r="L64" s="321"/>
      <c r="M64" s="250"/>
      <c r="N64" s="264"/>
      <c r="O64" s="264"/>
      <c r="P64" s="264"/>
      <c r="Q64" s="264"/>
      <c r="R64" s="54"/>
      <c r="S64" s="320">
        <f>SUM(S58:U63)</f>
        <v>0</v>
      </c>
      <c r="T64" s="321"/>
      <c r="U64" s="321"/>
      <c r="V64" s="252"/>
      <c r="W64" s="264"/>
      <c r="X64" s="264"/>
      <c r="Y64" s="264"/>
      <c r="Z64" s="264"/>
      <c r="AA64" s="54"/>
      <c r="AB64" s="320">
        <f>SUM(AB58:AD63)</f>
        <v>0</v>
      </c>
      <c r="AC64" s="321"/>
      <c r="AD64" s="321"/>
      <c r="AE64" s="252"/>
      <c r="AF64" s="264"/>
      <c r="AG64" s="264"/>
      <c r="AH64" s="264"/>
      <c r="AI64" s="264"/>
      <c r="AJ64" s="54"/>
      <c r="AK64" s="320">
        <f>SUM(AK58:AM63)</f>
        <v>0</v>
      </c>
      <c r="AL64" s="321"/>
      <c r="AM64" s="321"/>
      <c r="AN64" s="252"/>
      <c r="AO64" s="264"/>
      <c r="AP64" s="264"/>
      <c r="AQ64" s="264"/>
      <c r="AR64" s="264"/>
      <c r="AS64" s="54"/>
      <c r="AT64" s="320">
        <f>SUM(AT58:AV63)</f>
        <v>0</v>
      </c>
      <c r="AU64" s="321"/>
      <c r="AV64" s="321"/>
      <c r="AW64" s="252"/>
      <c r="AX64" s="264"/>
      <c r="AY64" s="264"/>
      <c r="AZ64" s="264"/>
      <c r="BA64" s="264"/>
      <c r="BB64" s="54"/>
      <c r="BC64" s="320">
        <f>SUM(BC58:BE63)</f>
        <v>0</v>
      </c>
      <c r="BD64" s="321"/>
      <c r="BE64" s="321"/>
      <c r="BF64" s="252"/>
      <c r="BG64" s="264"/>
      <c r="BH64" s="264"/>
      <c r="BI64" s="264"/>
      <c r="BJ64" s="264"/>
      <c r="BK64" s="54"/>
      <c r="BL64" s="320">
        <f>SUM(BL58:BN63)</f>
        <v>0</v>
      </c>
      <c r="BM64" s="321"/>
      <c r="BN64" s="321"/>
      <c r="BO64" s="269"/>
      <c r="BP64" s="348">
        <f>J64+S64+AB64+AK64+AT64+BC64+BL64</f>
        <v>0</v>
      </c>
      <c r="BQ64" s="349"/>
      <c r="BR64" s="1"/>
      <c r="BS64" s="92"/>
      <c r="BT64" s="93"/>
      <c r="BU64" s="93"/>
      <c r="BV64" s="93"/>
      <c r="BW64" s="93"/>
      <c r="BX64" s="93"/>
      <c r="BY64" s="93"/>
      <c r="BZ64" s="93"/>
      <c r="CA64" s="94"/>
    </row>
    <row r="65" spans="1:79" x14ac:dyDescent="0.25">
      <c r="A65" s="59" t="s">
        <v>49</v>
      </c>
      <c r="B65" s="7"/>
      <c r="C65" s="7" t="s">
        <v>85</v>
      </c>
      <c r="D65" s="226"/>
      <c r="E65" s="22"/>
      <c r="F65" s="22"/>
      <c r="G65" s="22"/>
      <c r="H65" s="22"/>
      <c r="I65" s="22"/>
      <c r="J65" s="310"/>
      <c r="K65" s="310"/>
      <c r="L65" s="311"/>
      <c r="M65" s="250"/>
      <c r="N65" s="264"/>
      <c r="O65" s="264"/>
      <c r="P65" s="264"/>
      <c r="Q65" s="264"/>
      <c r="R65" s="54"/>
      <c r="S65" s="310"/>
      <c r="T65" s="310"/>
      <c r="U65" s="311"/>
      <c r="V65" s="252"/>
      <c r="W65" s="264"/>
      <c r="X65" s="264"/>
      <c r="Y65" s="264"/>
      <c r="Z65" s="264"/>
      <c r="AA65" s="54"/>
      <c r="AB65" s="310"/>
      <c r="AC65" s="310"/>
      <c r="AD65" s="311"/>
      <c r="AE65" s="252"/>
      <c r="AF65" s="264"/>
      <c r="AG65" s="264"/>
      <c r="AH65" s="264"/>
      <c r="AI65" s="264"/>
      <c r="AJ65" s="54"/>
      <c r="AK65" s="310"/>
      <c r="AL65" s="310"/>
      <c r="AM65" s="311"/>
      <c r="AN65" s="252"/>
      <c r="AO65" s="264"/>
      <c r="AP65" s="264"/>
      <c r="AQ65" s="264"/>
      <c r="AR65" s="264"/>
      <c r="AS65" s="54"/>
      <c r="AT65" s="310"/>
      <c r="AU65" s="310"/>
      <c r="AV65" s="311"/>
      <c r="AW65" s="252"/>
      <c r="AX65" s="264"/>
      <c r="AY65" s="264"/>
      <c r="AZ65" s="264"/>
      <c r="BA65" s="264"/>
      <c r="BB65" s="54"/>
      <c r="BC65" s="310"/>
      <c r="BD65" s="310"/>
      <c r="BE65" s="311"/>
      <c r="BF65" s="252"/>
      <c r="BG65" s="264"/>
      <c r="BH65" s="264"/>
      <c r="BI65" s="264"/>
      <c r="BJ65" s="264"/>
      <c r="BK65" s="54"/>
      <c r="BL65" s="310"/>
      <c r="BM65" s="310"/>
      <c r="BN65" s="311"/>
      <c r="BO65" s="269"/>
      <c r="BP65" s="203"/>
      <c r="BQ65" s="204"/>
      <c r="BR65" s="1"/>
      <c r="BS65" s="76"/>
      <c r="BT65" s="95"/>
      <c r="BU65" s="95"/>
      <c r="BV65" s="95"/>
      <c r="BW65" s="95"/>
      <c r="BX65" s="95"/>
      <c r="BY65" s="95"/>
      <c r="BZ65" s="95"/>
      <c r="CA65" s="78"/>
    </row>
    <row r="66" spans="1:79" x14ac:dyDescent="0.25">
      <c r="A66" s="15">
        <v>1</v>
      </c>
      <c r="B66" s="49" t="s">
        <v>81</v>
      </c>
      <c r="C66" s="58"/>
      <c r="D66" s="226"/>
      <c r="E66" s="22"/>
      <c r="F66" s="22"/>
      <c r="G66" s="22"/>
      <c r="H66" s="22"/>
      <c r="I66" s="22"/>
      <c r="J66" s="300"/>
      <c r="K66" s="300"/>
      <c r="L66" s="301"/>
      <c r="M66" s="250"/>
      <c r="N66" s="264"/>
      <c r="O66" s="264"/>
      <c r="P66" s="264"/>
      <c r="Q66" s="264"/>
      <c r="R66" s="54"/>
      <c r="S66" s="300"/>
      <c r="T66" s="300"/>
      <c r="U66" s="301"/>
      <c r="V66" s="252"/>
      <c r="W66" s="264"/>
      <c r="X66" s="264"/>
      <c r="Y66" s="264"/>
      <c r="Z66" s="264"/>
      <c r="AA66" s="54"/>
      <c r="AB66" s="300"/>
      <c r="AC66" s="300"/>
      <c r="AD66" s="301"/>
      <c r="AE66" s="252"/>
      <c r="AF66" s="264"/>
      <c r="AG66" s="264"/>
      <c r="AH66" s="264"/>
      <c r="AI66" s="264"/>
      <c r="AJ66" s="54"/>
      <c r="AK66" s="300"/>
      <c r="AL66" s="300"/>
      <c r="AM66" s="301"/>
      <c r="AN66" s="252"/>
      <c r="AO66" s="264"/>
      <c r="AP66" s="264"/>
      <c r="AQ66" s="264"/>
      <c r="AR66" s="264"/>
      <c r="AS66" s="54"/>
      <c r="AT66" s="300"/>
      <c r="AU66" s="300"/>
      <c r="AV66" s="301"/>
      <c r="AW66" s="252"/>
      <c r="AX66" s="264"/>
      <c r="AY66" s="264"/>
      <c r="AZ66" s="264"/>
      <c r="BA66" s="264"/>
      <c r="BB66" s="54"/>
      <c r="BC66" s="300"/>
      <c r="BD66" s="300"/>
      <c r="BE66" s="301"/>
      <c r="BF66" s="252"/>
      <c r="BG66" s="264"/>
      <c r="BH66" s="264"/>
      <c r="BI66" s="264"/>
      <c r="BJ66" s="264"/>
      <c r="BK66" s="54"/>
      <c r="BL66" s="300"/>
      <c r="BM66" s="300"/>
      <c r="BN66" s="301"/>
      <c r="BO66" s="269"/>
      <c r="BP66" s="322">
        <f t="shared" ref="BP66:BP85" si="47">J66+S66+AB66+AK66+AT66+BC66+BL66</f>
        <v>0</v>
      </c>
      <c r="BQ66" s="323"/>
      <c r="BR66" s="1"/>
      <c r="BS66" s="2">
        <f t="shared" ref="BS66:BS85" si="48">C66</f>
        <v>0</v>
      </c>
      <c r="BT66" s="188">
        <f t="shared" ref="BT66:BT85" si="49">J66</f>
        <v>0</v>
      </c>
      <c r="BU66" s="188">
        <f t="shared" ref="BU66:BU85" si="50">S66</f>
        <v>0</v>
      </c>
      <c r="BV66" s="188">
        <f t="shared" ref="BV66:BV85" si="51">AB66</f>
        <v>0</v>
      </c>
      <c r="BW66" s="188">
        <f t="shared" ref="BW66:BW85" si="52">AK66</f>
        <v>0</v>
      </c>
      <c r="BX66" s="188">
        <f t="shared" ref="BX66:BX85" si="53">AT66</f>
        <v>0</v>
      </c>
      <c r="BY66" s="188">
        <f t="shared" ref="BY66:BY85" si="54">BC66</f>
        <v>0</v>
      </c>
      <c r="BZ66" s="188">
        <f>BL66</f>
        <v>0</v>
      </c>
      <c r="CA66" s="188">
        <f>SUM(BT66:BZ66)</f>
        <v>0</v>
      </c>
    </row>
    <row r="67" spans="1:79" x14ac:dyDescent="0.25">
      <c r="A67" s="15">
        <v>2</v>
      </c>
      <c r="B67" s="49" t="s">
        <v>50</v>
      </c>
      <c r="C67" s="58"/>
      <c r="D67" s="226"/>
      <c r="E67" s="22"/>
      <c r="F67" s="22"/>
      <c r="G67" s="22"/>
      <c r="H67" s="22"/>
      <c r="I67" s="22"/>
      <c r="J67" s="300"/>
      <c r="K67" s="300"/>
      <c r="L67" s="301"/>
      <c r="M67" s="250"/>
      <c r="N67" s="264"/>
      <c r="O67" s="264"/>
      <c r="P67" s="264"/>
      <c r="Q67" s="264"/>
      <c r="R67" s="54"/>
      <c r="S67" s="300"/>
      <c r="T67" s="300"/>
      <c r="U67" s="301"/>
      <c r="V67" s="252"/>
      <c r="W67" s="264"/>
      <c r="X67" s="264"/>
      <c r="Y67" s="264"/>
      <c r="Z67" s="264"/>
      <c r="AA67" s="54"/>
      <c r="AB67" s="300"/>
      <c r="AC67" s="300"/>
      <c r="AD67" s="301"/>
      <c r="AE67" s="252"/>
      <c r="AF67" s="264"/>
      <c r="AG67" s="264"/>
      <c r="AH67" s="264"/>
      <c r="AI67" s="264"/>
      <c r="AJ67" s="54"/>
      <c r="AK67" s="300"/>
      <c r="AL67" s="300"/>
      <c r="AM67" s="301"/>
      <c r="AN67" s="252"/>
      <c r="AO67" s="264"/>
      <c r="AP67" s="264"/>
      <c r="AQ67" s="264"/>
      <c r="AR67" s="264"/>
      <c r="AS67" s="54"/>
      <c r="AT67" s="300"/>
      <c r="AU67" s="300"/>
      <c r="AV67" s="301"/>
      <c r="AW67" s="252"/>
      <c r="AX67" s="264"/>
      <c r="AY67" s="264"/>
      <c r="AZ67" s="264"/>
      <c r="BA67" s="264"/>
      <c r="BB67" s="54"/>
      <c r="BC67" s="300"/>
      <c r="BD67" s="300"/>
      <c r="BE67" s="301"/>
      <c r="BF67" s="252"/>
      <c r="BG67" s="264"/>
      <c r="BH67" s="264"/>
      <c r="BI67" s="264"/>
      <c r="BJ67" s="264"/>
      <c r="BK67" s="54"/>
      <c r="BL67" s="300"/>
      <c r="BM67" s="300"/>
      <c r="BN67" s="301"/>
      <c r="BO67" s="269"/>
      <c r="BP67" s="322">
        <f t="shared" si="47"/>
        <v>0</v>
      </c>
      <c r="BQ67" s="323"/>
      <c r="BR67" s="1"/>
      <c r="BS67" s="2">
        <f t="shared" si="48"/>
        <v>0</v>
      </c>
      <c r="BT67" s="188">
        <f t="shared" si="49"/>
        <v>0</v>
      </c>
      <c r="BU67" s="188">
        <f t="shared" si="50"/>
        <v>0</v>
      </c>
      <c r="BV67" s="188">
        <f t="shared" si="51"/>
        <v>0</v>
      </c>
      <c r="BW67" s="188">
        <f t="shared" si="52"/>
        <v>0</v>
      </c>
      <c r="BX67" s="188">
        <f t="shared" si="53"/>
        <v>0</v>
      </c>
      <c r="BY67" s="188">
        <f t="shared" si="54"/>
        <v>0</v>
      </c>
      <c r="BZ67" s="188">
        <f t="shared" ref="BZ67:BZ85" si="55">BL67</f>
        <v>0</v>
      </c>
      <c r="CA67" s="188">
        <f t="shared" ref="CA67:CA85" si="56">SUM(BT67:BZ67)</f>
        <v>0</v>
      </c>
    </row>
    <row r="68" spans="1:79" x14ac:dyDescent="0.25">
      <c r="A68" s="15">
        <v>3</v>
      </c>
      <c r="B68" s="49" t="s">
        <v>51</v>
      </c>
      <c r="C68" s="58"/>
      <c r="D68" s="226"/>
      <c r="E68" s="22"/>
      <c r="F68" s="22"/>
      <c r="G68" s="22"/>
      <c r="H68" s="22"/>
      <c r="I68" s="22"/>
      <c r="J68" s="300"/>
      <c r="K68" s="300"/>
      <c r="L68" s="301"/>
      <c r="M68" s="250"/>
      <c r="N68" s="264"/>
      <c r="O68" s="264"/>
      <c r="P68" s="264"/>
      <c r="Q68" s="264"/>
      <c r="R68" s="54"/>
      <c r="S68" s="300"/>
      <c r="T68" s="300"/>
      <c r="U68" s="301"/>
      <c r="V68" s="252"/>
      <c r="W68" s="264"/>
      <c r="X68" s="264"/>
      <c r="Y68" s="264"/>
      <c r="Z68" s="264"/>
      <c r="AA68" s="54"/>
      <c r="AB68" s="300"/>
      <c r="AC68" s="300"/>
      <c r="AD68" s="301"/>
      <c r="AE68" s="252"/>
      <c r="AF68" s="264"/>
      <c r="AG68" s="264"/>
      <c r="AH68" s="264"/>
      <c r="AI68" s="264"/>
      <c r="AJ68" s="54"/>
      <c r="AK68" s="300"/>
      <c r="AL68" s="300"/>
      <c r="AM68" s="301"/>
      <c r="AN68" s="252"/>
      <c r="AO68" s="264"/>
      <c r="AP68" s="264"/>
      <c r="AQ68" s="264"/>
      <c r="AR68" s="264"/>
      <c r="AS68" s="54"/>
      <c r="AT68" s="300"/>
      <c r="AU68" s="300"/>
      <c r="AV68" s="301"/>
      <c r="AW68" s="252"/>
      <c r="AX68" s="264"/>
      <c r="AY68" s="264"/>
      <c r="AZ68" s="264"/>
      <c r="BA68" s="264"/>
      <c r="BB68" s="54"/>
      <c r="BC68" s="300"/>
      <c r="BD68" s="300"/>
      <c r="BE68" s="301"/>
      <c r="BF68" s="252"/>
      <c r="BG68" s="264"/>
      <c r="BH68" s="264"/>
      <c r="BI68" s="264"/>
      <c r="BJ68" s="264"/>
      <c r="BK68" s="54"/>
      <c r="BL68" s="300"/>
      <c r="BM68" s="300"/>
      <c r="BN68" s="301"/>
      <c r="BO68" s="269"/>
      <c r="BP68" s="322">
        <f t="shared" si="47"/>
        <v>0</v>
      </c>
      <c r="BQ68" s="323"/>
      <c r="BR68" s="1"/>
      <c r="BS68" s="2">
        <f t="shared" si="48"/>
        <v>0</v>
      </c>
      <c r="BT68" s="188">
        <f t="shared" si="49"/>
        <v>0</v>
      </c>
      <c r="BU68" s="188">
        <f t="shared" si="50"/>
        <v>0</v>
      </c>
      <c r="BV68" s="188">
        <f t="shared" si="51"/>
        <v>0</v>
      </c>
      <c r="BW68" s="188">
        <f t="shared" si="52"/>
        <v>0</v>
      </c>
      <c r="BX68" s="188">
        <f t="shared" si="53"/>
        <v>0</v>
      </c>
      <c r="BY68" s="188">
        <f t="shared" si="54"/>
        <v>0</v>
      </c>
      <c r="BZ68" s="188">
        <f t="shared" si="55"/>
        <v>0</v>
      </c>
      <c r="CA68" s="188">
        <f t="shared" si="56"/>
        <v>0</v>
      </c>
    </row>
    <row r="69" spans="1:79" x14ac:dyDescent="0.25">
      <c r="A69" s="15">
        <v>4</v>
      </c>
      <c r="B69" s="49" t="s">
        <v>52</v>
      </c>
      <c r="C69" s="58"/>
      <c r="D69" s="226"/>
      <c r="E69" s="22"/>
      <c r="F69" s="22"/>
      <c r="G69" s="22"/>
      <c r="H69" s="22"/>
      <c r="I69" s="22"/>
      <c r="J69" s="300"/>
      <c r="K69" s="300"/>
      <c r="L69" s="301"/>
      <c r="M69" s="250"/>
      <c r="N69" s="264"/>
      <c r="O69" s="264"/>
      <c r="P69" s="264"/>
      <c r="Q69" s="264"/>
      <c r="R69" s="54"/>
      <c r="S69" s="300"/>
      <c r="T69" s="300"/>
      <c r="U69" s="301"/>
      <c r="V69" s="252"/>
      <c r="W69" s="264"/>
      <c r="X69" s="264"/>
      <c r="Y69" s="264"/>
      <c r="Z69" s="264"/>
      <c r="AA69" s="54"/>
      <c r="AB69" s="300"/>
      <c r="AC69" s="300"/>
      <c r="AD69" s="301"/>
      <c r="AE69" s="252"/>
      <c r="AF69" s="264"/>
      <c r="AG69" s="264"/>
      <c r="AH69" s="264"/>
      <c r="AI69" s="264"/>
      <c r="AJ69" s="54"/>
      <c r="AK69" s="300"/>
      <c r="AL69" s="300"/>
      <c r="AM69" s="301"/>
      <c r="AN69" s="252"/>
      <c r="AO69" s="264"/>
      <c r="AP69" s="264"/>
      <c r="AQ69" s="264"/>
      <c r="AR69" s="264"/>
      <c r="AS69" s="54"/>
      <c r="AT69" s="300"/>
      <c r="AU69" s="300"/>
      <c r="AV69" s="301"/>
      <c r="AW69" s="252"/>
      <c r="AX69" s="264"/>
      <c r="AY69" s="264"/>
      <c r="AZ69" s="264"/>
      <c r="BA69" s="264"/>
      <c r="BB69" s="54"/>
      <c r="BC69" s="300"/>
      <c r="BD69" s="300"/>
      <c r="BE69" s="301"/>
      <c r="BF69" s="252"/>
      <c r="BG69" s="264"/>
      <c r="BH69" s="264"/>
      <c r="BI69" s="264"/>
      <c r="BJ69" s="264"/>
      <c r="BK69" s="54"/>
      <c r="BL69" s="300"/>
      <c r="BM69" s="300"/>
      <c r="BN69" s="301"/>
      <c r="BO69" s="269"/>
      <c r="BP69" s="322">
        <f t="shared" si="47"/>
        <v>0</v>
      </c>
      <c r="BQ69" s="323"/>
      <c r="BR69" s="1"/>
      <c r="BS69" s="2">
        <f t="shared" si="48"/>
        <v>0</v>
      </c>
      <c r="BT69" s="188">
        <f t="shared" si="49"/>
        <v>0</v>
      </c>
      <c r="BU69" s="188">
        <f t="shared" si="50"/>
        <v>0</v>
      </c>
      <c r="BV69" s="188">
        <f t="shared" si="51"/>
        <v>0</v>
      </c>
      <c r="BW69" s="188">
        <f t="shared" si="52"/>
        <v>0</v>
      </c>
      <c r="BX69" s="188">
        <f t="shared" si="53"/>
        <v>0</v>
      </c>
      <c r="BY69" s="188">
        <f t="shared" si="54"/>
        <v>0</v>
      </c>
      <c r="BZ69" s="188">
        <f t="shared" si="55"/>
        <v>0</v>
      </c>
      <c r="CA69" s="188">
        <f t="shared" si="56"/>
        <v>0</v>
      </c>
    </row>
    <row r="70" spans="1:79" x14ac:dyDescent="0.25">
      <c r="A70" s="15">
        <v>5</v>
      </c>
      <c r="B70" s="60" t="s">
        <v>165</v>
      </c>
      <c r="C70" s="66">
        <v>7021</v>
      </c>
      <c r="D70" s="226"/>
      <c r="E70" s="8" t="s">
        <v>53</v>
      </c>
      <c r="F70" s="205" t="str">
        <f>'Subaward Information'!C2</f>
        <v>[Enter here]</v>
      </c>
      <c r="G70" s="206"/>
      <c r="H70" s="206"/>
      <c r="I70" s="207"/>
      <c r="J70" s="300"/>
      <c r="K70" s="300"/>
      <c r="L70" s="301"/>
      <c r="M70" s="250"/>
      <c r="N70" s="264"/>
      <c r="O70" s="264"/>
      <c r="P70" s="264"/>
      <c r="Q70" s="264"/>
      <c r="R70" s="54"/>
      <c r="S70" s="300"/>
      <c r="T70" s="300"/>
      <c r="U70" s="301"/>
      <c r="V70" s="252"/>
      <c r="W70" s="264"/>
      <c r="X70" s="264"/>
      <c r="Y70" s="264"/>
      <c r="Z70" s="264"/>
      <c r="AA70" s="54"/>
      <c r="AB70" s="300"/>
      <c r="AC70" s="300"/>
      <c r="AD70" s="301"/>
      <c r="AE70" s="252"/>
      <c r="AF70" s="264"/>
      <c r="AG70" s="264"/>
      <c r="AH70" s="264"/>
      <c r="AI70" s="264"/>
      <c r="AJ70" s="54"/>
      <c r="AK70" s="300"/>
      <c r="AL70" s="300"/>
      <c r="AM70" s="301"/>
      <c r="AN70" s="252"/>
      <c r="AO70" s="264"/>
      <c r="AP70" s="264"/>
      <c r="AQ70" s="264"/>
      <c r="AR70" s="264"/>
      <c r="AS70" s="54"/>
      <c r="AT70" s="300"/>
      <c r="AU70" s="300"/>
      <c r="AV70" s="301"/>
      <c r="AW70" s="252"/>
      <c r="AX70" s="264"/>
      <c r="AY70" s="264"/>
      <c r="AZ70" s="264"/>
      <c r="BA70" s="264"/>
      <c r="BB70" s="54"/>
      <c r="BC70" s="300"/>
      <c r="BD70" s="300"/>
      <c r="BE70" s="301"/>
      <c r="BF70" s="252"/>
      <c r="BG70" s="264"/>
      <c r="BH70" s="264"/>
      <c r="BI70" s="264"/>
      <c r="BJ70" s="264"/>
      <c r="BK70" s="54"/>
      <c r="BL70" s="300"/>
      <c r="BM70" s="300"/>
      <c r="BN70" s="301"/>
      <c r="BO70" s="269"/>
      <c r="BP70" s="322">
        <f t="shared" si="47"/>
        <v>0</v>
      </c>
      <c r="BQ70" s="323"/>
      <c r="BR70" s="1"/>
      <c r="BS70" s="2">
        <f t="shared" si="48"/>
        <v>7021</v>
      </c>
      <c r="BT70" s="188">
        <f t="shared" si="49"/>
        <v>0</v>
      </c>
      <c r="BU70" s="188">
        <f t="shared" si="50"/>
        <v>0</v>
      </c>
      <c r="BV70" s="188">
        <f t="shared" si="51"/>
        <v>0</v>
      </c>
      <c r="BW70" s="188">
        <f t="shared" si="52"/>
        <v>0</v>
      </c>
      <c r="BX70" s="188">
        <f t="shared" si="53"/>
        <v>0</v>
      </c>
      <c r="BY70" s="188">
        <f t="shared" si="54"/>
        <v>0</v>
      </c>
      <c r="BZ70" s="188">
        <f t="shared" si="55"/>
        <v>0</v>
      </c>
      <c r="CA70" s="188">
        <f t="shared" si="56"/>
        <v>0</v>
      </c>
    </row>
    <row r="71" spans="1:79" x14ac:dyDescent="0.25">
      <c r="A71" s="15">
        <v>6</v>
      </c>
      <c r="B71" s="60" t="s">
        <v>166</v>
      </c>
      <c r="C71" s="66">
        <v>7022</v>
      </c>
      <c r="D71" s="226"/>
      <c r="E71" s="8" t="s">
        <v>53</v>
      </c>
      <c r="F71" s="205" t="str">
        <f>'Subaward Information'!C11</f>
        <v>[Enter here]</v>
      </c>
      <c r="G71" s="206"/>
      <c r="H71" s="206"/>
      <c r="I71" s="207"/>
      <c r="J71" s="300"/>
      <c r="K71" s="300"/>
      <c r="L71" s="301"/>
      <c r="M71" s="250"/>
      <c r="N71" s="264"/>
      <c r="O71" s="264"/>
      <c r="P71" s="264"/>
      <c r="Q71" s="264"/>
      <c r="R71" s="54"/>
      <c r="S71" s="300"/>
      <c r="T71" s="300"/>
      <c r="U71" s="301"/>
      <c r="V71" s="252"/>
      <c r="W71" s="264"/>
      <c r="X71" s="264"/>
      <c r="Y71" s="264"/>
      <c r="Z71" s="264"/>
      <c r="AA71" s="54"/>
      <c r="AB71" s="300"/>
      <c r="AC71" s="300"/>
      <c r="AD71" s="301"/>
      <c r="AE71" s="252"/>
      <c r="AF71" s="264"/>
      <c r="AG71" s="264"/>
      <c r="AH71" s="264"/>
      <c r="AI71" s="264"/>
      <c r="AJ71" s="54"/>
      <c r="AK71" s="300"/>
      <c r="AL71" s="300"/>
      <c r="AM71" s="301"/>
      <c r="AN71" s="252"/>
      <c r="AO71" s="264"/>
      <c r="AP71" s="264"/>
      <c r="AQ71" s="264"/>
      <c r="AR71" s="264"/>
      <c r="AS71" s="54"/>
      <c r="AT71" s="300"/>
      <c r="AU71" s="300"/>
      <c r="AV71" s="301"/>
      <c r="AW71" s="252"/>
      <c r="AX71" s="264"/>
      <c r="AY71" s="264"/>
      <c r="AZ71" s="264"/>
      <c r="BA71" s="264"/>
      <c r="BB71" s="54"/>
      <c r="BC71" s="300"/>
      <c r="BD71" s="300"/>
      <c r="BE71" s="301"/>
      <c r="BF71" s="252"/>
      <c r="BG71" s="264"/>
      <c r="BH71" s="264"/>
      <c r="BI71" s="264"/>
      <c r="BJ71" s="264"/>
      <c r="BK71" s="54"/>
      <c r="BL71" s="300"/>
      <c r="BM71" s="300"/>
      <c r="BN71" s="301"/>
      <c r="BO71" s="269"/>
      <c r="BP71" s="322">
        <f t="shared" si="47"/>
        <v>0</v>
      </c>
      <c r="BQ71" s="323"/>
      <c r="BR71" s="1"/>
      <c r="BS71" s="2">
        <f t="shared" si="48"/>
        <v>7022</v>
      </c>
      <c r="BT71" s="188">
        <f t="shared" si="49"/>
        <v>0</v>
      </c>
      <c r="BU71" s="188">
        <f t="shared" si="50"/>
        <v>0</v>
      </c>
      <c r="BV71" s="188">
        <f t="shared" si="51"/>
        <v>0</v>
      </c>
      <c r="BW71" s="188">
        <f t="shared" si="52"/>
        <v>0</v>
      </c>
      <c r="BX71" s="188">
        <f t="shared" si="53"/>
        <v>0</v>
      </c>
      <c r="BY71" s="188">
        <f t="shared" si="54"/>
        <v>0</v>
      </c>
      <c r="BZ71" s="188">
        <f t="shared" si="55"/>
        <v>0</v>
      </c>
      <c r="CA71" s="188">
        <f t="shared" si="56"/>
        <v>0</v>
      </c>
    </row>
    <row r="72" spans="1:79" x14ac:dyDescent="0.25">
      <c r="A72" s="15">
        <v>7</v>
      </c>
      <c r="B72" s="60" t="s">
        <v>167</v>
      </c>
      <c r="C72" s="66">
        <v>7023</v>
      </c>
      <c r="D72" s="226"/>
      <c r="E72" s="8" t="s">
        <v>53</v>
      </c>
      <c r="F72" s="205" t="str">
        <f>'Subaward Information'!C20</f>
        <v>[Enter here]</v>
      </c>
      <c r="G72" s="206"/>
      <c r="H72" s="206"/>
      <c r="I72" s="207"/>
      <c r="J72" s="300"/>
      <c r="K72" s="300"/>
      <c r="L72" s="301"/>
      <c r="M72" s="250"/>
      <c r="N72" s="264"/>
      <c r="O72" s="264"/>
      <c r="P72" s="264"/>
      <c r="Q72" s="264"/>
      <c r="R72" s="54"/>
      <c r="S72" s="300"/>
      <c r="T72" s="300"/>
      <c r="U72" s="301"/>
      <c r="V72" s="252"/>
      <c r="W72" s="264"/>
      <c r="X72" s="264"/>
      <c r="Y72" s="264"/>
      <c r="Z72" s="264"/>
      <c r="AA72" s="54"/>
      <c r="AB72" s="300"/>
      <c r="AC72" s="300"/>
      <c r="AD72" s="301"/>
      <c r="AE72" s="252"/>
      <c r="AF72" s="264"/>
      <c r="AG72" s="264"/>
      <c r="AH72" s="264"/>
      <c r="AI72" s="264"/>
      <c r="AJ72" s="54"/>
      <c r="AK72" s="300"/>
      <c r="AL72" s="300"/>
      <c r="AM72" s="301"/>
      <c r="AN72" s="252"/>
      <c r="AO72" s="264"/>
      <c r="AP72" s="264"/>
      <c r="AQ72" s="264"/>
      <c r="AR72" s="264"/>
      <c r="AS72" s="54"/>
      <c r="AT72" s="300"/>
      <c r="AU72" s="300"/>
      <c r="AV72" s="301"/>
      <c r="AW72" s="252"/>
      <c r="AX72" s="264"/>
      <c r="AY72" s="264"/>
      <c r="AZ72" s="264"/>
      <c r="BA72" s="264"/>
      <c r="BB72" s="54"/>
      <c r="BC72" s="300"/>
      <c r="BD72" s="300"/>
      <c r="BE72" s="301"/>
      <c r="BF72" s="252"/>
      <c r="BG72" s="264"/>
      <c r="BH72" s="264"/>
      <c r="BI72" s="264"/>
      <c r="BJ72" s="264"/>
      <c r="BK72" s="54"/>
      <c r="BL72" s="300"/>
      <c r="BM72" s="300"/>
      <c r="BN72" s="301"/>
      <c r="BO72" s="269"/>
      <c r="BP72" s="322">
        <f t="shared" si="47"/>
        <v>0</v>
      </c>
      <c r="BQ72" s="323"/>
      <c r="BR72" s="1"/>
      <c r="BS72" s="2">
        <f t="shared" si="48"/>
        <v>7023</v>
      </c>
      <c r="BT72" s="188">
        <f t="shared" si="49"/>
        <v>0</v>
      </c>
      <c r="BU72" s="188">
        <f t="shared" si="50"/>
        <v>0</v>
      </c>
      <c r="BV72" s="188">
        <f t="shared" si="51"/>
        <v>0</v>
      </c>
      <c r="BW72" s="188">
        <f t="shared" si="52"/>
        <v>0</v>
      </c>
      <c r="BX72" s="188">
        <f t="shared" si="53"/>
        <v>0</v>
      </c>
      <c r="BY72" s="188">
        <f t="shared" si="54"/>
        <v>0</v>
      </c>
      <c r="BZ72" s="188">
        <f t="shared" si="55"/>
        <v>0</v>
      </c>
      <c r="CA72" s="188">
        <f t="shared" si="56"/>
        <v>0</v>
      </c>
    </row>
    <row r="73" spans="1:79" x14ac:dyDescent="0.25">
      <c r="A73" s="15">
        <v>8</v>
      </c>
      <c r="B73" s="60" t="s">
        <v>168</v>
      </c>
      <c r="C73" s="66">
        <v>7024</v>
      </c>
      <c r="D73" s="226"/>
      <c r="E73" s="8" t="s">
        <v>54</v>
      </c>
      <c r="F73" s="205" t="str">
        <f>'Subaward Information'!C29</f>
        <v>[Enter here]</v>
      </c>
      <c r="G73" s="206"/>
      <c r="H73" s="206"/>
      <c r="I73" s="207"/>
      <c r="J73" s="300"/>
      <c r="K73" s="300"/>
      <c r="L73" s="301"/>
      <c r="M73" s="250"/>
      <c r="N73" s="264"/>
      <c r="O73" s="264"/>
      <c r="P73" s="264"/>
      <c r="Q73" s="264"/>
      <c r="R73" s="54"/>
      <c r="S73" s="300"/>
      <c r="T73" s="300"/>
      <c r="U73" s="301"/>
      <c r="V73" s="252"/>
      <c r="W73" s="264"/>
      <c r="X73" s="264"/>
      <c r="Y73" s="264"/>
      <c r="Z73" s="264"/>
      <c r="AA73" s="54"/>
      <c r="AB73" s="300"/>
      <c r="AC73" s="300"/>
      <c r="AD73" s="301"/>
      <c r="AE73" s="252"/>
      <c r="AF73" s="264"/>
      <c r="AG73" s="264"/>
      <c r="AH73" s="264"/>
      <c r="AI73" s="264"/>
      <c r="AJ73" s="54"/>
      <c r="AK73" s="300"/>
      <c r="AL73" s="300"/>
      <c r="AM73" s="301"/>
      <c r="AN73" s="252"/>
      <c r="AO73" s="264"/>
      <c r="AP73" s="264"/>
      <c r="AQ73" s="264"/>
      <c r="AR73" s="264"/>
      <c r="AS73" s="54"/>
      <c r="AT73" s="300"/>
      <c r="AU73" s="300"/>
      <c r="AV73" s="301"/>
      <c r="AW73" s="252"/>
      <c r="AX73" s="264"/>
      <c r="AY73" s="264"/>
      <c r="AZ73" s="264"/>
      <c r="BA73" s="264"/>
      <c r="BB73" s="54"/>
      <c r="BC73" s="300"/>
      <c r="BD73" s="300"/>
      <c r="BE73" s="301"/>
      <c r="BF73" s="252"/>
      <c r="BG73" s="264"/>
      <c r="BH73" s="264"/>
      <c r="BI73" s="264"/>
      <c r="BJ73" s="264"/>
      <c r="BK73" s="54"/>
      <c r="BL73" s="300"/>
      <c r="BM73" s="300"/>
      <c r="BN73" s="301"/>
      <c r="BO73" s="269"/>
      <c r="BP73" s="322">
        <f t="shared" si="47"/>
        <v>0</v>
      </c>
      <c r="BQ73" s="323"/>
      <c r="BR73" s="1"/>
      <c r="BS73" s="2">
        <f t="shared" si="48"/>
        <v>7024</v>
      </c>
      <c r="BT73" s="188">
        <f t="shared" si="49"/>
        <v>0</v>
      </c>
      <c r="BU73" s="188">
        <f t="shared" si="50"/>
        <v>0</v>
      </c>
      <c r="BV73" s="188">
        <f t="shared" si="51"/>
        <v>0</v>
      </c>
      <c r="BW73" s="188">
        <f t="shared" si="52"/>
        <v>0</v>
      </c>
      <c r="BX73" s="188">
        <f t="shared" si="53"/>
        <v>0</v>
      </c>
      <c r="BY73" s="188">
        <f t="shared" si="54"/>
        <v>0</v>
      </c>
      <c r="BZ73" s="188">
        <f t="shared" si="55"/>
        <v>0</v>
      </c>
      <c r="CA73" s="188">
        <f t="shared" si="56"/>
        <v>0</v>
      </c>
    </row>
    <row r="74" spans="1:79" x14ac:dyDescent="0.25">
      <c r="A74" s="15">
        <v>9</v>
      </c>
      <c r="B74" s="60" t="s">
        <v>169</v>
      </c>
      <c r="C74" s="66">
        <v>7025</v>
      </c>
      <c r="D74" s="226"/>
      <c r="E74" s="8" t="s">
        <v>54</v>
      </c>
      <c r="F74" s="205" t="str">
        <f>'Subaward Information'!C38</f>
        <v>[Enter here]</v>
      </c>
      <c r="G74" s="206"/>
      <c r="H74" s="206"/>
      <c r="I74" s="207"/>
      <c r="J74" s="300"/>
      <c r="K74" s="300"/>
      <c r="L74" s="301"/>
      <c r="M74" s="250"/>
      <c r="N74" s="264"/>
      <c r="O74" s="264"/>
      <c r="P74" s="264"/>
      <c r="Q74" s="264"/>
      <c r="R74" s="54"/>
      <c r="S74" s="300"/>
      <c r="T74" s="300"/>
      <c r="U74" s="301"/>
      <c r="V74" s="252"/>
      <c r="W74" s="264"/>
      <c r="X74" s="264"/>
      <c r="Y74" s="264"/>
      <c r="Z74" s="264"/>
      <c r="AA74" s="54"/>
      <c r="AB74" s="300"/>
      <c r="AC74" s="300"/>
      <c r="AD74" s="301"/>
      <c r="AE74" s="252"/>
      <c r="AF74" s="264"/>
      <c r="AG74" s="264"/>
      <c r="AH74" s="264"/>
      <c r="AI74" s="264"/>
      <c r="AJ74" s="54"/>
      <c r="AK74" s="300"/>
      <c r="AL74" s="300"/>
      <c r="AM74" s="301"/>
      <c r="AN74" s="252"/>
      <c r="AO74" s="264"/>
      <c r="AP74" s="264"/>
      <c r="AQ74" s="264"/>
      <c r="AR74" s="264"/>
      <c r="AS74" s="54"/>
      <c r="AT74" s="300"/>
      <c r="AU74" s="300"/>
      <c r="AV74" s="301"/>
      <c r="AW74" s="252"/>
      <c r="AX74" s="264"/>
      <c r="AY74" s="264"/>
      <c r="AZ74" s="264"/>
      <c r="BA74" s="264"/>
      <c r="BB74" s="54"/>
      <c r="BC74" s="300"/>
      <c r="BD74" s="300"/>
      <c r="BE74" s="301"/>
      <c r="BF74" s="252"/>
      <c r="BG74" s="264"/>
      <c r="BH74" s="264"/>
      <c r="BI74" s="264"/>
      <c r="BJ74" s="264"/>
      <c r="BK74" s="54"/>
      <c r="BL74" s="300"/>
      <c r="BM74" s="300"/>
      <c r="BN74" s="301"/>
      <c r="BO74" s="269"/>
      <c r="BP74" s="322">
        <f t="shared" si="47"/>
        <v>0</v>
      </c>
      <c r="BQ74" s="323"/>
      <c r="BR74" s="1"/>
      <c r="BS74" s="2">
        <f t="shared" si="48"/>
        <v>7025</v>
      </c>
      <c r="BT74" s="188">
        <f t="shared" si="49"/>
        <v>0</v>
      </c>
      <c r="BU74" s="188">
        <f t="shared" si="50"/>
        <v>0</v>
      </c>
      <c r="BV74" s="188">
        <f t="shared" si="51"/>
        <v>0</v>
      </c>
      <c r="BW74" s="188">
        <f t="shared" si="52"/>
        <v>0</v>
      </c>
      <c r="BX74" s="188">
        <f t="shared" si="53"/>
        <v>0</v>
      </c>
      <c r="BY74" s="188">
        <f t="shared" si="54"/>
        <v>0</v>
      </c>
      <c r="BZ74" s="188">
        <f t="shared" si="55"/>
        <v>0</v>
      </c>
      <c r="CA74" s="188">
        <f t="shared" si="56"/>
        <v>0</v>
      </c>
    </row>
    <row r="75" spans="1:79" x14ac:dyDescent="0.25">
      <c r="A75" s="15">
        <v>10</v>
      </c>
      <c r="B75" s="61" t="s">
        <v>55</v>
      </c>
      <c r="C75" s="67"/>
      <c r="D75" s="226"/>
      <c r="E75" s="22"/>
      <c r="F75" s="22"/>
      <c r="G75" s="22"/>
      <c r="H75" s="22"/>
      <c r="I75" s="22"/>
      <c r="J75" s="300"/>
      <c r="K75" s="300"/>
      <c r="L75" s="301"/>
      <c r="M75" s="250"/>
      <c r="N75" s="264"/>
      <c r="O75" s="264"/>
      <c r="P75" s="264"/>
      <c r="Q75" s="264"/>
      <c r="R75" s="54"/>
      <c r="S75" s="300"/>
      <c r="T75" s="300"/>
      <c r="U75" s="301"/>
      <c r="V75" s="252"/>
      <c r="W75" s="264"/>
      <c r="X75" s="264"/>
      <c r="Y75" s="264"/>
      <c r="Z75" s="264"/>
      <c r="AA75" s="54"/>
      <c r="AB75" s="300"/>
      <c r="AC75" s="300"/>
      <c r="AD75" s="301"/>
      <c r="AE75" s="252"/>
      <c r="AF75" s="264"/>
      <c r="AG75" s="264"/>
      <c r="AH75" s="264"/>
      <c r="AI75" s="264"/>
      <c r="AJ75" s="54"/>
      <c r="AK75" s="300"/>
      <c r="AL75" s="300"/>
      <c r="AM75" s="301"/>
      <c r="AN75" s="252"/>
      <c r="AO75" s="264"/>
      <c r="AP75" s="264"/>
      <c r="AQ75" s="264"/>
      <c r="AR75" s="264"/>
      <c r="AS75" s="54"/>
      <c r="AT75" s="300"/>
      <c r="AU75" s="300"/>
      <c r="AV75" s="301"/>
      <c r="AW75" s="252"/>
      <c r="AX75" s="264"/>
      <c r="AY75" s="264"/>
      <c r="AZ75" s="264"/>
      <c r="BA75" s="264"/>
      <c r="BB75" s="54"/>
      <c r="BC75" s="300"/>
      <c r="BD75" s="300"/>
      <c r="BE75" s="301"/>
      <c r="BF75" s="252"/>
      <c r="BG75" s="264"/>
      <c r="BH75" s="264"/>
      <c r="BI75" s="264"/>
      <c r="BJ75" s="264"/>
      <c r="BK75" s="54"/>
      <c r="BL75" s="300"/>
      <c r="BM75" s="300"/>
      <c r="BN75" s="301"/>
      <c r="BO75" s="269"/>
      <c r="BP75" s="322">
        <f t="shared" si="47"/>
        <v>0</v>
      </c>
      <c r="BQ75" s="323"/>
      <c r="BR75" s="1"/>
      <c r="BS75" s="2">
        <f t="shared" si="48"/>
        <v>0</v>
      </c>
      <c r="BT75" s="188">
        <f t="shared" si="49"/>
        <v>0</v>
      </c>
      <c r="BU75" s="188">
        <f t="shared" si="50"/>
        <v>0</v>
      </c>
      <c r="BV75" s="188">
        <f t="shared" si="51"/>
        <v>0</v>
      </c>
      <c r="BW75" s="188">
        <f t="shared" si="52"/>
        <v>0</v>
      </c>
      <c r="BX75" s="188">
        <f t="shared" si="53"/>
        <v>0</v>
      </c>
      <c r="BY75" s="188">
        <f t="shared" si="54"/>
        <v>0</v>
      </c>
      <c r="BZ75" s="188">
        <f t="shared" si="55"/>
        <v>0</v>
      </c>
      <c r="CA75" s="188">
        <f t="shared" si="56"/>
        <v>0</v>
      </c>
    </row>
    <row r="76" spans="1:79" x14ac:dyDescent="0.25">
      <c r="A76" s="15">
        <v>11</v>
      </c>
      <c r="B76" s="62" t="s">
        <v>56</v>
      </c>
      <c r="C76" s="68"/>
      <c r="D76" s="226"/>
      <c r="E76" s="22"/>
      <c r="F76" s="22"/>
      <c r="G76" s="22"/>
      <c r="H76" s="22"/>
      <c r="I76" s="22"/>
      <c r="J76" s="301"/>
      <c r="K76" s="312"/>
      <c r="L76" s="312"/>
      <c r="M76" s="250"/>
      <c r="N76" s="264"/>
      <c r="O76" s="264"/>
      <c r="P76" s="264"/>
      <c r="Q76" s="264"/>
      <c r="R76" s="54"/>
      <c r="S76" s="301"/>
      <c r="T76" s="312"/>
      <c r="U76" s="312"/>
      <c r="V76" s="252"/>
      <c r="W76" s="264"/>
      <c r="X76" s="264"/>
      <c r="Y76" s="264"/>
      <c r="Z76" s="264"/>
      <c r="AA76" s="54"/>
      <c r="AB76" s="301"/>
      <c r="AC76" s="312"/>
      <c r="AD76" s="312"/>
      <c r="AE76" s="252"/>
      <c r="AF76" s="264"/>
      <c r="AG76" s="264"/>
      <c r="AH76" s="264"/>
      <c r="AI76" s="264"/>
      <c r="AJ76" s="54"/>
      <c r="AK76" s="301"/>
      <c r="AL76" s="312"/>
      <c r="AM76" s="312"/>
      <c r="AN76" s="252"/>
      <c r="AO76" s="264"/>
      <c r="AP76" s="264"/>
      <c r="AQ76" s="264"/>
      <c r="AR76" s="264"/>
      <c r="AS76" s="54"/>
      <c r="AT76" s="301"/>
      <c r="AU76" s="312"/>
      <c r="AV76" s="312"/>
      <c r="AW76" s="252"/>
      <c r="AX76" s="264"/>
      <c r="AY76" s="264"/>
      <c r="AZ76" s="264"/>
      <c r="BA76" s="264"/>
      <c r="BB76" s="54"/>
      <c r="BC76" s="301"/>
      <c r="BD76" s="312"/>
      <c r="BE76" s="312"/>
      <c r="BF76" s="252"/>
      <c r="BG76" s="264"/>
      <c r="BH76" s="264"/>
      <c r="BI76" s="264"/>
      <c r="BJ76" s="264"/>
      <c r="BK76" s="54"/>
      <c r="BL76" s="301"/>
      <c r="BM76" s="312"/>
      <c r="BN76" s="312"/>
      <c r="BO76" s="269"/>
      <c r="BP76" s="322">
        <f t="shared" si="47"/>
        <v>0</v>
      </c>
      <c r="BQ76" s="323"/>
      <c r="BR76" s="1"/>
      <c r="BS76" s="2">
        <f t="shared" si="48"/>
        <v>0</v>
      </c>
      <c r="BT76" s="188">
        <f t="shared" si="49"/>
        <v>0</v>
      </c>
      <c r="BU76" s="188">
        <f t="shared" si="50"/>
        <v>0</v>
      </c>
      <c r="BV76" s="188">
        <f t="shared" si="51"/>
        <v>0</v>
      </c>
      <c r="BW76" s="188">
        <f t="shared" si="52"/>
        <v>0</v>
      </c>
      <c r="BX76" s="188">
        <f t="shared" si="53"/>
        <v>0</v>
      </c>
      <c r="BY76" s="188">
        <f t="shared" si="54"/>
        <v>0</v>
      </c>
      <c r="BZ76" s="188">
        <f t="shared" si="55"/>
        <v>0</v>
      </c>
      <c r="CA76" s="188">
        <f t="shared" si="56"/>
        <v>0</v>
      </c>
    </row>
    <row r="77" spans="1:79" x14ac:dyDescent="0.25">
      <c r="A77" s="15">
        <v>12</v>
      </c>
      <c r="B77" s="49" t="s">
        <v>80</v>
      </c>
      <c r="C77" s="58"/>
      <c r="D77" s="226"/>
      <c r="E77" s="22"/>
      <c r="F77" s="22"/>
      <c r="G77" s="22"/>
      <c r="H77" s="22"/>
      <c r="I77" s="22"/>
      <c r="J77" s="301"/>
      <c r="K77" s="312"/>
      <c r="L77" s="313"/>
      <c r="M77" s="250"/>
      <c r="N77" s="264"/>
      <c r="O77" s="264"/>
      <c r="P77" s="264"/>
      <c r="Q77" s="264"/>
      <c r="R77" s="54"/>
      <c r="S77" s="301"/>
      <c r="T77" s="312"/>
      <c r="U77" s="313"/>
      <c r="V77" s="252"/>
      <c r="W77" s="264"/>
      <c r="X77" s="264"/>
      <c r="Y77" s="264"/>
      <c r="Z77" s="264"/>
      <c r="AA77" s="54"/>
      <c r="AB77" s="301"/>
      <c r="AC77" s="312"/>
      <c r="AD77" s="313"/>
      <c r="AE77" s="252"/>
      <c r="AF77" s="264"/>
      <c r="AG77" s="264"/>
      <c r="AH77" s="264"/>
      <c r="AI77" s="264"/>
      <c r="AJ77" s="54"/>
      <c r="AK77" s="301"/>
      <c r="AL77" s="312"/>
      <c r="AM77" s="313"/>
      <c r="AN77" s="252"/>
      <c r="AO77" s="264"/>
      <c r="AP77" s="264"/>
      <c r="AQ77" s="264"/>
      <c r="AR77" s="264"/>
      <c r="AS77" s="54"/>
      <c r="AT77" s="301"/>
      <c r="AU77" s="312"/>
      <c r="AV77" s="313"/>
      <c r="AW77" s="252"/>
      <c r="AX77" s="264"/>
      <c r="AY77" s="264"/>
      <c r="AZ77" s="264"/>
      <c r="BA77" s="264"/>
      <c r="BB77" s="54"/>
      <c r="BC77" s="301"/>
      <c r="BD77" s="312"/>
      <c r="BE77" s="313"/>
      <c r="BF77" s="252"/>
      <c r="BG77" s="264"/>
      <c r="BH77" s="264"/>
      <c r="BI77" s="264"/>
      <c r="BJ77" s="264"/>
      <c r="BK77" s="54"/>
      <c r="BL77" s="301"/>
      <c r="BM77" s="312"/>
      <c r="BN77" s="313"/>
      <c r="BO77" s="269"/>
      <c r="BP77" s="322">
        <f t="shared" si="47"/>
        <v>0</v>
      </c>
      <c r="BQ77" s="323"/>
      <c r="BR77" s="1"/>
      <c r="BS77" s="2">
        <f t="shared" si="48"/>
        <v>0</v>
      </c>
      <c r="BT77" s="188">
        <f t="shared" si="49"/>
        <v>0</v>
      </c>
      <c r="BU77" s="188">
        <f t="shared" si="50"/>
        <v>0</v>
      </c>
      <c r="BV77" s="188">
        <f t="shared" si="51"/>
        <v>0</v>
      </c>
      <c r="BW77" s="188">
        <f t="shared" si="52"/>
        <v>0</v>
      </c>
      <c r="BX77" s="188">
        <f t="shared" si="53"/>
        <v>0</v>
      </c>
      <c r="BY77" s="188">
        <f t="shared" si="54"/>
        <v>0</v>
      </c>
      <c r="BZ77" s="188">
        <f t="shared" si="55"/>
        <v>0</v>
      </c>
      <c r="CA77" s="188">
        <f t="shared" si="56"/>
        <v>0</v>
      </c>
    </row>
    <row r="78" spans="1:79" x14ac:dyDescent="0.25">
      <c r="A78" s="15">
        <v>13</v>
      </c>
      <c r="B78" s="49" t="s">
        <v>80</v>
      </c>
      <c r="C78" s="58"/>
      <c r="D78" s="226"/>
      <c r="E78" s="22"/>
      <c r="F78" s="22"/>
      <c r="G78" s="22"/>
      <c r="H78" s="22"/>
      <c r="I78" s="22"/>
      <c r="J78" s="298"/>
      <c r="K78" s="298"/>
      <c r="L78" s="299"/>
      <c r="M78" s="250"/>
      <c r="N78" s="264"/>
      <c r="O78" s="264"/>
      <c r="P78" s="264"/>
      <c r="Q78" s="264"/>
      <c r="R78" s="54"/>
      <c r="S78" s="298"/>
      <c r="T78" s="298"/>
      <c r="U78" s="299"/>
      <c r="V78" s="252"/>
      <c r="W78" s="264"/>
      <c r="X78" s="264"/>
      <c r="Y78" s="264"/>
      <c r="Z78" s="264"/>
      <c r="AA78" s="54"/>
      <c r="AB78" s="298"/>
      <c r="AC78" s="298"/>
      <c r="AD78" s="299"/>
      <c r="AE78" s="252"/>
      <c r="AF78" s="264"/>
      <c r="AG78" s="264"/>
      <c r="AH78" s="264"/>
      <c r="AI78" s="264"/>
      <c r="AJ78" s="54"/>
      <c r="AK78" s="298"/>
      <c r="AL78" s="298"/>
      <c r="AM78" s="299"/>
      <c r="AN78" s="252"/>
      <c r="AO78" s="264"/>
      <c r="AP78" s="264"/>
      <c r="AQ78" s="264"/>
      <c r="AR78" s="264"/>
      <c r="AS78" s="54"/>
      <c r="AT78" s="298"/>
      <c r="AU78" s="298"/>
      <c r="AV78" s="299"/>
      <c r="AW78" s="252"/>
      <c r="AX78" s="264"/>
      <c r="AY78" s="264"/>
      <c r="AZ78" s="264"/>
      <c r="BA78" s="264"/>
      <c r="BB78" s="54"/>
      <c r="BC78" s="298"/>
      <c r="BD78" s="298"/>
      <c r="BE78" s="299"/>
      <c r="BF78" s="252"/>
      <c r="BG78" s="264"/>
      <c r="BH78" s="264"/>
      <c r="BI78" s="264"/>
      <c r="BJ78" s="264"/>
      <c r="BK78" s="54"/>
      <c r="BL78" s="298"/>
      <c r="BM78" s="298"/>
      <c r="BN78" s="299"/>
      <c r="BO78" s="269"/>
      <c r="BP78" s="322">
        <f t="shared" si="47"/>
        <v>0</v>
      </c>
      <c r="BQ78" s="323"/>
      <c r="BR78" s="1"/>
      <c r="BS78" s="2">
        <f t="shared" si="48"/>
        <v>0</v>
      </c>
      <c r="BT78" s="188">
        <f t="shared" si="49"/>
        <v>0</v>
      </c>
      <c r="BU78" s="188">
        <f t="shared" si="50"/>
        <v>0</v>
      </c>
      <c r="BV78" s="188">
        <f t="shared" si="51"/>
        <v>0</v>
      </c>
      <c r="BW78" s="188">
        <f t="shared" si="52"/>
        <v>0</v>
      </c>
      <c r="BX78" s="188">
        <f t="shared" si="53"/>
        <v>0</v>
      </c>
      <c r="BY78" s="188">
        <f t="shared" si="54"/>
        <v>0</v>
      </c>
      <c r="BZ78" s="188">
        <f t="shared" si="55"/>
        <v>0</v>
      </c>
      <c r="CA78" s="188">
        <f t="shared" si="56"/>
        <v>0</v>
      </c>
    </row>
    <row r="79" spans="1:79" x14ac:dyDescent="0.25">
      <c r="A79" s="15">
        <v>14</v>
      </c>
      <c r="B79" s="49" t="s">
        <v>80</v>
      </c>
      <c r="C79" s="58"/>
      <c r="D79" s="226"/>
      <c r="E79" s="22"/>
      <c r="F79" s="22"/>
      <c r="G79" s="22"/>
      <c r="H79" s="22"/>
      <c r="I79" s="22"/>
      <c r="J79" s="301"/>
      <c r="K79" s="312"/>
      <c r="L79" s="313"/>
      <c r="M79" s="250"/>
      <c r="N79" s="264"/>
      <c r="O79" s="264"/>
      <c r="P79" s="264"/>
      <c r="Q79" s="264"/>
      <c r="R79" s="54"/>
      <c r="S79" s="301"/>
      <c r="T79" s="312"/>
      <c r="U79" s="313"/>
      <c r="V79" s="252"/>
      <c r="W79" s="264"/>
      <c r="X79" s="264"/>
      <c r="Y79" s="264"/>
      <c r="Z79" s="264"/>
      <c r="AA79" s="54"/>
      <c r="AB79" s="301"/>
      <c r="AC79" s="312"/>
      <c r="AD79" s="313"/>
      <c r="AE79" s="252"/>
      <c r="AF79" s="264"/>
      <c r="AG79" s="264"/>
      <c r="AH79" s="264"/>
      <c r="AI79" s="264"/>
      <c r="AJ79" s="54"/>
      <c r="AK79" s="301"/>
      <c r="AL79" s="312"/>
      <c r="AM79" s="313"/>
      <c r="AN79" s="252"/>
      <c r="AO79" s="264"/>
      <c r="AP79" s="264"/>
      <c r="AQ79" s="264"/>
      <c r="AR79" s="264"/>
      <c r="AS79" s="54"/>
      <c r="AT79" s="301"/>
      <c r="AU79" s="312"/>
      <c r="AV79" s="313"/>
      <c r="AW79" s="252"/>
      <c r="AX79" s="264"/>
      <c r="AY79" s="264"/>
      <c r="AZ79" s="264"/>
      <c r="BA79" s="264"/>
      <c r="BB79" s="54"/>
      <c r="BC79" s="301"/>
      <c r="BD79" s="312"/>
      <c r="BE79" s="313"/>
      <c r="BF79" s="252"/>
      <c r="BG79" s="264"/>
      <c r="BH79" s="264"/>
      <c r="BI79" s="264"/>
      <c r="BJ79" s="264"/>
      <c r="BK79" s="54"/>
      <c r="BL79" s="301"/>
      <c r="BM79" s="312"/>
      <c r="BN79" s="313"/>
      <c r="BO79" s="269"/>
      <c r="BP79" s="322">
        <f t="shared" si="47"/>
        <v>0</v>
      </c>
      <c r="BQ79" s="323"/>
      <c r="BR79" s="1"/>
      <c r="BS79" s="2">
        <f t="shared" si="48"/>
        <v>0</v>
      </c>
      <c r="BT79" s="188">
        <f t="shared" si="49"/>
        <v>0</v>
      </c>
      <c r="BU79" s="188">
        <f t="shared" si="50"/>
        <v>0</v>
      </c>
      <c r="BV79" s="188">
        <f t="shared" si="51"/>
        <v>0</v>
      </c>
      <c r="BW79" s="188">
        <f t="shared" si="52"/>
        <v>0</v>
      </c>
      <c r="BX79" s="188">
        <f t="shared" si="53"/>
        <v>0</v>
      </c>
      <c r="BY79" s="188">
        <f t="shared" si="54"/>
        <v>0</v>
      </c>
      <c r="BZ79" s="188">
        <f t="shared" si="55"/>
        <v>0</v>
      </c>
      <c r="CA79" s="188">
        <f t="shared" si="56"/>
        <v>0</v>
      </c>
    </row>
    <row r="80" spans="1:79" x14ac:dyDescent="0.25">
      <c r="A80" s="15">
        <v>15</v>
      </c>
      <c r="B80" s="49" t="s">
        <v>80</v>
      </c>
      <c r="C80" s="58"/>
      <c r="D80" s="226"/>
      <c r="E80" s="22"/>
      <c r="F80" s="22"/>
      <c r="G80" s="22"/>
      <c r="H80" s="22"/>
      <c r="I80" s="22"/>
      <c r="J80" s="298"/>
      <c r="K80" s="298"/>
      <c r="L80" s="299"/>
      <c r="M80" s="250"/>
      <c r="N80" s="264"/>
      <c r="O80" s="264"/>
      <c r="P80" s="264"/>
      <c r="Q80" s="264"/>
      <c r="R80" s="54"/>
      <c r="S80" s="298"/>
      <c r="T80" s="298"/>
      <c r="U80" s="299"/>
      <c r="V80" s="252"/>
      <c r="W80" s="264"/>
      <c r="X80" s="264"/>
      <c r="Y80" s="264"/>
      <c r="Z80" s="264"/>
      <c r="AA80" s="54"/>
      <c r="AB80" s="298"/>
      <c r="AC80" s="298"/>
      <c r="AD80" s="299"/>
      <c r="AE80" s="252"/>
      <c r="AF80" s="264"/>
      <c r="AG80" s="264"/>
      <c r="AH80" s="264"/>
      <c r="AI80" s="264"/>
      <c r="AJ80" s="54"/>
      <c r="AK80" s="298"/>
      <c r="AL80" s="298"/>
      <c r="AM80" s="299"/>
      <c r="AN80" s="252"/>
      <c r="AO80" s="264"/>
      <c r="AP80" s="264"/>
      <c r="AQ80" s="264"/>
      <c r="AR80" s="264"/>
      <c r="AS80" s="54"/>
      <c r="AT80" s="298"/>
      <c r="AU80" s="298"/>
      <c r="AV80" s="299"/>
      <c r="AW80" s="252"/>
      <c r="AX80" s="264"/>
      <c r="AY80" s="264"/>
      <c r="AZ80" s="264"/>
      <c r="BA80" s="264"/>
      <c r="BB80" s="54"/>
      <c r="BC80" s="298"/>
      <c r="BD80" s="298"/>
      <c r="BE80" s="299"/>
      <c r="BF80" s="252"/>
      <c r="BG80" s="264"/>
      <c r="BH80" s="264"/>
      <c r="BI80" s="264"/>
      <c r="BJ80" s="264"/>
      <c r="BK80" s="54"/>
      <c r="BL80" s="298"/>
      <c r="BM80" s="298"/>
      <c r="BN80" s="299"/>
      <c r="BO80" s="269"/>
      <c r="BP80" s="322">
        <f t="shared" si="47"/>
        <v>0</v>
      </c>
      <c r="BQ80" s="323"/>
      <c r="BR80" s="1"/>
      <c r="BS80" s="2">
        <f t="shared" si="48"/>
        <v>0</v>
      </c>
      <c r="BT80" s="188">
        <f t="shared" si="49"/>
        <v>0</v>
      </c>
      <c r="BU80" s="188">
        <f t="shared" si="50"/>
        <v>0</v>
      </c>
      <c r="BV80" s="188">
        <f t="shared" si="51"/>
        <v>0</v>
      </c>
      <c r="BW80" s="188">
        <f t="shared" si="52"/>
        <v>0</v>
      </c>
      <c r="BX80" s="188">
        <f t="shared" si="53"/>
        <v>0</v>
      </c>
      <c r="BY80" s="188">
        <f t="shared" si="54"/>
        <v>0</v>
      </c>
      <c r="BZ80" s="188">
        <f t="shared" si="55"/>
        <v>0</v>
      </c>
      <c r="CA80" s="188">
        <f t="shared" si="56"/>
        <v>0</v>
      </c>
    </row>
    <row r="81" spans="1:79" x14ac:dyDescent="0.25">
      <c r="A81" s="15">
        <v>16</v>
      </c>
      <c r="B81" s="49" t="s">
        <v>80</v>
      </c>
      <c r="C81" s="58"/>
      <c r="D81" s="226"/>
      <c r="E81" s="22"/>
      <c r="F81" s="22"/>
      <c r="G81" s="22"/>
      <c r="H81" s="22"/>
      <c r="I81" s="22"/>
      <c r="J81" s="301"/>
      <c r="K81" s="312"/>
      <c r="L81" s="313"/>
      <c r="M81" s="250"/>
      <c r="N81" s="264"/>
      <c r="O81" s="264"/>
      <c r="P81" s="264"/>
      <c r="Q81" s="264"/>
      <c r="R81" s="54"/>
      <c r="S81" s="301"/>
      <c r="T81" s="312"/>
      <c r="U81" s="313"/>
      <c r="V81" s="252"/>
      <c r="W81" s="264"/>
      <c r="X81" s="264"/>
      <c r="Y81" s="264"/>
      <c r="Z81" s="264"/>
      <c r="AA81" s="54"/>
      <c r="AB81" s="301"/>
      <c r="AC81" s="312"/>
      <c r="AD81" s="313"/>
      <c r="AE81" s="252"/>
      <c r="AF81" s="264"/>
      <c r="AG81" s="264"/>
      <c r="AH81" s="264"/>
      <c r="AI81" s="264"/>
      <c r="AJ81" s="54"/>
      <c r="AK81" s="301"/>
      <c r="AL81" s="312"/>
      <c r="AM81" s="313"/>
      <c r="AN81" s="252"/>
      <c r="AO81" s="264"/>
      <c r="AP81" s="264"/>
      <c r="AQ81" s="264"/>
      <c r="AR81" s="264"/>
      <c r="AS81" s="54"/>
      <c r="AT81" s="301"/>
      <c r="AU81" s="312"/>
      <c r="AV81" s="313"/>
      <c r="AW81" s="252"/>
      <c r="AX81" s="264"/>
      <c r="AY81" s="264"/>
      <c r="AZ81" s="264"/>
      <c r="BA81" s="264"/>
      <c r="BB81" s="54"/>
      <c r="BC81" s="301"/>
      <c r="BD81" s="312"/>
      <c r="BE81" s="313"/>
      <c r="BF81" s="252"/>
      <c r="BG81" s="264"/>
      <c r="BH81" s="264"/>
      <c r="BI81" s="264"/>
      <c r="BJ81" s="264"/>
      <c r="BK81" s="54"/>
      <c r="BL81" s="301"/>
      <c r="BM81" s="312"/>
      <c r="BN81" s="313"/>
      <c r="BO81" s="269"/>
      <c r="BP81" s="322">
        <f t="shared" si="47"/>
        <v>0</v>
      </c>
      <c r="BQ81" s="323"/>
      <c r="BR81" s="1"/>
      <c r="BS81" s="2">
        <f t="shared" si="48"/>
        <v>0</v>
      </c>
      <c r="BT81" s="188">
        <f t="shared" si="49"/>
        <v>0</v>
      </c>
      <c r="BU81" s="188">
        <f t="shared" si="50"/>
        <v>0</v>
      </c>
      <c r="BV81" s="188">
        <f t="shared" si="51"/>
        <v>0</v>
      </c>
      <c r="BW81" s="188">
        <f t="shared" si="52"/>
        <v>0</v>
      </c>
      <c r="BX81" s="188">
        <f t="shared" si="53"/>
        <v>0</v>
      </c>
      <c r="BY81" s="188">
        <f t="shared" si="54"/>
        <v>0</v>
      </c>
      <c r="BZ81" s="188">
        <f t="shared" si="55"/>
        <v>0</v>
      </c>
      <c r="CA81" s="188">
        <f t="shared" si="56"/>
        <v>0</v>
      </c>
    </row>
    <row r="82" spans="1:79" x14ac:dyDescent="0.25">
      <c r="A82" s="15">
        <v>17</v>
      </c>
      <c r="B82" s="49" t="s">
        <v>80</v>
      </c>
      <c r="C82" s="58"/>
      <c r="D82" s="226"/>
      <c r="E82" s="22"/>
      <c r="F82" s="22"/>
      <c r="G82" s="22"/>
      <c r="H82" s="22"/>
      <c r="I82" s="22"/>
      <c r="J82" s="298"/>
      <c r="K82" s="298"/>
      <c r="L82" s="299"/>
      <c r="M82" s="250"/>
      <c r="N82" s="264"/>
      <c r="O82" s="264"/>
      <c r="P82" s="264"/>
      <c r="Q82" s="264"/>
      <c r="R82" s="54"/>
      <c r="S82" s="298"/>
      <c r="T82" s="298"/>
      <c r="U82" s="299"/>
      <c r="V82" s="252"/>
      <c r="W82" s="264"/>
      <c r="X82" s="264"/>
      <c r="Y82" s="264"/>
      <c r="Z82" s="264"/>
      <c r="AA82" s="54"/>
      <c r="AB82" s="298"/>
      <c r="AC82" s="298"/>
      <c r="AD82" s="299"/>
      <c r="AE82" s="252"/>
      <c r="AF82" s="264"/>
      <c r="AG82" s="264"/>
      <c r="AH82" s="264"/>
      <c r="AI82" s="264"/>
      <c r="AJ82" s="54"/>
      <c r="AK82" s="298"/>
      <c r="AL82" s="298"/>
      <c r="AM82" s="299"/>
      <c r="AN82" s="252"/>
      <c r="AO82" s="264"/>
      <c r="AP82" s="264"/>
      <c r="AQ82" s="264"/>
      <c r="AR82" s="264"/>
      <c r="AS82" s="54"/>
      <c r="AT82" s="298"/>
      <c r="AU82" s="298"/>
      <c r="AV82" s="299"/>
      <c r="AW82" s="252"/>
      <c r="AX82" s="264"/>
      <c r="AY82" s="264"/>
      <c r="AZ82" s="264"/>
      <c r="BA82" s="264"/>
      <c r="BB82" s="54"/>
      <c r="BC82" s="298"/>
      <c r="BD82" s="298"/>
      <c r="BE82" s="299"/>
      <c r="BF82" s="252"/>
      <c r="BG82" s="264"/>
      <c r="BH82" s="264"/>
      <c r="BI82" s="264"/>
      <c r="BJ82" s="264"/>
      <c r="BK82" s="54"/>
      <c r="BL82" s="298"/>
      <c r="BM82" s="298"/>
      <c r="BN82" s="299"/>
      <c r="BO82" s="269"/>
      <c r="BP82" s="322">
        <f t="shared" si="47"/>
        <v>0</v>
      </c>
      <c r="BQ82" s="323"/>
      <c r="BR82" s="1"/>
      <c r="BS82" s="2">
        <f t="shared" si="48"/>
        <v>0</v>
      </c>
      <c r="BT82" s="188">
        <f t="shared" si="49"/>
        <v>0</v>
      </c>
      <c r="BU82" s="188">
        <f t="shared" si="50"/>
        <v>0</v>
      </c>
      <c r="BV82" s="188">
        <f t="shared" si="51"/>
        <v>0</v>
      </c>
      <c r="BW82" s="188">
        <f t="shared" si="52"/>
        <v>0</v>
      </c>
      <c r="BX82" s="188">
        <f t="shared" si="53"/>
        <v>0</v>
      </c>
      <c r="BY82" s="188">
        <f t="shared" si="54"/>
        <v>0</v>
      </c>
      <c r="BZ82" s="188">
        <f t="shared" si="55"/>
        <v>0</v>
      </c>
      <c r="CA82" s="188">
        <f t="shared" si="56"/>
        <v>0</v>
      </c>
    </row>
    <row r="83" spans="1:79" x14ac:dyDescent="0.25">
      <c r="A83" s="15">
        <v>18</v>
      </c>
      <c r="B83" s="49" t="s">
        <v>80</v>
      </c>
      <c r="C83" s="58"/>
      <c r="D83" s="226"/>
      <c r="E83" s="22"/>
      <c r="F83" s="22"/>
      <c r="G83" s="22"/>
      <c r="H83" s="22"/>
      <c r="I83" s="22"/>
      <c r="J83" s="298"/>
      <c r="K83" s="298"/>
      <c r="L83" s="299"/>
      <c r="M83" s="250"/>
      <c r="N83" s="264"/>
      <c r="O83" s="264"/>
      <c r="P83" s="264"/>
      <c r="Q83" s="264"/>
      <c r="R83" s="54"/>
      <c r="S83" s="298"/>
      <c r="T83" s="298"/>
      <c r="U83" s="299"/>
      <c r="V83" s="252"/>
      <c r="W83" s="264"/>
      <c r="X83" s="264"/>
      <c r="Y83" s="264"/>
      <c r="Z83" s="264"/>
      <c r="AA83" s="54"/>
      <c r="AB83" s="298"/>
      <c r="AC83" s="298"/>
      <c r="AD83" s="299"/>
      <c r="AE83" s="252"/>
      <c r="AF83" s="264"/>
      <c r="AG83" s="264"/>
      <c r="AH83" s="264"/>
      <c r="AI83" s="264"/>
      <c r="AJ83" s="54"/>
      <c r="AK83" s="298"/>
      <c r="AL83" s="298"/>
      <c r="AM83" s="299"/>
      <c r="AN83" s="252"/>
      <c r="AO83" s="264"/>
      <c r="AP83" s="264"/>
      <c r="AQ83" s="264"/>
      <c r="AR83" s="264"/>
      <c r="AS83" s="54"/>
      <c r="AT83" s="298"/>
      <c r="AU83" s="298"/>
      <c r="AV83" s="299"/>
      <c r="AW83" s="252"/>
      <c r="AX83" s="264"/>
      <c r="AY83" s="264"/>
      <c r="AZ83" s="264"/>
      <c r="BA83" s="264"/>
      <c r="BB83" s="54"/>
      <c r="BC83" s="298"/>
      <c r="BD83" s="298"/>
      <c r="BE83" s="299"/>
      <c r="BF83" s="252"/>
      <c r="BG83" s="264"/>
      <c r="BH83" s="264"/>
      <c r="BI83" s="264"/>
      <c r="BJ83" s="264"/>
      <c r="BK83" s="54"/>
      <c r="BL83" s="298"/>
      <c r="BM83" s="298"/>
      <c r="BN83" s="299"/>
      <c r="BO83" s="269"/>
      <c r="BP83" s="322">
        <f t="shared" si="47"/>
        <v>0</v>
      </c>
      <c r="BQ83" s="323"/>
      <c r="BR83" s="1"/>
      <c r="BS83" s="2">
        <f t="shared" si="48"/>
        <v>0</v>
      </c>
      <c r="BT83" s="188">
        <f t="shared" si="49"/>
        <v>0</v>
      </c>
      <c r="BU83" s="188">
        <f t="shared" si="50"/>
        <v>0</v>
      </c>
      <c r="BV83" s="188">
        <f t="shared" si="51"/>
        <v>0</v>
      </c>
      <c r="BW83" s="188">
        <f t="shared" si="52"/>
        <v>0</v>
      </c>
      <c r="BX83" s="188">
        <f t="shared" si="53"/>
        <v>0</v>
      </c>
      <c r="BY83" s="188">
        <f t="shared" si="54"/>
        <v>0</v>
      </c>
      <c r="BZ83" s="188">
        <f t="shared" si="55"/>
        <v>0</v>
      </c>
      <c r="CA83" s="188">
        <f t="shared" si="56"/>
        <v>0</v>
      </c>
    </row>
    <row r="84" spans="1:79" x14ac:dyDescent="0.25">
      <c r="A84" s="15">
        <v>19</v>
      </c>
      <c r="B84" s="49" t="s">
        <v>80</v>
      </c>
      <c r="C84" s="58"/>
      <c r="D84" s="226"/>
      <c r="E84" s="22"/>
      <c r="F84" s="22"/>
      <c r="G84" s="22"/>
      <c r="H84" s="22"/>
      <c r="I84" s="22"/>
      <c r="J84" s="301"/>
      <c r="K84" s="312"/>
      <c r="L84" s="313"/>
      <c r="M84" s="250"/>
      <c r="N84" s="264"/>
      <c r="O84" s="264"/>
      <c r="P84" s="264"/>
      <c r="Q84" s="264"/>
      <c r="R84" s="54"/>
      <c r="S84" s="301"/>
      <c r="T84" s="312"/>
      <c r="U84" s="313"/>
      <c r="V84" s="252"/>
      <c r="W84" s="264"/>
      <c r="X84" s="264"/>
      <c r="Y84" s="264"/>
      <c r="Z84" s="264"/>
      <c r="AA84" s="54"/>
      <c r="AB84" s="301"/>
      <c r="AC84" s="312"/>
      <c r="AD84" s="313"/>
      <c r="AE84" s="252"/>
      <c r="AF84" s="264"/>
      <c r="AG84" s="264"/>
      <c r="AH84" s="264"/>
      <c r="AI84" s="264"/>
      <c r="AJ84" s="54"/>
      <c r="AK84" s="301"/>
      <c r="AL84" s="312"/>
      <c r="AM84" s="313"/>
      <c r="AN84" s="252"/>
      <c r="AO84" s="264"/>
      <c r="AP84" s="264"/>
      <c r="AQ84" s="264"/>
      <c r="AR84" s="264"/>
      <c r="AS84" s="54"/>
      <c r="AT84" s="301"/>
      <c r="AU84" s="312"/>
      <c r="AV84" s="313"/>
      <c r="AW84" s="252"/>
      <c r="AX84" s="264"/>
      <c r="AY84" s="264"/>
      <c r="AZ84" s="264"/>
      <c r="BA84" s="264"/>
      <c r="BB84" s="54"/>
      <c r="BC84" s="301"/>
      <c r="BD84" s="312"/>
      <c r="BE84" s="313"/>
      <c r="BF84" s="252"/>
      <c r="BG84" s="264"/>
      <c r="BH84" s="264"/>
      <c r="BI84" s="264"/>
      <c r="BJ84" s="264"/>
      <c r="BK84" s="54"/>
      <c r="BL84" s="301"/>
      <c r="BM84" s="312"/>
      <c r="BN84" s="313"/>
      <c r="BO84" s="269"/>
      <c r="BP84" s="322">
        <f t="shared" si="47"/>
        <v>0</v>
      </c>
      <c r="BQ84" s="323"/>
      <c r="BR84" s="1"/>
      <c r="BS84" s="2">
        <f t="shared" si="48"/>
        <v>0</v>
      </c>
      <c r="BT84" s="188">
        <f t="shared" si="49"/>
        <v>0</v>
      </c>
      <c r="BU84" s="188">
        <f t="shared" si="50"/>
        <v>0</v>
      </c>
      <c r="BV84" s="188">
        <f t="shared" si="51"/>
        <v>0</v>
      </c>
      <c r="BW84" s="188">
        <f t="shared" si="52"/>
        <v>0</v>
      </c>
      <c r="BX84" s="188">
        <f t="shared" si="53"/>
        <v>0</v>
      </c>
      <c r="BY84" s="188">
        <f t="shared" si="54"/>
        <v>0</v>
      </c>
      <c r="BZ84" s="188">
        <f t="shared" si="55"/>
        <v>0</v>
      </c>
      <c r="CA84" s="188">
        <f t="shared" si="56"/>
        <v>0</v>
      </c>
    </row>
    <row r="85" spans="1:79" ht="15.75" thickBot="1" x14ac:dyDescent="0.3">
      <c r="A85" s="15">
        <v>20</v>
      </c>
      <c r="B85" s="49" t="s">
        <v>80</v>
      </c>
      <c r="C85" s="58"/>
      <c r="D85" s="226"/>
      <c r="E85" s="22"/>
      <c r="F85" s="22"/>
      <c r="G85" s="22"/>
      <c r="H85" s="22"/>
      <c r="I85" s="22"/>
      <c r="J85" s="298"/>
      <c r="K85" s="298"/>
      <c r="L85" s="299"/>
      <c r="M85" s="250"/>
      <c r="N85" s="264"/>
      <c r="O85" s="264"/>
      <c r="P85" s="264"/>
      <c r="Q85" s="264"/>
      <c r="R85" s="54"/>
      <c r="S85" s="298"/>
      <c r="T85" s="298"/>
      <c r="U85" s="299"/>
      <c r="V85" s="252"/>
      <c r="W85" s="264"/>
      <c r="X85" s="264"/>
      <c r="Y85" s="264"/>
      <c r="Z85" s="264"/>
      <c r="AA85" s="54"/>
      <c r="AB85" s="298"/>
      <c r="AC85" s="298"/>
      <c r="AD85" s="299"/>
      <c r="AE85" s="252"/>
      <c r="AF85" s="264"/>
      <c r="AG85" s="264"/>
      <c r="AH85" s="264"/>
      <c r="AI85" s="264"/>
      <c r="AJ85" s="54"/>
      <c r="AK85" s="298"/>
      <c r="AL85" s="298"/>
      <c r="AM85" s="299"/>
      <c r="AN85" s="252"/>
      <c r="AO85" s="264"/>
      <c r="AP85" s="264"/>
      <c r="AQ85" s="264"/>
      <c r="AR85" s="264"/>
      <c r="AS85" s="54"/>
      <c r="AT85" s="298"/>
      <c r="AU85" s="298"/>
      <c r="AV85" s="299"/>
      <c r="AW85" s="252"/>
      <c r="AX85" s="264"/>
      <c r="AY85" s="264"/>
      <c r="AZ85" s="264"/>
      <c r="BA85" s="264"/>
      <c r="BB85" s="54"/>
      <c r="BC85" s="298"/>
      <c r="BD85" s="298"/>
      <c r="BE85" s="299"/>
      <c r="BF85" s="252"/>
      <c r="BG85" s="264"/>
      <c r="BH85" s="264"/>
      <c r="BI85" s="264"/>
      <c r="BJ85" s="264"/>
      <c r="BK85" s="54"/>
      <c r="BL85" s="298"/>
      <c r="BM85" s="298"/>
      <c r="BN85" s="299"/>
      <c r="BO85" s="269"/>
      <c r="BP85" s="322">
        <f t="shared" si="47"/>
        <v>0</v>
      </c>
      <c r="BQ85" s="323"/>
      <c r="BR85" s="1"/>
      <c r="BS85" s="2">
        <f t="shared" si="48"/>
        <v>0</v>
      </c>
      <c r="BT85" s="188">
        <f t="shared" si="49"/>
        <v>0</v>
      </c>
      <c r="BU85" s="188">
        <f t="shared" si="50"/>
        <v>0</v>
      </c>
      <c r="BV85" s="188">
        <f t="shared" si="51"/>
        <v>0</v>
      </c>
      <c r="BW85" s="188">
        <f t="shared" si="52"/>
        <v>0</v>
      </c>
      <c r="BX85" s="188">
        <f t="shared" si="53"/>
        <v>0</v>
      </c>
      <c r="BY85" s="188">
        <f t="shared" si="54"/>
        <v>0</v>
      </c>
      <c r="BZ85" s="188">
        <f t="shared" si="55"/>
        <v>0</v>
      </c>
      <c r="CA85" s="188">
        <f t="shared" si="56"/>
        <v>0</v>
      </c>
    </row>
    <row r="86" spans="1:79" ht="16.5" thickTop="1" thickBot="1" x14ac:dyDescent="0.3">
      <c r="A86" s="233" t="s">
        <v>57</v>
      </c>
      <c r="B86" s="234"/>
      <c r="C86" s="234"/>
      <c r="D86" s="226"/>
      <c r="E86" s="22"/>
      <c r="F86" s="22"/>
      <c r="G86" s="22"/>
      <c r="H86" s="22"/>
      <c r="I86" s="22"/>
      <c r="J86" s="373">
        <f>SUM(J66:L85)</f>
        <v>0</v>
      </c>
      <c r="K86" s="374"/>
      <c r="L86" s="374"/>
      <c r="M86" s="250"/>
      <c r="N86" s="264"/>
      <c r="O86" s="264"/>
      <c r="P86" s="264"/>
      <c r="Q86" s="264"/>
      <c r="R86" s="54"/>
      <c r="S86" s="373">
        <f>SUM(S66:U85)</f>
        <v>0</v>
      </c>
      <c r="T86" s="374"/>
      <c r="U86" s="374"/>
      <c r="V86" s="252"/>
      <c r="W86" s="264"/>
      <c r="X86" s="264"/>
      <c r="Y86" s="264"/>
      <c r="Z86" s="264"/>
      <c r="AA86" s="54"/>
      <c r="AB86" s="380">
        <f>SUM(AB66:AD85)</f>
        <v>0</v>
      </c>
      <c r="AC86" s="381"/>
      <c r="AD86" s="382"/>
      <c r="AE86" s="252"/>
      <c r="AF86" s="264"/>
      <c r="AG86" s="264"/>
      <c r="AH86" s="264"/>
      <c r="AI86" s="264"/>
      <c r="AJ86" s="54"/>
      <c r="AK86" s="380">
        <f>SUM(AK66:AM85)</f>
        <v>0</v>
      </c>
      <c r="AL86" s="381"/>
      <c r="AM86" s="382"/>
      <c r="AN86" s="252"/>
      <c r="AO86" s="264"/>
      <c r="AP86" s="264"/>
      <c r="AQ86" s="264"/>
      <c r="AR86" s="264"/>
      <c r="AS86" s="54"/>
      <c r="AT86" s="380">
        <f>SUM(AT66:AV85)</f>
        <v>0</v>
      </c>
      <c r="AU86" s="381"/>
      <c r="AV86" s="382"/>
      <c r="AW86" s="252"/>
      <c r="AX86" s="264"/>
      <c r="AY86" s="264"/>
      <c r="AZ86" s="264"/>
      <c r="BA86" s="264"/>
      <c r="BB86" s="54"/>
      <c r="BC86" s="380">
        <f>SUM(BC66:BE85)</f>
        <v>0</v>
      </c>
      <c r="BD86" s="381"/>
      <c r="BE86" s="382"/>
      <c r="BF86" s="252"/>
      <c r="BG86" s="264"/>
      <c r="BH86" s="264"/>
      <c r="BI86" s="264"/>
      <c r="BJ86" s="264"/>
      <c r="BK86" s="54"/>
      <c r="BL86" s="380">
        <f>SUM(BL66:BN85)</f>
        <v>0</v>
      </c>
      <c r="BM86" s="381"/>
      <c r="BN86" s="382"/>
      <c r="BO86" s="270"/>
      <c r="BP86" s="348">
        <f>J86+S86+AB86+AK86+AT86+BC86+BL86</f>
        <v>0</v>
      </c>
      <c r="BQ86" s="349"/>
      <c r="BR86" s="1"/>
      <c r="BS86" s="92"/>
      <c r="BT86" s="93"/>
      <c r="BU86" s="93"/>
      <c r="BV86" s="93"/>
      <c r="BW86" s="93"/>
      <c r="BX86" s="93"/>
      <c r="BY86" s="93"/>
      <c r="BZ86" s="93"/>
      <c r="CA86" s="94"/>
    </row>
    <row r="87" spans="1:79" ht="2.25" customHeight="1" thickTop="1" thickBot="1" x14ac:dyDescent="0.3">
      <c r="A87" s="366"/>
      <c r="B87" s="367"/>
      <c r="C87" s="367"/>
      <c r="D87" s="226"/>
      <c r="E87" s="366"/>
      <c r="F87" s="367"/>
      <c r="G87" s="367"/>
      <c r="H87" s="367"/>
      <c r="I87" s="276"/>
      <c r="J87" s="276"/>
      <c r="K87" s="276"/>
      <c r="L87" s="276"/>
      <c r="M87" s="250"/>
      <c r="N87" s="366"/>
      <c r="O87" s="367"/>
      <c r="P87" s="367"/>
      <c r="Q87" s="367"/>
      <c r="R87" s="367"/>
      <c r="S87" s="367"/>
      <c r="T87" s="367"/>
      <c r="U87" s="302"/>
      <c r="V87" s="252"/>
      <c r="W87" s="366"/>
      <c r="X87" s="367"/>
      <c r="Y87" s="367"/>
      <c r="Z87" s="367"/>
      <c r="AA87" s="367"/>
      <c r="AB87" s="367"/>
      <c r="AC87" s="367"/>
      <c r="AD87" s="302"/>
      <c r="AE87" s="252"/>
      <c r="AF87" s="366"/>
      <c r="AG87" s="367"/>
      <c r="AH87" s="367"/>
      <c r="AI87" s="367"/>
      <c r="AJ87" s="367"/>
      <c r="AK87" s="367"/>
      <c r="AL87" s="367"/>
      <c r="AM87" s="302"/>
      <c r="AN87" s="252"/>
      <c r="AO87" s="366"/>
      <c r="AP87" s="367"/>
      <c r="AQ87" s="367"/>
      <c r="AR87" s="367"/>
      <c r="AS87" s="367"/>
      <c r="AT87" s="367"/>
      <c r="AU87" s="367"/>
      <c r="AV87" s="302"/>
      <c r="AW87" s="252"/>
      <c r="AX87" s="366"/>
      <c r="AY87" s="367"/>
      <c r="AZ87" s="367"/>
      <c r="BA87" s="367"/>
      <c r="BB87" s="367"/>
      <c r="BC87" s="367"/>
      <c r="BD87" s="367"/>
      <c r="BE87" s="302"/>
      <c r="BF87" s="252"/>
      <c r="BG87" s="366"/>
      <c r="BH87" s="367"/>
      <c r="BI87" s="367"/>
      <c r="BJ87" s="367"/>
      <c r="BK87" s="367"/>
      <c r="BL87" s="367"/>
      <c r="BM87" s="367"/>
      <c r="BN87" s="302"/>
      <c r="BO87" s="418"/>
      <c r="BP87" s="276"/>
      <c r="BQ87" s="252"/>
      <c r="BR87" s="1"/>
      <c r="BS87" s="129"/>
      <c r="BT87" s="129"/>
      <c r="BU87" s="129"/>
      <c r="BV87" s="129"/>
      <c r="BW87" s="129"/>
      <c r="BX87" s="129"/>
      <c r="BY87" s="129"/>
      <c r="BZ87" s="129"/>
      <c r="CA87" s="129"/>
    </row>
    <row r="88" spans="1:79" ht="16.5" thickTop="1" thickBot="1" x14ac:dyDescent="0.3">
      <c r="A88" s="280" t="s">
        <v>58</v>
      </c>
      <c r="B88" s="281"/>
      <c r="C88" s="281"/>
      <c r="D88" s="226"/>
      <c r="E88" s="288"/>
      <c r="F88" s="289"/>
      <c r="G88" s="289"/>
      <c r="H88" s="289"/>
      <c r="I88" s="420"/>
      <c r="J88" s="303">
        <f>L44+J52+J56+J64+J86</f>
        <v>0</v>
      </c>
      <c r="K88" s="304"/>
      <c r="L88" s="304"/>
      <c r="M88" s="250"/>
      <c r="N88" s="283"/>
      <c r="O88" s="263"/>
      <c r="P88" s="263"/>
      <c r="Q88" s="263"/>
      <c r="R88" s="368"/>
      <c r="S88" s="303">
        <f>U44+S52+S56+S64+S86</f>
        <v>0</v>
      </c>
      <c r="T88" s="304"/>
      <c r="U88" s="304"/>
      <c r="V88" s="252"/>
      <c r="W88" s="283"/>
      <c r="X88" s="263"/>
      <c r="Y88" s="263"/>
      <c r="Z88" s="263"/>
      <c r="AA88" s="368"/>
      <c r="AB88" s="303">
        <f>AD44+AB52+AB56+AB64+AB86</f>
        <v>0</v>
      </c>
      <c r="AC88" s="304"/>
      <c r="AD88" s="317"/>
      <c r="AE88" s="252"/>
      <c r="AF88" s="283"/>
      <c r="AG88" s="263"/>
      <c r="AH88" s="263"/>
      <c r="AI88" s="263"/>
      <c r="AJ88" s="368"/>
      <c r="AK88" s="303">
        <f>AM44+AK52+AK56+AK64+AK86</f>
        <v>0</v>
      </c>
      <c r="AL88" s="304"/>
      <c r="AM88" s="317"/>
      <c r="AN88" s="252"/>
      <c r="AO88" s="283"/>
      <c r="AP88" s="263"/>
      <c r="AQ88" s="263"/>
      <c r="AR88" s="263"/>
      <c r="AS88" s="368"/>
      <c r="AT88" s="303">
        <f>AV44+AT52+AT56+AT64+AT86</f>
        <v>0</v>
      </c>
      <c r="AU88" s="304"/>
      <c r="AV88" s="317"/>
      <c r="AW88" s="252"/>
      <c r="AX88" s="283"/>
      <c r="AY88" s="263"/>
      <c r="AZ88" s="263"/>
      <c r="BA88" s="263"/>
      <c r="BB88" s="368"/>
      <c r="BC88" s="303">
        <f>BE44+BC52+BC56+BC64+BC86</f>
        <v>0</v>
      </c>
      <c r="BD88" s="304"/>
      <c r="BE88" s="317"/>
      <c r="BF88" s="252"/>
      <c r="BG88" s="283"/>
      <c r="BH88" s="263"/>
      <c r="BI88" s="263"/>
      <c r="BJ88" s="263"/>
      <c r="BK88" s="368"/>
      <c r="BL88" s="303">
        <f>BN44+BL52+BL56+BL64+BL86</f>
        <v>0</v>
      </c>
      <c r="BM88" s="304"/>
      <c r="BN88" s="317"/>
      <c r="BO88" s="350"/>
      <c r="BP88" s="348">
        <f>J88+S88+AB88+AK88+AT88+BC88+BL88</f>
        <v>0</v>
      </c>
      <c r="BQ88" s="349"/>
      <c r="BR88" s="1"/>
      <c r="BS88" s="2" t="s">
        <v>142</v>
      </c>
      <c r="BT88" s="50">
        <f>SUM(BT46:BT85)</f>
        <v>0</v>
      </c>
      <c r="BU88" s="50">
        <f t="shared" ref="BU88:BX88" si="57">SUM(BU46:BU85)</f>
        <v>0</v>
      </c>
      <c r="BV88" s="50">
        <f t="shared" si="57"/>
        <v>0</v>
      </c>
      <c r="BW88" s="50">
        <f t="shared" si="57"/>
        <v>0</v>
      </c>
      <c r="BX88" s="50">
        <f t="shared" si="57"/>
        <v>0</v>
      </c>
      <c r="BY88" s="50">
        <f>SUM(BY46:BY85)</f>
        <v>0</v>
      </c>
      <c r="BZ88" s="50">
        <f>SUM(BZ46:BZ85)</f>
        <v>0</v>
      </c>
      <c r="CA88" s="188">
        <f>SUM(BT88:BZ88)</f>
        <v>0</v>
      </c>
    </row>
    <row r="89" spans="1:79" ht="15" hidden="1" customHeight="1" thickTop="1" x14ac:dyDescent="0.25">
      <c r="A89" s="203" t="s">
        <v>59</v>
      </c>
      <c r="B89" s="327"/>
      <c r="C89" s="204"/>
      <c r="D89" s="226"/>
      <c r="E89" s="37"/>
      <c r="F89" s="37"/>
      <c r="G89" s="37"/>
      <c r="H89" s="37"/>
      <c r="I89" s="37"/>
      <c r="J89" s="359">
        <f>IF(J70&gt;25000,(25000),(J70))</f>
        <v>0</v>
      </c>
      <c r="K89" s="360"/>
      <c r="L89" s="361"/>
      <c r="M89" s="250"/>
      <c r="N89" s="22"/>
      <c r="O89" s="22"/>
      <c r="P89" s="22"/>
      <c r="Q89" s="22"/>
      <c r="R89" s="22"/>
      <c r="S89" s="359">
        <f>IF(J89&gt;25000,0,IF((J70+S70)&lt;25000,S70,(25000-J89)))</f>
        <v>0</v>
      </c>
      <c r="T89" s="360"/>
      <c r="U89" s="361"/>
      <c r="V89" s="252"/>
      <c r="W89" s="22"/>
      <c r="X89" s="22"/>
      <c r="Y89" s="22"/>
      <c r="Z89" s="22"/>
      <c r="AA89" s="22"/>
      <c r="AB89" s="362">
        <f>IF(J89+S89&gt;=25000,0,IF((J70+S70+AB70)&lt;25000,AB70,(25000-J70-S70)))</f>
        <v>0</v>
      </c>
      <c r="AC89" s="360"/>
      <c r="AD89" s="363"/>
      <c r="AE89" s="252"/>
      <c r="AF89" s="22"/>
      <c r="AG89" s="22"/>
      <c r="AH89" s="22"/>
      <c r="AI89" s="22"/>
      <c r="AJ89" s="22"/>
      <c r="AK89" s="359">
        <f>IF(J89+S89+AB89&gt;=25000,0,IF((J70+S70+AB70+AK70)&lt;25000,AK70,(25000-J89-S89-AB89)))</f>
        <v>0</v>
      </c>
      <c r="AL89" s="360"/>
      <c r="AM89" s="361"/>
      <c r="AN89" s="252"/>
      <c r="AO89" s="22"/>
      <c r="AP89" s="22"/>
      <c r="AQ89" s="22"/>
      <c r="AR89" s="22"/>
      <c r="AS89" s="22"/>
      <c r="AT89" s="359">
        <f>IF(J89+S89+AB89+AK89&gt;=25000,0,IF((J70+S70+AB70+AK70+AT70)&lt;25000,AT70,(25000-J89-S89-AB89-AK89)))</f>
        <v>0</v>
      </c>
      <c r="AU89" s="360"/>
      <c r="AV89" s="361"/>
      <c r="AW89" s="252"/>
      <c r="AX89" s="22"/>
      <c r="AY89" s="22"/>
      <c r="AZ89" s="22"/>
      <c r="BA89" s="22"/>
      <c r="BB89" s="22"/>
      <c r="BC89" s="359">
        <f>IF(S89+AB89+AK89+AT89&gt;=25000,0,IF((S70+AB70+AK70+AT70+BC70)&lt;25000,BC70,(25000-S89-AB89-AK89-AT89)))</f>
        <v>0</v>
      </c>
      <c r="BD89" s="360"/>
      <c r="BE89" s="361"/>
      <c r="BF89" s="252"/>
      <c r="BG89" s="22"/>
      <c r="BH89" s="22"/>
      <c r="BI89" s="22"/>
      <c r="BJ89" s="22"/>
      <c r="BK89" s="22"/>
      <c r="BL89" s="359">
        <f>IF(AB89+AK89+AT89+BC89&gt;=25000,0,IF((AB70+AK70+AT70+BC70+BL70)&lt;25000,BL70,(25000-AB89-AK89-AT89-BC89)))</f>
        <v>0</v>
      </c>
      <c r="BM89" s="360"/>
      <c r="BN89" s="361"/>
      <c r="BO89" s="284"/>
      <c r="BP89" s="322">
        <f t="shared" ref="BP89:BP94" si="58">J89+S89+AB89+AK89+AT89</f>
        <v>0</v>
      </c>
      <c r="BQ89" s="341"/>
      <c r="BR89" s="83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15" hidden="1" customHeight="1" thickBot="1" x14ac:dyDescent="0.3">
      <c r="A90" s="203" t="s">
        <v>60</v>
      </c>
      <c r="B90" s="327"/>
      <c r="C90" s="204"/>
      <c r="D90" s="226"/>
      <c r="E90" s="37"/>
      <c r="F90" s="37"/>
      <c r="G90" s="37"/>
      <c r="H90" s="37"/>
      <c r="I90" s="37"/>
      <c r="J90" s="322">
        <f>IF(J71&gt;25000,(25000),(J71))</f>
        <v>0</v>
      </c>
      <c r="K90" s="340"/>
      <c r="L90" s="341"/>
      <c r="M90" s="250"/>
      <c r="N90" s="22"/>
      <c r="O90" s="22"/>
      <c r="P90" s="22"/>
      <c r="Q90" s="22"/>
      <c r="R90" s="22"/>
      <c r="S90" s="322">
        <f>IF(J90&gt;25000,0,IF((J71+S71)&lt;25000,S71,(25000-J90)))</f>
        <v>0</v>
      </c>
      <c r="T90" s="340"/>
      <c r="U90" s="341"/>
      <c r="V90" s="252"/>
      <c r="W90" s="22"/>
      <c r="X90" s="22"/>
      <c r="Y90" s="22"/>
      <c r="Z90" s="22"/>
      <c r="AA90" s="22"/>
      <c r="AB90" s="364">
        <f>IF(J90+S90&gt;=25000,0,IF((J71+S71+AB71)&lt;25000,AB71,(25000-J71-S71)))</f>
        <v>0</v>
      </c>
      <c r="AC90" s="340"/>
      <c r="AD90" s="365"/>
      <c r="AE90" s="252"/>
      <c r="AF90" s="22"/>
      <c r="AG90" s="22"/>
      <c r="AH90" s="22"/>
      <c r="AI90" s="22"/>
      <c r="AJ90" s="22"/>
      <c r="AK90" s="322">
        <f>IF(J90+S90+AB90&gt;=25000,0,IF((J71+S71+AB71+AK71)&lt;25000,AK71,(25000-J90-S90-AB90)))</f>
        <v>0</v>
      </c>
      <c r="AL90" s="340"/>
      <c r="AM90" s="341"/>
      <c r="AN90" s="252"/>
      <c r="AO90" s="22"/>
      <c r="AP90" s="22"/>
      <c r="AQ90" s="22"/>
      <c r="AR90" s="22"/>
      <c r="AS90" s="22"/>
      <c r="AT90" s="322">
        <f>IF(J90+S90+AB90+AK90&gt;=25000,0,IF((J71+S71+AB71+AK71+AT71)&lt;25000,AT71,(25000-J90-S90-AB90-AK90)))</f>
        <v>0</v>
      </c>
      <c r="AU90" s="340"/>
      <c r="AV90" s="341"/>
      <c r="AW90" s="252"/>
      <c r="AX90" s="22"/>
      <c r="AY90" s="22"/>
      <c r="AZ90" s="22"/>
      <c r="BA90" s="22"/>
      <c r="BB90" s="22"/>
      <c r="BC90" s="322">
        <f>IF(S90+AB90+AK90+AT90&gt;=25000,0,IF((S71+AB71+AK71+AT71+BC71)&lt;25000,BC71,(25000-S90-AB90-AK90-AT90)))</f>
        <v>0</v>
      </c>
      <c r="BD90" s="340"/>
      <c r="BE90" s="341"/>
      <c r="BF90" s="252"/>
      <c r="BG90" s="22"/>
      <c r="BH90" s="22"/>
      <c r="BI90" s="22"/>
      <c r="BJ90" s="22"/>
      <c r="BK90" s="22"/>
      <c r="BL90" s="322">
        <f>IF(AB90+AK90+AT90+BC90&gt;=25000,0,IF((AB71+AK71+AT71+BC71+BL71)&lt;25000,BL71,(25000-AB90-AK90-AT90-BC90)))</f>
        <v>0</v>
      </c>
      <c r="BM90" s="340"/>
      <c r="BN90" s="341"/>
      <c r="BO90" s="284"/>
      <c r="BP90" s="322">
        <f t="shared" si="58"/>
        <v>0</v>
      </c>
      <c r="BQ90" s="341"/>
      <c r="BR90" s="83"/>
      <c r="BS90" s="2"/>
      <c r="BT90" s="2"/>
      <c r="BU90" s="2"/>
      <c r="BV90" s="2"/>
      <c r="BW90" s="2"/>
      <c r="BX90" s="2"/>
      <c r="BY90" s="2"/>
      <c r="BZ90" s="2"/>
      <c r="CA90" s="2"/>
    </row>
    <row r="91" spans="1:79" ht="15" hidden="1" customHeight="1" thickBot="1" x14ac:dyDescent="0.3">
      <c r="A91" s="203" t="s">
        <v>61</v>
      </c>
      <c r="B91" s="327"/>
      <c r="C91" s="204"/>
      <c r="D91" s="226"/>
      <c r="E91" s="37"/>
      <c r="F91" s="37"/>
      <c r="G91" s="37"/>
      <c r="H91" s="37"/>
      <c r="I91" s="37"/>
      <c r="J91" s="322">
        <f>IF(J72&gt;25000,(25000),(J72))</f>
        <v>0</v>
      </c>
      <c r="K91" s="340"/>
      <c r="L91" s="341"/>
      <c r="M91" s="250"/>
      <c r="N91" s="22"/>
      <c r="O91" s="22"/>
      <c r="P91" s="22"/>
      <c r="Q91" s="22"/>
      <c r="R91" s="22"/>
      <c r="S91" s="322">
        <f>IF(J91&gt;25000,0,IF((J72+S72)&lt;25000,S72,(25000-J91)))</f>
        <v>0</v>
      </c>
      <c r="T91" s="340"/>
      <c r="U91" s="341"/>
      <c r="V91" s="252"/>
      <c r="W91" s="22"/>
      <c r="X91" s="22"/>
      <c r="Y91" s="22"/>
      <c r="Z91" s="22"/>
      <c r="AA91" s="22"/>
      <c r="AB91" s="364">
        <f>IF(J91+S91&gt;=25000,0,IF((J72+S72+AB72)&lt;25000,AB72,(25000-J72-S72)))</f>
        <v>0</v>
      </c>
      <c r="AC91" s="340"/>
      <c r="AD91" s="365"/>
      <c r="AE91" s="252"/>
      <c r="AF91" s="22"/>
      <c r="AG91" s="22"/>
      <c r="AH91" s="22"/>
      <c r="AI91" s="22"/>
      <c r="AJ91" s="22"/>
      <c r="AK91" s="322">
        <f>IF(J91+S91+AB91&gt;=25000,0,IF((J72+S72+AB72+AK72)&lt;25000,AK72,(25000-J91-S91-AB91)))</f>
        <v>0</v>
      </c>
      <c r="AL91" s="340"/>
      <c r="AM91" s="341"/>
      <c r="AN91" s="252"/>
      <c r="AO91" s="22"/>
      <c r="AP91" s="22"/>
      <c r="AQ91" s="22"/>
      <c r="AR91" s="22"/>
      <c r="AS91" s="22"/>
      <c r="AT91" s="322">
        <f>IF(J91+S91+AB91+AK91&gt;=25000,0,IF((J72+S72+AB72+AK72+AT72)&lt;25000,AT72,(25000-J91-S91-AB91-AK91)))</f>
        <v>0</v>
      </c>
      <c r="AU91" s="340"/>
      <c r="AV91" s="341"/>
      <c r="AW91" s="252"/>
      <c r="AX91" s="22"/>
      <c r="AY91" s="22"/>
      <c r="AZ91" s="22"/>
      <c r="BA91" s="22"/>
      <c r="BB91" s="22"/>
      <c r="BC91" s="322">
        <f>IF(S91+AB91+AK91+AT91&gt;=25000,0,IF((S72+AB72+AK72+AT72+BC72)&lt;25000,BC72,(25000-S91-AB91-AK91-AT91)))</f>
        <v>0</v>
      </c>
      <c r="BD91" s="340"/>
      <c r="BE91" s="341"/>
      <c r="BF91" s="252"/>
      <c r="BG91" s="22"/>
      <c r="BH91" s="22"/>
      <c r="BI91" s="22"/>
      <c r="BJ91" s="22"/>
      <c r="BK91" s="22"/>
      <c r="BL91" s="322">
        <f>IF(AB91+AK91+AT91+BC91&gt;=25000,0,IF((AB72+AK72+AT72+BC72+BL72)&lt;25000,BL72,(25000-AB91-AK91-AT91-BC91)))</f>
        <v>0</v>
      </c>
      <c r="BM91" s="340"/>
      <c r="BN91" s="341"/>
      <c r="BO91" s="284"/>
      <c r="BP91" s="322">
        <f t="shared" si="58"/>
        <v>0</v>
      </c>
      <c r="BQ91" s="341"/>
      <c r="BR91" s="83"/>
      <c r="BS91" s="2"/>
      <c r="BT91" s="2"/>
      <c r="BU91" s="2"/>
      <c r="BV91" s="2"/>
      <c r="BW91" s="2"/>
      <c r="BX91" s="2"/>
      <c r="BY91" s="2"/>
      <c r="BZ91" s="2"/>
      <c r="CA91" s="2"/>
    </row>
    <row r="92" spans="1:79" ht="15" hidden="1" customHeight="1" thickBot="1" x14ac:dyDescent="0.3">
      <c r="A92" s="203" t="s">
        <v>62</v>
      </c>
      <c r="B92" s="327"/>
      <c r="C92" s="204"/>
      <c r="D92" s="226"/>
      <c r="E92" s="37"/>
      <c r="F92" s="37"/>
      <c r="G92" s="37"/>
      <c r="H92" s="37"/>
      <c r="I92" s="37"/>
      <c r="J92" s="322">
        <f>IF(J73&gt;25000,(25000),(J73))</f>
        <v>0</v>
      </c>
      <c r="K92" s="340"/>
      <c r="L92" s="341"/>
      <c r="M92" s="250"/>
      <c r="N92" s="22"/>
      <c r="O92" s="22"/>
      <c r="P92" s="22"/>
      <c r="Q92" s="22"/>
      <c r="R92" s="22"/>
      <c r="S92" s="322">
        <f>IF(J92&gt;25000,0,IF((J73+S73)&lt;25000,S73,(25000-J92)))</f>
        <v>0</v>
      </c>
      <c r="T92" s="340"/>
      <c r="U92" s="341"/>
      <c r="V92" s="252"/>
      <c r="W92" s="22"/>
      <c r="X92" s="22"/>
      <c r="Y92" s="22"/>
      <c r="Z92" s="22"/>
      <c r="AA92" s="22"/>
      <c r="AB92" s="364">
        <f>IF(J92+S92&gt;=25000,0,IF((J73+S73+AB73)&lt;25000,AB73,(25000-J73-S73)))</f>
        <v>0</v>
      </c>
      <c r="AC92" s="340"/>
      <c r="AD92" s="365"/>
      <c r="AE92" s="252"/>
      <c r="AF92" s="22"/>
      <c r="AG92" s="22"/>
      <c r="AH92" s="22"/>
      <c r="AI92" s="22"/>
      <c r="AJ92" s="22"/>
      <c r="AK92" s="322">
        <f>IF(J92+S92+AB92&gt;=25000,0,IF((J73+S73+AB73+AK73)&lt;25000,AK73,(25000-J92-S92-AB92)))</f>
        <v>0</v>
      </c>
      <c r="AL92" s="340"/>
      <c r="AM92" s="341"/>
      <c r="AN92" s="252"/>
      <c r="AO92" s="22"/>
      <c r="AP92" s="22"/>
      <c r="AQ92" s="22"/>
      <c r="AR92" s="22"/>
      <c r="AS92" s="22"/>
      <c r="AT92" s="322">
        <f>IF(J92+S92+AB92+AK92&gt;=25000,0,IF((J73+S73+AB73+AK73+AT73)&lt;25000,AT73,(25000-J92-S92-AB92-AK92)))</f>
        <v>0</v>
      </c>
      <c r="AU92" s="340"/>
      <c r="AV92" s="341"/>
      <c r="AW92" s="252"/>
      <c r="AX92" s="22"/>
      <c r="AY92" s="22"/>
      <c r="AZ92" s="22"/>
      <c r="BA92" s="22"/>
      <c r="BB92" s="22"/>
      <c r="BC92" s="322">
        <f>IF(S92+AB92+AK92+AT92&gt;=25000,0,IF((S73+AB73+AK73+AT73+BC73)&lt;25000,BC73,(25000-S92-AB92-AK92-AT92)))</f>
        <v>0</v>
      </c>
      <c r="BD92" s="340"/>
      <c r="BE92" s="341"/>
      <c r="BF92" s="252"/>
      <c r="BG92" s="22"/>
      <c r="BH92" s="22"/>
      <c r="BI92" s="22"/>
      <c r="BJ92" s="22"/>
      <c r="BK92" s="22"/>
      <c r="BL92" s="322">
        <f>IF(AB92+AK92+AT92+BC92&gt;=25000,0,IF((AB73+AK73+AT73+BC73+BL73)&lt;25000,BL73,(25000-AB92-AK92-AT92-BC92)))</f>
        <v>0</v>
      </c>
      <c r="BM92" s="340"/>
      <c r="BN92" s="341"/>
      <c r="BO92" s="284"/>
      <c r="BP92" s="322">
        <f t="shared" si="58"/>
        <v>0</v>
      </c>
      <c r="BQ92" s="341"/>
      <c r="BR92" s="83"/>
      <c r="BS92" s="2"/>
      <c r="BT92" s="2"/>
      <c r="BU92" s="2"/>
      <c r="BV92" s="2"/>
      <c r="BW92" s="2"/>
      <c r="BX92" s="2"/>
      <c r="BY92" s="2"/>
      <c r="BZ92" s="2"/>
      <c r="CA92" s="2"/>
    </row>
    <row r="93" spans="1:79" ht="15" hidden="1" customHeight="1" thickBot="1" x14ac:dyDescent="0.3">
      <c r="A93" s="203" t="s">
        <v>63</v>
      </c>
      <c r="B93" s="327"/>
      <c r="C93" s="204"/>
      <c r="D93" s="226"/>
      <c r="E93" s="37"/>
      <c r="F93" s="37"/>
      <c r="G93" s="37"/>
      <c r="H93" s="37"/>
      <c r="I93" s="37"/>
      <c r="J93" s="322">
        <f>IF(J74&gt;25000,(25000),(J74))</f>
        <v>0</v>
      </c>
      <c r="K93" s="340"/>
      <c r="L93" s="341"/>
      <c r="M93" s="250"/>
      <c r="N93" s="22"/>
      <c r="O93" s="22"/>
      <c r="P93" s="22"/>
      <c r="Q93" s="22"/>
      <c r="R93" s="22"/>
      <c r="S93" s="322">
        <f>IF(J93&gt;25000,0,IF((J74+S74)&lt;25000,S74,(25000-J93)))</f>
        <v>0</v>
      </c>
      <c r="T93" s="340"/>
      <c r="U93" s="341"/>
      <c r="V93" s="252"/>
      <c r="W93" s="22"/>
      <c r="X93" s="22"/>
      <c r="Y93" s="22"/>
      <c r="Z93" s="22"/>
      <c r="AA93" s="22"/>
      <c r="AB93" s="364">
        <f>IF(J93+S93&gt;=25000,0,IF((J74+S74+AB74)&lt;25000,AB74,(25000-J74-S74)))</f>
        <v>0</v>
      </c>
      <c r="AC93" s="340"/>
      <c r="AD93" s="365"/>
      <c r="AE93" s="252"/>
      <c r="AF93" s="22"/>
      <c r="AG93" s="22"/>
      <c r="AH93" s="22"/>
      <c r="AI93" s="22"/>
      <c r="AJ93" s="22"/>
      <c r="AK93" s="322">
        <f>IF(J93+S93+AB93&gt;=25000,0,IF((J74+S74+AB74+AK74)&lt;25000,AK74,(25000-J93-S93-AB93)))</f>
        <v>0</v>
      </c>
      <c r="AL93" s="340"/>
      <c r="AM93" s="341"/>
      <c r="AN93" s="252"/>
      <c r="AO93" s="22"/>
      <c r="AP93" s="22"/>
      <c r="AQ93" s="22"/>
      <c r="AR93" s="22"/>
      <c r="AS93" s="22"/>
      <c r="AT93" s="322">
        <f>IF(J93+S93+AB93+AK93&gt;=25000,0,IF((J74+S74+AB74+AK74+AT74)&lt;25000,AT74,(25000-J93-S93-AB93-AK93)))</f>
        <v>0</v>
      </c>
      <c r="AU93" s="340"/>
      <c r="AV93" s="341"/>
      <c r="AW93" s="252"/>
      <c r="AX93" s="22"/>
      <c r="AY93" s="22"/>
      <c r="AZ93" s="22"/>
      <c r="BA93" s="22"/>
      <c r="BB93" s="22"/>
      <c r="BC93" s="322">
        <f>IF(S93+AB93+AK93+AT93&gt;=25000,0,IF((S74+AB74+AK74+AT74+BC74)&lt;25000,BC74,(25000-S93-AB93-AK93-AT93)))</f>
        <v>0</v>
      </c>
      <c r="BD93" s="340"/>
      <c r="BE93" s="341"/>
      <c r="BF93" s="252"/>
      <c r="BG93" s="22"/>
      <c r="BH93" s="22"/>
      <c r="BI93" s="22"/>
      <c r="BJ93" s="22"/>
      <c r="BK93" s="22"/>
      <c r="BL93" s="322">
        <f>IF(AB93+AK93+AT93+BC93&gt;=25000,0,IF((AB74+AK74+AT74+BC74+BL74)&lt;25000,BL74,(25000-AB93-AK93-AT93-BC93)))</f>
        <v>0</v>
      </c>
      <c r="BM93" s="340"/>
      <c r="BN93" s="341"/>
      <c r="BO93" s="284"/>
      <c r="BP93" s="322">
        <f t="shared" si="58"/>
        <v>0</v>
      </c>
      <c r="BQ93" s="341"/>
      <c r="BR93" s="83"/>
      <c r="BS93" s="2"/>
      <c r="BT93" s="2"/>
      <c r="BU93" s="2"/>
      <c r="BV93" s="2"/>
      <c r="BW93" s="2"/>
      <c r="BX93" s="2"/>
      <c r="BY93" s="2"/>
      <c r="BZ93" s="2"/>
      <c r="CA93" s="2"/>
    </row>
    <row r="94" spans="1:79" ht="15" hidden="1" customHeight="1" thickBot="1" x14ac:dyDescent="0.3">
      <c r="A94" s="203" t="s">
        <v>64</v>
      </c>
      <c r="B94" s="327"/>
      <c r="C94" s="204"/>
      <c r="D94" s="226"/>
      <c r="E94" s="37"/>
      <c r="F94" s="37"/>
      <c r="G94" s="37"/>
      <c r="H94" s="37"/>
      <c r="I94" s="37"/>
      <c r="J94" s="342">
        <f>SUM(J89:L93)</f>
        <v>0</v>
      </c>
      <c r="K94" s="343"/>
      <c r="L94" s="344"/>
      <c r="M94" s="250"/>
      <c r="N94" s="22"/>
      <c r="O94" s="22"/>
      <c r="P94" s="22"/>
      <c r="Q94" s="22"/>
      <c r="R94" s="22"/>
      <c r="S94" s="342">
        <f>SUM(S89:U93)</f>
        <v>0</v>
      </c>
      <c r="T94" s="343"/>
      <c r="U94" s="344"/>
      <c r="V94" s="252"/>
      <c r="W94" s="22"/>
      <c r="X94" s="22"/>
      <c r="Y94" s="22"/>
      <c r="Z94" s="22"/>
      <c r="AA94" s="22"/>
      <c r="AB94" s="369">
        <f>SUM(AB89:AD93)</f>
        <v>0</v>
      </c>
      <c r="AC94" s="343"/>
      <c r="AD94" s="370"/>
      <c r="AE94" s="252"/>
      <c r="AF94" s="22"/>
      <c r="AG94" s="22"/>
      <c r="AH94" s="22"/>
      <c r="AI94" s="22"/>
      <c r="AJ94" s="22"/>
      <c r="AK94" s="342">
        <f>SUM(AK89:AM93)</f>
        <v>0</v>
      </c>
      <c r="AL94" s="343"/>
      <c r="AM94" s="344"/>
      <c r="AN94" s="252"/>
      <c r="AO94" s="22"/>
      <c r="AP94" s="22"/>
      <c r="AQ94" s="22"/>
      <c r="AR94" s="22"/>
      <c r="AS94" s="22"/>
      <c r="AT94" s="342">
        <f>SUM(AT89:AV93)</f>
        <v>0</v>
      </c>
      <c r="AU94" s="343"/>
      <c r="AV94" s="344"/>
      <c r="AW94" s="252"/>
      <c r="AX94" s="22"/>
      <c r="AY94" s="22"/>
      <c r="AZ94" s="22"/>
      <c r="BA94" s="22"/>
      <c r="BB94" s="22"/>
      <c r="BC94" s="342">
        <f>SUM(BC89:BE93)</f>
        <v>0</v>
      </c>
      <c r="BD94" s="343"/>
      <c r="BE94" s="344"/>
      <c r="BF94" s="252"/>
      <c r="BG94" s="22"/>
      <c r="BH94" s="22"/>
      <c r="BI94" s="22"/>
      <c r="BJ94" s="22"/>
      <c r="BK94" s="22"/>
      <c r="BL94" s="342">
        <f>SUM(BL89:BN93)</f>
        <v>0</v>
      </c>
      <c r="BM94" s="343"/>
      <c r="BN94" s="344"/>
      <c r="BO94" s="284"/>
      <c r="BP94" s="340">
        <f t="shared" si="58"/>
        <v>0</v>
      </c>
      <c r="BQ94" s="341"/>
      <c r="BR94" s="83"/>
      <c r="BS94" s="2"/>
      <c r="BT94" s="2"/>
      <c r="BU94" s="2"/>
      <c r="BV94" s="2"/>
      <c r="BW94" s="2"/>
      <c r="BX94" s="2"/>
      <c r="BY94" s="2"/>
      <c r="BZ94" s="2"/>
      <c r="CA94" s="2"/>
    </row>
    <row r="95" spans="1:79" ht="15.75" thickBot="1" x14ac:dyDescent="0.3">
      <c r="A95" s="280" t="s">
        <v>65</v>
      </c>
      <c r="B95" s="281"/>
      <c r="C95" s="282"/>
      <c r="D95" s="226"/>
      <c r="E95" s="414" cm="1">
        <f t="array" ref="E95">IF(AND(F$10&lt;'1.Salaries Rates Dates'!$B$41,K$10&lt;'1.Salaries Rates Dates'!$B$41),'1.Salaries Rates Dates'!$A$40,
IF(AND(F$10&lt;'1.Salaries Rates Dates'!$B$41,K$10&gt;='1.Salaries Rates Dates'!$B$41),
     ('1.Salaries Rates Dates'!$A$40*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+
     '1.Salaries Rates Dates'!$A$41*(IF((IF((_xlfn.IFS(F$10&lt;=DATE(YEAR(F$10),7,1),("7/1/"&amp;YEAR(F$10)),(F$10&gt;DATE(YEAR(F$10),7,1)),("7/1/"&amp;YEAR(F$10)+1))-1)&lt;F$10,1,(DATEDIF(F$10-DAY(F$10)+1,(_xlfn.IFS(F$10&lt;=DATE(YEAR(F$10),7,1),("7/1/"&amp;YEAR(F$10)),(F$10&gt;DATE(YEAR(F$10),7,1)),("7/1/"&amp;YEAR(F$10)+1))-1),"m")-1+(1+EOMONTH(F$10,0)-F$10)/DAY(DATE(YEAR(F$10),MONTH(F$10)+1,))+(_xlfn.IFS(F$10&lt;=DATE(YEAR(F$10),7,1),("7/1/"&amp;YEAR(F$10)),(F$10&gt;DATE(YEAR(F$10),7,1)),("7/1/"&amp;YEAR(F$10)+1))-1-EOMONTH(_xlfn.IFS(F$10&lt;=DATE(YEAR(F$10),7,1),("7/1/"&amp;YEAR(F$10)),(F$10&gt;DATE(YEAR(F$10),7,1)),("7/1/"&amp;YEAR(F$10)+1))-1,-1))/DAY(DATE(YEAR(_xlfn.IFS(F$10&lt;=DATE(YEAR(F$10),7,1),("7/1/"&amp;YEAR(F$10)),(F$10&gt;DATE(YEAR(F$10),7,1)),("7/1/"&amp;YEAR(F$10)+1))-1),MONTH(_xlfn.IFS(F$10&lt;=DATE(YEAR(F$10),7,1),("7/1/"&amp;YEAR(F$10)),(F$10&gt;DATE(YEAR(F$10),7,1)),("7/1/"&amp;YEAR(F$10)+1))-1)+1,)))/(DATEDIF(F$10-DAY(F$10)+1,K$10,"m")-1+(1+EOMONTH(F$10,0)-F$10)/DAY(DATE(YEAR(F$10),MONTH(F$10)+1,))+(K$10-EOMONTH(K$10,-1))/DAY(DATE(YEAR(K$10),MONTH(K$10)+1,)))))=1,0,(DATEDIF(_xlfn.IFS(F$10&lt;=DATE(YEAR(F$10),7,1),("7/1/"&amp;YEAR(F$10)),(F$10&gt;DATE(YEAR(F$10),7,1)),("7/1/"&amp;YEAR(F$10)+1))-DAY(_xlfn.IFS(F$10&lt;=DATE(YEAR(F$10),7,1),("7/1/"&amp;YEAR(F$10)),(F$10&gt;DATE(YEAR(F$10),7,1)),("7/1/"&amp;YEAR(F$10)+1)))+1,K$10,"m")-1+(1+EOMONTH(_xlfn.IFS(F$10&lt;=DATE(YEAR(F$10),7,1),("7/1/"&amp;YEAR(F$10)),(F$10&gt;DATE(YEAR(F$10),7,1)),("7/1/"&amp;YEAR(F$10)+1)),0)-_xlfn.IFS(F$10&lt;=DATE(YEAR(F$10),7,1),("7/1/"&amp;YEAR(F$10)),(F$10&gt;DATE(YEAR(F$10),7,1)),("7/1/"&amp;YEAR(F$10)+1)))/DAY(DATE(YEAR(_xlfn.IFS(F$10&lt;=DATE(YEAR(F$10),7,1),("7/1/"&amp;YEAR(F$10)),(F$10&gt;DATE(YEAR(F$10),7,1)),("7/1/"&amp;YEAR(F$10)+1))),MONTH(_xlfn.IFS(F$10&lt;=DATE(YEAR(F$10),7,1),("7/1/"&amp;YEAR(F$10)),(F$10&gt;DATE(YEAR(F$10),7,1)),("7/1/"&amp;YEAR(F$10)+1)))+1,))+(K$10-EOMONTH(K$10,-1))/DAY(DATE(YEAR(K$10),MONTH(K$10)+1,)))/(DATEDIF(F$10-DAY(F$10)+1,K$10,"m")-1+(1+EOMONTH(F$10,0)-F$10)/DAY(DATE(YEAR(F$10),MONTH(F$10)+1,))+(K$10-EOMONTH(K$10,-1))/DAY(DATE(YEAR(K$10),MONTH(K$10)+1,)))))),
IF(F$10&gt;='1.Salaries Rates Dates'!$B$41,'1.Salaries Rates Dates'!$A$41)))</f>
        <v>0.52</v>
      </c>
      <c r="F95" s="415"/>
      <c r="G95" s="415"/>
      <c r="H95" s="415"/>
      <c r="I95" s="416"/>
      <c r="J95" s="305"/>
      <c r="K95" s="306"/>
      <c r="L95" s="307"/>
      <c r="M95" s="250"/>
      <c r="N95" s="414" cm="1">
        <f t="array" ref="N95">IF(AND(O$10&lt;'1.Salaries Rates Dates'!$B$41,T$10&lt;'1.Salaries Rates Dates'!$B$41),'1.Salaries Rates Dates'!$A$40,
IF(AND(O$10&lt;'1.Salaries Rates Dates'!$B$41,T$10&gt;='1.Salaries Rates Dates'!$B$41),
     ('1.Salaries Rates Dates'!$A$40*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+
     '1.Salaries Rates Dates'!$A$41*(IF((IF((_xlfn.IFS(O$10&lt;=DATE(YEAR(O$10),7,1),("7/1/"&amp;YEAR(O$10)),(O$10&gt;DATE(YEAR(O$10),7,1)),("7/1/"&amp;YEAR(O$10)+1))-1)&lt;O$10,1,(DATEDIF(O$10-DAY(O$10)+1,(_xlfn.IFS(O$10&lt;=DATE(YEAR(O$10),7,1),("7/1/"&amp;YEAR(O$10)),(O$10&gt;DATE(YEAR(O$10),7,1)),("7/1/"&amp;YEAR(O$10)+1))-1),"m")-1+(1+EOMONTH(O$10,0)-O$10)/DAY(DATE(YEAR(O$10),MONTH(O$10)+1,))+(_xlfn.IFS(O$10&lt;=DATE(YEAR(O$10),7,1),("7/1/"&amp;YEAR(O$10)),(O$10&gt;DATE(YEAR(O$10),7,1)),("7/1/"&amp;YEAR(O$10)+1))-1-EOMONTH(_xlfn.IFS(O$10&lt;=DATE(YEAR(O$10),7,1),("7/1/"&amp;YEAR(O$10)),(O$10&gt;DATE(YEAR(O$10),7,1)),("7/1/"&amp;YEAR(O$10)+1))-1,-1))/DAY(DATE(YEAR(_xlfn.IFS(O$10&lt;=DATE(YEAR(O$10),7,1),("7/1/"&amp;YEAR(O$10)),(O$10&gt;DATE(YEAR(O$10),7,1)),("7/1/"&amp;YEAR(O$10)+1))-1),MONTH(_xlfn.IFS(O$10&lt;=DATE(YEAR(O$10),7,1),("7/1/"&amp;YEAR(O$10)),(O$10&gt;DATE(YEAR(O$10),7,1)),("7/1/"&amp;YEAR(O$10)+1))-1)+1,)))/(DATEDIF(O$10-DAY(O$10)+1,T$10,"m")-1+(1+EOMONTH(O$10,0)-O$10)/DAY(DATE(YEAR(O$10),MONTH(O$10)+1,))+(T$10-EOMONTH(T$10,-1))/DAY(DATE(YEAR(T$10),MONTH(T$10)+1,)))))=1,0,(DATEDIF(_xlfn.IFS(O$10&lt;=DATE(YEAR(O$10),7,1),("7/1/"&amp;YEAR(O$10)),(O$10&gt;DATE(YEAR(O$10),7,1)),("7/1/"&amp;YEAR(O$10)+1))-DAY(_xlfn.IFS(O$10&lt;=DATE(YEAR(O$10),7,1),("7/1/"&amp;YEAR(O$10)),(O$10&gt;DATE(YEAR(O$10),7,1)),("7/1/"&amp;YEAR(O$10)+1)))+1,T$10,"m")-1+(1+EOMONTH(_xlfn.IFS(O$10&lt;=DATE(YEAR(O$10),7,1),("7/1/"&amp;YEAR(O$10)),(O$10&gt;DATE(YEAR(O$10),7,1)),("7/1/"&amp;YEAR(O$10)+1)),0)-_xlfn.IFS(O$10&lt;=DATE(YEAR(O$10),7,1),("7/1/"&amp;YEAR(O$10)),(O$10&gt;DATE(YEAR(O$10),7,1)),("7/1/"&amp;YEAR(O$10)+1)))/DAY(DATE(YEAR(_xlfn.IFS(O$10&lt;=DATE(YEAR(O$10),7,1),("7/1/"&amp;YEAR(O$10)),(O$10&gt;DATE(YEAR(O$10),7,1)),("7/1/"&amp;YEAR(O$10)+1))),MONTH(_xlfn.IFS(O$10&lt;=DATE(YEAR(O$10),7,1),("7/1/"&amp;YEAR(O$10)),(O$10&gt;DATE(YEAR(O$10),7,1)),("7/1/"&amp;YEAR(O$10)+1)))+1,))+(T$10-EOMONTH(T$10,-1))/DAY(DATE(YEAR(T$10),MONTH(T$10)+1,)))/(DATEDIF(O$10-DAY(O$10)+1,T$10,"m")-1+(1+EOMONTH(O$10,0)-O$10)/DAY(DATE(YEAR(O$10),MONTH(O$10)+1,))+(T$10-EOMONTH(T$10,-1))/DAY(DATE(YEAR(T$10),MONTH(T$10)+1,)))))),
IF(O$10&gt;='1.Salaries Rates Dates'!$B$41,'1.Salaries Rates Dates'!$A$41)))</f>
        <v>0.52500000000000002</v>
      </c>
      <c r="O95" s="415"/>
      <c r="P95" s="415"/>
      <c r="Q95" s="415"/>
      <c r="R95" s="416"/>
      <c r="S95" s="305"/>
      <c r="T95" s="306"/>
      <c r="U95" s="307"/>
      <c r="V95" s="252"/>
      <c r="W95" s="414" cm="1">
        <f t="array" ref="W95">IF(AND(X$10&lt;'1.Salaries Rates Dates'!$B$41,AC$10&lt;'1.Salaries Rates Dates'!$B$41),'1.Salaries Rates Dates'!$A$40,
IF(AND(X$10&lt;'1.Salaries Rates Dates'!$B$41,AC$10&gt;='1.Salaries Rates Dates'!$B$41),
     ('1.Salaries Rates Dates'!$A$40*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+
     '1.Salaries Rates Dates'!$A$41*(IF((IF((_xlfn.IFS(X$10&lt;=DATE(YEAR(X$10),7,1),("7/1/"&amp;YEAR(X$10)),(X$10&gt;DATE(YEAR(X$10),7,1)),("7/1/"&amp;YEAR(X$10)+1))-1)&lt;X$10,1,(DATEDIF(X$10-DAY(X$10)+1,(_xlfn.IFS(X$10&lt;=DATE(YEAR(X$10),7,1),("7/1/"&amp;YEAR(X$10)),(X$10&gt;DATE(YEAR(X$10),7,1)),("7/1/"&amp;YEAR(X$10)+1))-1),"m")-1+(1+EOMONTH(X$10,0)-X$10)/DAY(DATE(YEAR(X$10),MONTH(X$10)+1,))+(_xlfn.IFS(X$10&lt;=DATE(YEAR(X$10),7,1),("7/1/"&amp;YEAR(X$10)),(X$10&gt;DATE(YEAR(X$10),7,1)),("7/1/"&amp;YEAR(X$10)+1))-1-EOMONTH(_xlfn.IFS(X$10&lt;=DATE(YEAR(X$10),7,1),("7/1/"&amp;YEAR(X$10)),(X$10&gt;DATE(YEAR(X$10),7,1)),("7/1/"&amp;YEAR(X$10)+1))-1,-1))/DAY(DATE(YEAR(_xlfn.IFS(X$10&lt;=DATE(YEAR(X$10),7,1),("7/1/"&amp;YEAR(X$10)),(X$10&gt;DATE(YEAR(X$10),7,1)),("7/1/"&amp;YEAR(X$10)+1))-1),MONTH(_xlfn.IFS(X$10&lt;=DATE(YEAR(X$10),7,1),("7/1/"&amp;YEAR(X$10)),(X$10&gt;DATE(YEAR(X$10),7,1)),("7/1/"&amp;YEAR(X$10)+1))-1)+1,)))/(DATEDIF(X$10-DAY(X$10)+1,AC$10,"m")-1+(1+EOMONTH(X$10,0)-X$10)/DAY(DATE(YEAR(X$10),MONTH(X$10)+1,))+(AC$10-EOMONTH(AC$10,-1))/DAY(DATE(YEAR(AC$10),MONTH(AC$10)+1,)))))=1,0,(DATEDIF(_xlfn.IFS(X$10&lt;=DATE(YEAR(X$10),7,1),("7/1/"&amp;YEAR(X$10)),(X$10&gt;DATE(YEAR(X$10),7,1)),("7/1/"&amp;YEAR(X$10)+1))-DAY(_xlfn.IFS(X$10&lt;=DATE(YEAR(X$10),7,1),("7/1/"&amp;YEAR(X$10)),(X$10&gt;DATE(YEAR(X$10),7,1)),("7/1/"&amp;YEAR(X$10)+1)))+1,AC$10,"m")-1+(1+EOMONTH(_xlfn.IFS(X$10&lt;=DATE(YEAR(X$10),7,1),("7/1/"&amp;YEAR(X$10)),(X$10&gt;DATE(YEAR(X$10),7,1)),("7/1/"&amp;YEAR(X$10)+1)),0)-_xlfn.IFS(X$10&lt;=DATE(YEAR(X$10),7,1),("7/1/"&amp;YEAR(X$10)),(X$10&gt;DATE(YEAR(X$10),7,1)),("7/1/"&amp;YEAR(X$10)+1)))/DAY(DATE(YEAR(_xlfn.IFS(X$10&lt;=DATE(YEAR(X$10),7,1),("7/1/"&amp;YEAR(X$10)),(X$10&gt;DATE(YEAR(X$10),7,1)),("7/1/"&amp;YEAR(X$10)+1))),MONTH(_xlfn.IFS(X$10&lt;=DATE(YEAR(X$10),7,1),("7/1/"&amp;YEAR(X$10)),(X$10&gt;DATE(YEAR(X$10),7,1)),("7/1/"&amp;YEAR(X$10)+1)))+1,))+(AC$10-EOMONTH(AC$10,-1))/DAY(DATE(YEAR(AC$10),MONTH(AC$10)+1,)))/(DATEDIF(X$10-DAY(X$10)+1,AC$10,"m")-1+(1+EOMONTH(X$10,0)-X$10)/DAY(DATE(YEAR(X$10),MONTH(X$10)+1,))+(AC$10-EOMONTH(AC$10,-1))/DAY(DATE(YEAR(AC$10),MONTH(AC$10)+1,)))))),
IF(X$10&gt;='1.Salaries Rates Dates'!$B$41,'1.Salaries Rates Dates'!$A$41)))</f>
        <v>0.52500000000000002</v>
      </c>
      <c r="X95" s="415"/>
      <c r="Y95" s="415"/>
      <c r="Z95" s="415"/>
      <c r="AA95" s="416"/>
      <c r="AB95" s="305"/>
      <c r="AC95" s="306"/>
      <c r="AD95" s="307"/>
      <c r="AE95" s="252"/>
      <c r="AF95" s="414" cm="1">
        <f t="array" ref="AF95">IF(AND(AG$10&lt;'1.Salaries Rates Dates'!$B$41,AL$10&lt;'1.Salaries Rates Dates'!$B$41),'1.Salaries Rates Dates'!$A$40,
IF(AND(AG$10&lt;'1.Salaries Rates Dates'!$B$41,AL$10&gt;='1.Salaries Rates Dates'!$B$41),
     ('1.Salaries Rates Dates'!$A$40*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+
     '1.Salaries Rates Dates'!$A$41*(IF((IF((_xlfn.IFS(AG$10&lt;=DATE(YEAR(AG$10),7,1),("7/1/"&amp;YEAR(AG$10)),(AG$10&gt;DATE(YEAR(AG$10),7,1)),("7/1/"&amp;YEAR(AG$10)+1))-1)&lt;AG$10,1,(DATEDIF(AG$10-DAY(AG$10)+1,(_xlfn.IFS(AG$10&lt;=DATE(YEAR(AG$10),7,1),("7/1/"&amp;YEAR(AG$10)),(AG$10&gt;DATE(YEAR(AG$10),7,1)),("7/1/"&amp;YEAR(AG$10)+1))-1),"m")-1+(1+EOMONTH(AG$10,0)-AG$10)/DAY(DATE(YEAR(AG$10),MONTH(AG$10)+1,))+(_xlfn.IFS(AG$10&lt;=DATE(YEAR(AG$10),7,1),("7/1/"&amp;YEAR(AG$10)),(AG$10&gt;DATE(YEAR(AG$10),7,1)),("7/1/"&amp;YEAR(AG$10)+1))-1-EOMONTH(_xlfn.IFS(AG$10&lt;=DATE(YEAR(AG$10),7,1),("7/1/"&amp;YEAR(AG$10)),(AG$10&gt;DATE(YEAR(AG$10),7,1)),("7/1/"&amp;YEAR(AG$10)+1))-1,-1))/DAY(DATE(YEAR(_xlfn.IFS(AG$10&lt;=DATE(YEAR(AG$10),7,1),("7/1/"&amp;YEAR(AG$10)),(AG$10&gt;DATE(YEAR(AG$10),7,1)),("7/1/"&amp;YEAR(AG$10)+1))-1),MONTH(_xlfn.IFS(AG$10&lt;=DATE(YEAR(AG$10),7,1),("7/1/"&amp;YEAR(AG$10)),(AG$10&gt;DATE(YEAR(AG$10),7,1)),("7/1/"&amp;YEAR(AG$10)+1))-1)+1,)))/(DATEDIF(AG$10-DAY(AG$10)+1,AL$10,"m")-1+(1+EOMONTH(AG$10,0)-AG$10)/DAY(DATE(YEAR(AG$10),MONTH(AG$10)+1,))+(AL$10-EOMONTH(AL$10,-1))/DAY(DATE(YEAR(AL$10),MONTH(AL$10)+1,)))))=1,0,(DATEDIF(_xlfn.IFS(AG$10&lt;=DATE(YEAR(AG$10),7,1),("7/1/"&amp;YEAR(AG$10)),(AG$10&gt;DATE(YEAR(AG$10),7,1)),("7/1/"&amp;YEAR(AG$10)+1))-DAY(_xlfn.IFS(AG$10&lt;=DATE(YEAR(AG$10),7,1),("7/1/"&amp;YEAR(AG$10)),(AG$10&gt;DATE(YEAR(AG$10),7,1)),("7/1/"&amp;YEAR(AG$10)+1)))+1,AL$10,"m")-1+(1+EOMONTH(_xlfn.IFS(AG$10&lt;=DATE(YEAR(AG$10),7,1),("7/1/"&amp;YEAR(AG$10)),(AG$10&gt;DATE(YEAR(AG$10),7,1)),("7/1/"&amp;YEAR(AG$10)+1)),0)-_xlfn.IFS(AG$10&lt;=DATE(YEAR(AG$10),7,1),("7/1/"&amp;YEAR(AG$10)),(AG$10&gt;DATE(YEAR(AG$10),7,1)),("7/1/"&amp;YEAR(AG$10)+1)))/DAY(DATE(YEAR(_xlfn.IFS(AG$10&lt;=DATE(YEAR(AG$10),7,1),("7/1/"&amp;YEAR(AG$10)),(AG$10&gt;DATE(YEAR(AG$10),7,1)),("7/1/"&amp;YEAR(AG$10)+1))),MONTH(_xlfn.IFS(AG$10&lt;=DATE(YEAR(AG$10),7,1),("7/1/"&amp;YEAR(AG$10)),(AG$10&gt;DATE(YEAR(AG$10),7,1)),("7/1/"&amp;YEAR(AG$10)+1)))+1,))+(AL$10-EOMONTH(AL$10,-1))/DAY(DATE(YEAR(AL$10),MONTH(AL$10)+1,)))/(DATEDIF(AG$10-DAY(AG$10)+1,AL$10,"m")-1+(1+EOMONTH(AG$10,0)-AG$10)/DAY(DATE(YEAR(AG$10),MONTH(AG$10)+1,))+(AL$10-EOMONTH(AL$10,-1))/DAY(DATE(YEAR(AL$10),MONTH(AL$10)+1,)))))),
IF(AG$10&gt;='1.Salaries Rates Dates'!$B$41,'1.Salaries Rates Dates'!$A$41)))</f>
        <v>0.52500000000000002</v>
      </c>
      <c r="AG95" s="415"/>
      <c r="AH95" s="415"/>
      <c r="AI95" s="415"/>
      <c r="AJ95" s="416"/>
      <c r="AK95" s="305"/>
      <c r="AL95" s="306"/>
      <c r="AM95" s="307"/>
      <c r="AN95" s="252"/>
      <c r="AO95" s="414" cm="1">
        <f t="array" ref="AO95">IF(AND(AP$10&lt;'1.Salaries Rates Dates'!$B$41,AU$10&lt;'1.Salaries Rates Dates'!$B$41),'1.Salaries Rates Dates'!$A$40,
IF(AND(AP$10&lt;'1.Salaries Rates Dates'!$B$41,AU$10&gt;='1.Salaries Rates Dates'!$B$41),
     ('1.Salaries Rates Dates'!$A$40*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+
     '1.Salaries Rates Dates'!$A$41*(IF((IF((_xlfn.IFS(AP$10&lt;=DATE(YEAR(AP$10),7,1),("7/1/"&amp;YEAR(AP$10)),(AP$10&gt;DATE(YEAR(AP$10),7,1)),("7/1/"&amp;YEAR(AP$10)+1))-1)&lt;AP$10,1,(DATEDIF(AP$10-DAY(AP$10)+1,(_xlfn.IFS(AP$10&lt;=DATE(YEAR(AP$10),7,1),("7/1/"&amp;YEAR(AP$10)),(AP$10&gt;DATE(YEAR(AP$10),7,1)),("7/1/"&amp;YEAR(AP$10)+1))-1),"m")-1+(1+EOMONTH(AP$10,0)-AP$10)/DAY(DATE(YEAR(AP$10),MONTH(AP$10)+1,))+(_xlfn.IFS(AP$10&lt;=DATE(YEAR(AP$10),7,1),("7/1/"&amp;YEAR(AP$10)),(AP$10&gt;DATE(YEAR(AP$10),7,1)),("7/1/"&amp;YEAR(AP$10)+1))-1-EOMONTH(_xlfn.IFS(AP$10&lt;=DATE(YEAR(AP$10),7,1),("7/1/"&amp;YEAR(AP$10)),(AP$10&gt;DATE(YEAR(AP$10),7,1)),("7/1/"&amp;YEAR(AP$10)+1))-1,-1))/DAY(DATE(YEAR(_xlfn.IFS(AP$10&lt;=DATE(YEAR(AP$10),7,1),("7/1/"&amp;YEAR(AP$10)),(AP$10&gt;DATE(YEAR(AP$10),7,1)),("7/1/"&amp;YEAR(AP$10)+1))-1),MONTH(_xlfn.IFS(AP$10&lt;=DATE(YEAR(AP$10),7,1),("7/1/"&amp;YEAR(AP$10)),(AP$10&gt;DATE(YEAR(AP$10),7,1)),("7/1/"&amp;YEAR(AP$10)+1))-1)+1,)))/(DATEDIF(AP$10-DAY(AP$10)+1,AU$10,"m")-1+(1+EOMONTH(AP$10,0)-AP$10)/DAY(DATE(YEAR(AP$10),MONTH(AP$10)+1,))+(AU$10-EOMONTH(AU$10,-1))/DAY(DATE(YEAR(AU$10),MONTH(AU$10)+1,)))))=1,0,(DATEDIF(_xlfn.IFS(AP$10&lt;=DATE(YEAR(AP$10),7,1),("7/1/"&amp;YEAR(AP$10)),(AP$10&gt;DATE(YEAR(AP$10),7,1)),("7/1/"&amp;YEAR(AP$10)+1))-DAY(_xlfn.IFS(AP$10&lt;=DATE(YEAR(AP$10),7,1),("7/1/"&amp;YEAR(AP$10)),(AP$10&gt;DATE(YEAR(AP$10),7,1)),("7/1/"&amp;YEAR(AP$10)+1)))+1,AU$10,"m")-1+(1+EOMONTH(_xlfn.IFS(AP$10&lt;=DATE(YEAR(AP$10),7,1),("7/1/"&amp;YEAR(AP$10)),(AP$10&gt;DATE(YEAR(AP$10),7,1)),("7/1/"&amp;YEAR(AP$10)+1)),0)-_xlfn.IFS(AP$10&lt;=DATE(YEAR(AP$10),7,1),("7/1/"&amp;YEAR(AP$10)),(AP$10&gt;DATE(YEAR(AP$10),7,1)),("7/1/"&amp;YEAR(AP$10)+1)))/DAY(DATE(YEAR(_xlfn.IFS(AP$10&lt;=DATE(YEAR(AP$10),7,1),("7/1/"&amp;YEAR(AP$10)),(AP$10&gt;DATE(YEAR(AP$10),7,1)),("7/1/"&amp;YEAR(AP$10)+1))),MONTH(_xlfn.IFS(AP$10&lt;=DATE(YEAR(AP$10),7,1),("7/1/"&amp;YEAR(AP$10)),(AP$10&gt;DATE(YEAR(AP$10),7,1)),("7/1/"&amp;YEAR(AP$10)+1)))+1,))+(AU$10-EOMONTH(AU$10,-1))/DAY(DATE(YEAR(AU$10),MONTH(AU$10)+1,)))/(DATEDIF(AP$10-DAY(AP$10)+1,AU$10,"m")-1+(1+EOMONTH(AP$10,0)-AP$10)/DAY(DATE(YEAR(AP$10),MONTH(AP$10)+1,))+(AU$10-EOMONTH(AU$10,-1))/DAY(DATE(YEAR(AU$10),MONTH(AU$10)+1,)))))),
IF(AP$10&gt;='1.Salaries Rates Dates'!$B$41,'1.Salaries Rates Dates'!$A$41)))</f>
        <v>0.52500000000000002</v>
      </c>
      <c r="AP95" s="415"/>
      <c r="AQ95" s="415"/>
      <c r="AR95" s="415"/>
      <c r="AS95" s="416"/>
      <c r="AT95" s="305"/>
      <c r="AU95" s="306"/>
      <c r="AV95" s="307"/>
      <c r="AW95" s="252"/>
      <c r="AX95" s="414" cm="1">
        <f t="array" ref="AX95">IF(AND(AY$10&lt;'1.Salaries Rates Dates'!$B$41,BD$10&lt;'1.Salaries Rates Dates'!$B$41),'1.Salaries Rates Dates'!$A$40,
IF(AND(AY$10&lt;'1.Salaries Rates Dates'!$B$41,BD$10&gt;='1.Salaries Rates Dates'!$B$41),
     ('1.Salaries Rates Dates'!$A$40*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+
     '1.Salaries Rates Dates'!$A$41*(IF((IF((_xlfn.IFS(AY$10&lt;=DATE(YEAR(AY$10),7,1),("7/1/"&amp;YEAR(AY$10)),(AY$10&gt;DATE(YEAR(AY$10),7,1)),("7/1/"&amp;YEAR(AY$10)+1))-1)&lt;AY$10,1,(DATEDIF(AY$10-DAY(AY$10)+1,(_xlfn.IFS(AY$10&lt;=DATE(YEAR(AY$10),7,1),("7/1/"&amp;YEAR(AY$10)),(AY$10&gt;DATE(YEAR(AY$10),7,1)),("7/1/"&amp;YEAR(AY$10)+1))-1),"m")-1+(1+EOMONTH(AY$10,0)-AY$10)/DAY(DATE(YEAR(AY$10),MONTH(AY$10)+1,))+(_xlfn.IFS(AY$10&lt;=DATE(YEAR(AY$10),7,1),("7/1/"&amp;YEAR(AY$10)),(AY$10&gt;DATE(YEAR(AY$10),7,1)),("7/1/"&amp;YEAR(AY$10)+1))-1-EOMONTH(_xlfn.IFS(AY$10&lt;=DATE(YEAR(AY$10),7,1),("7/1/"&amp;YEAR(AY$10)),(AY$10&gt;DATE(YEAR(AY$10),7,1)),("7/1/"&amp;YEAR(AY$10)+1))-1,-1))/DAY(DATE(YEAR(_xlfn.IFS(AY$10&lt;=DATE(YEAR(AY$10),7,1),("7/1/"&amp;YEAR(AY$10)),(AY$10&gt;DATE(YEAR(AY$10),7,1)),("7/1/"&amp;YEAR(AY$10)+1))-1),MONTH(_xlfn.IFS(AY$10&lt;=DATE(YEAR(AY$10),7,1),("7/1/"&amp;YEAR(AY$10)),(AY$10&gt;DATE(YEAR(AY$10),7,1)),("7/1/"&amp;YEAR(AY$10)+1))-1)+1,)))/(DATEDIF(AY$10-DAY(AY$10)+1,BD$10,"m")-1+(1+EOMONTH(AY$10,0)-AY$10)/DAY(DATE(YEAR(AY$10),MONTH(AY$10)+1,))+(BD$10-EOMONTH(BD$10,-1))/DAY(DATE(YEAR(BD$10),MONTH(BD$10)+1,)))))=1,0,(DATEDIF(_xlfn.IFS(AY$10&lt;=DATE(YEAR(AY$10),7,1),("7/1/"&amp;YEAR(AY$10)),(AY$10&gt;DATE(YEAR(AY$10),7,1)),("7/1/"&amp;YEAR(AY$10)+1))-DAY(_xlfn.IFS(AY$10&lt;=DATE(YEAR(AY$10),7,1),("7/1/"&amp;YEAR(AY$10)),(AY$10&gt;DATE(YEAR(AY$10),7,1)),("7/1/"&amp;YEAR(AY$10)+1)))+1,BD$10,"m")-1+(1+EOMONTH(_xlfn.IFS(AY$10&lt;=DATE(YEAR(AY$10),7,1),("7/1/"&amp;YEAR(AY$10)),(AY$10&gt;DATE(YEAR(AY$10),7,1)),("7/1/"&amp;YEAR(AY$10)+1)),0)-_xlfn.IFS(AY$10&lt;=DATE(YEAR(AY$10),7,1),("7/1/"&amp;YEAR(AY$10)),(AY$10&gt;DATE(YEAR(AY$10),7,1)),("7/1/"&amp;YEAR(AY$10)+1)))/DAY(DATE(YEAR(_xlfn.IFS(AY$10&lt;=DATE(YEAR(AY$10),7,1),("7/1/"&amp;YEAR(AY$10)),(AY$10&gt;DATE(YEAR(AY$10),7,1)),("7/1/"&amp;YEAR(AY$10)+1))),MONTH(_xlfn.IFS(AY$10&lt;=DATE(YEAR(AY$10),7,1),("7/1/"&amp;YEAR(AY$10)),(AY$10&gt;DATE(YEAR(AY$10),7,1)),("7/1/"&amp;YEAR(AY$10)+1)))+1,))+(BD$10-EOMONTH(BD$10,-1))/DAY(DATE(YEAR(BD$10),MONTH(BD$10)+1,)))/(DATEDIF(AY$10-DAY(AY$10)+1,BD$10,"m")-1+(1+EOMONTH(AY$10,0)-AY$10)/DAY(DATE(YEAR(AY$10),MONTH(AY$10)+1,))+(BD$10-EOMONTH(BD$10,-1))/DAY(DATE(YEAR(BD$10),MONTH(BD$10)+1,)))))),
IF(AY$10&gt;='1.Salaries Rates Dates'!$B$41,'1.Salaries Rates Dates'!$A$41)))</f>
        <v>0.52500000000000002</v>
      </c>
      <c r="AY95" s="415"/>
      <c r="AZ95" s="415"/>
      <c r="BA95" s="415"/>
      <c r="BB95" s="416"/>
      <c r="BC95" s="305"/>
      <c r="BD95" s="306"/>
      <c r="BE95" s="307"/>
      <c r="BF95" s="252"/>
      <c r="BG95" s="414" cm="1">
        <f t="array" ref="BG95">IF(AND(BH$10&lt;'1.Salaries Rates Dates'!$B$41,BM$10&lt;'1.Salaries Rates Dates'!$B$41),'1.Salaries Rates Dates'!$A$40,
IF(AND(BH$10&lt;'1.Salaries Rates Dates'!$B$41,BM$10&gt;='1.Salaries Rates Dates'!$B$41),
     ('1.Salaries Rates Dates'!$A$40*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+
     '1.Salaries Rates Dates'!$A$41*(IF((IF((_xlfn.IFS(BH$10&lt;=DATE(YEAR(BH$10),7,1),("7/1/"&amp;YEAR(BH$10)),(BH$10&gt;DATE(YEAR(BH$10),7,1)),("7/1/"&amp;YEAR(BH$10)+1))-1)&lt;BH$10,1,(DATEDIF(BH$10-DAY(BH$10)+1,(_xlfn.IFS(BH$10&lt;=DATE(YEAR(BH$10),7,1),("7/1/"&amp;YEAR(BH$10)),(BH$10&gt;DATE(YEAR(BH$10),7,1)),("7/1/"&amp;YEAR(BH$10)+1))-1),"m")-1+(1+EOMONTH(BH$10,0)-BH$10)/DAY(DATE(YEAR(BH$10),MONTH(BH$10)+1,))+(_xlfn.IFS(BH$10&lt;=DATE(YEAR(BH$10),7,1),("7/1/"&amp;YEAR(BH$10)),(BH$10&gt;DATE(YEAR(BH$10),7,1)),("7/1/"&amp;YEAR(BH$10)+1))-1-EOMONTH(_xlfn.IFS(BH$10&lt;=DATE(YEAR(BH$10),7,1),("7/1/"&amp;YEAR(BH$10)),(BH$10&gt;DATE(YEAR(BH$10),7,1)),("7/1/"&amp;YEAR(BH$10)+1))-1,-1))/DAY(DATE(YEAR(_xlfn.IFS(BH$10&lt;=DATE(YEAR(BH$10),7,1),("7/1/"&amp;YEAR(BH$10)),(BH$10&gt;DATE(YEAR(BH$10),7,1)),("7/1/"&amp;YEAR(BH$10)+1))-1),MONTH(_xlfn.IFS(BH$10&lt;=DATE(YEAR(BH$10),7,1),("7/1/"&amp;YEAR(BH$10)),(BH$10&gt;DATE(YEAR(BH$10),7,1)),("7/1/"&amp;YEAR(BH$10)+1))-1)+1,)))/(DATEDIF(BH$10-DAY(BH$10)+1,BM$10,"m")-1+(1+EOMONTH(BH$10,0)-BH$10)/DAY(DATE(YEAR(BH$10),MONTH(BH$10)+1,))+(BM$10-EOMONTH(BM$10,-1))/DAY(DATE(YEAR(BM$10),MONTH(BM$10)+1,)))))=1,0,(DATEDIF(_xlfn.IFS(BH$10&lt;=DATE(YEAR(BH$10),7,1),("7/1/"&amp;YEAR(BH$10)),(BH$10&gt;DATE(YEAR(BH$10),7,1)),("7/1/"&amp;YEAR(BH$10)+1))-DAY(_xlfn.IFS(BH$10&lt;=DATE(YEAR(BH$10),7,1),("7/1/"&amp;YEAR(BH$10)),(BH$10&gt;DATE(YEAR(BH$10),7,1)),("7/1/"&amp;YEAR(BH$10)+1)))+1,BM$10,"m")-1+(1+EOMONTH(_xlfn.IFS(BH$10&lt;=DATE(YEAR(BH$10),7,1),("7/1/"&amp;YEAR(BH$10)),(BH$10&gt;DATE(YEAR(BH$10),7,1)),("7/1/"&amp;YEAR(BH$10)+1)),0)-_xlfn.IFS(BH$10&lt;=DATE(YEAR(BH$10),7,1),("7/1/"&amp;YEAR(BH$10)),(BH$10&gt;DATE(YEAR(BH$10),7,1)),("7/1/"&amp;YEAR(BH$10)+1)))/DAY(DATE(YEAR(_xlfn.IFS(BH$10&lt;=DATE(YEAR(BH$10),7,1),("7/1/"&amp;YEAR(BH$10)),(BH$10&gt;DATE(YEAR(BH$10),7,1)),("7/1/"&amp;YEAR(BH$10)+1))),MONTH(_xlfn.IFS(BH$10&lt;=DATE(YEAR(BH$10),7,1),("7/1/"&amp;YEAR(BH$10)),(BH$10&gt;DATE(YEAR(BH$10),7,1)),("7/1/"&amp;YEAR(BH$10)+1)))+1,))+(BM$10-EOMONTH(BM$10,-1))/DAY(DATE(YEAR(BM$10),MONTH(BM$10)+1,)))/(DATEDIF(BH$10-DAY(BH$10)+1,BM$10,"m")-1+(1+EOMONTH(BH$10,0)-BH$10)/DAY(DATE(YEAR(BH$10),MONTH(BH$10)+1,))+(BM$10-EOMONTH(BM$10,-1))/DAY(DATE(YEAR(BM$10),MONTH(BM$10)+1,)))))),
IF(BH$10&gt;='1.Salaries Rates Dates'!$B$41,'1.Salaries Rates Dates'!$A$41)))</f>
        <v>0.52500000000000002</v>
      </c>
      <c r="BH95" s="415"/>
      <c r="BI95" s="415"/>
      <c r="BJ95" s="415"/>
      <c r="BK95" s="416"/>
      <c r="BL95" s="305"/>
      <c r="BM95" s="306"/>
      <c r="BN95" s="307"/>
      <c r="BO95" s="284"/>
      <c r="BP95" s="265"/>
      <c r="BQ95" s="353"/>
      <c r="BR95" s="1"/>
      <c r="BS95" s="92"/>
      <c r="BT95" s="93"/>
      <c r="BU95" s="93"/>
      <c r="BV95" s="93"/>
      <c r="BW95" s="93"/>
      <c r="BX95" s="93"/>
      <c r="BY95" s="93"/>
      <c r="BZ95" s="93"/>
      <c r="CA95" s="94"/>
    </row>
    <row r="96" spans="1:79" ht="15.75" customHeight="1" thickTop="1" thickBot="1" x14ac:dyDescent="0.3">
      <c r="A96" s="280" t="s">
        <v>66</v>
      </c>
      <c r="B96" s="281"/>
      <c r="C96" s="281"/>
      <c r="D96" s="226"/>
      <c r="E96" s="290" t="s">
        <v>67</v>
      </c>
      <c r="F96" s="291"/>
      <c r="G96" s="291"/>
      <c r="H96" s="291"/>
      <c r="I96" s="419"/>
      <c r="J96" s="274">
        <f>SUM(L44,J56,J63,J66:L69,J75,J77:L85,J94)</f>
        <v>0</v>
      </c>
      <c r="K96" s="308"/>
      <c r="L96" s="309"/>
      <c r="M96" s="250"/>
      <c r="N96" s="284"/>
      <c r="O96" s="264"/>
      <c r="P96" s="264"/>
      <c r="Q96" s="264"/>
      <c r="R96" s="417"/>
      <c r="S96" s="274">
        <f>SUM(U44,S56,S63,S66:U69,S75,S77:U85,S94)</f>
        <v>0</v>
      </c>
      <c r="T96" s="308"/>
      <c r="U96" s="309"/>
      <c r="V96" s="252"/>
      <c r="W96" s="284"/>
      <c r="X96" s="264"/>
      <c r="Y96" s="264"/>
      <c r="Z96" s="264"/>
      <c r="AA96" s="417"/>
      <c r="AB96" s="274">
        <f>SUM(AD44,AB56,AB63,AB66:AD69,AB75,AB77:AD85,AB94)</f>
        <v>0</v>
      </c>
      <c r="AC96" s="308"/>
      <c r="AD96" s="309"/>
      <c r="AE96" s="252"/>
      <c r="AF96" s="284"/>
      <c r="AG96" s="264"/>
      <c r="AH96" s="264"/>
      <c r="AI96" s="264"/>
      <c r="AJ96" s="417"/>
      <c r="AK96" s="274">
        <f>SUM(AM44,AK56,AK63,AK66:AM69,AK75,AK77:AM85,AK94)</f>
        <v>0</v>
      </c>
      <c r="AL96" s="308"/>
      <c r="AM96" s="309"/>
      <c r="AN96" s="252"/>
      <c r="AO96" s="284"/>
      <c r="AP96" s="264"/>
      <c r="AQ96" s="264"/>
      <c r="AR96" s="264"/>
      <c r="AS96" s="417"/>
      <c r="AT96" s="274">
        <f>SUM(AV44,AT56,AT63,AT66:AV69,AT75,AT77:AV85,AT94)</f>
        <v>0</v>
      </c>
      <c r="AU96" s="308"/>
      <c r="AV96" s="309"/>
      <c r="AW96" s="252"/>
      <c r="AX96" s="284"/>
      <c r="AY96" s="264"/>
      <c r="AZ96" s="264"/>
      <c r="BA96" s="264"/>
      <c r="BB96" s="417"/>
      <c r="BC96" s="274">
        <f>SUM(BE44,BC56,BC63,BC66:BE69,BC75,BC77:BE85,BC94)</f>
        <v>0</v>
      </c>
      <c r="BD96" s="308"/>
      <c r="BE96" s="309"/>
      <c r="BF96" s="252"/>
      <c r="BG96" s="284"/>
      <c r="BH96" s="264"/>
      <c r="BI96" s="264"/>
      <c r="BJ96" s="264"/>
      <c r="BK96" s="417"/>
      <c r="BL96" s="274">
        <f>SUM(BN44,BL56,BL63,BL66:BN69,BL75,BL77:BN85,BL94)</f>
        <v>0</v>
      </c>
      <c r="BM96" s="308"/>
      <c r="BN96" s="309"/>
      <c r="BO96" s="351"/>
      <c r="BP96" s="348">
        <f>J96+S96+AB96+AK96+AT96+BC96+BL96</f>
        <v>0</v>
      </c>
      <c r="BQ96" s="349"/>
      <c r="BR96" s="1"/>
      <c r="BS96" s="92"/>
      <c r="BT96" s="93"/>
      <c r="BU96" s="93"/>
      <c r="BV96" s="93"/>
      <c r="BW96" s="93"/>
      <c r="BX96" s="93"/>
      <c r="BY96" s="93"/>
      <c r="BZ96" s="93"/>
      <c r="CA96" s="94"/>
    </row>
    <row r="97" spans="1:79" ht="16.5" thickTop="1" thickBot="1" x14ac:dyDescent="0.3">
      <c r="A97" s="280" t="s">
        <v>68</v>
      </c>
      <c r="B97" s="281"/>
      <c r="C97" s="281"/>
      <c r="D97" s="226"/>
      <c r="E97" s="290"/>
      <c r="F97" s="291"/>
      <c r="G97" s="291"/>
      <c r="H97" s="291"/>
      <c r="I97" s="419"/>
      <c r="J97" s="274">
        <f>J96*E95</f>
        <v>0</v>
      </c>
      <c r="K97" s="308"/>
      <c r="L97" s="309"/>
      <c r="M97" s="250"/>
      <c r="N97" s="284"/>
      <c r="O97" s="264"/>
      <c r="P97" s="264"/>
      <c r="Q97" s="264"/>
      <c r="R97" s="417"/>
      <c r="S97" s="274">
        <f>S96*N95</f>
        <v>0</v>
      </c>
      <c r="T97" s="308"/>
      <c r="U97" s="309"/>
      <c r="V97" s="252"/>
      <c r="W97" s="284"/>
      <c r="X97" s="264"/>
      <c r="Y97" s="264"/>
      <c r="Z97" s="264"/>
      <c r="AA97" s="417"/>
      <c r="AB97" s="274">
        <f>AB96*W95</f>
        <v>0</v>
      </c>
      <c r="AC97" s="308"/>
      <c r="AD97" s="318"/>
      <c r="AE97" s="252"/>
      <c r="AF97" s="284"/>
      <c r="AG97" s="264"/>
      <c r="AH97" s="264"/>
      <c r="AI97" s="264"/>
      <c r="AJ97" s="417"/>
      <c r="AK97" s="274">
        <f>AK96*AF95</f>
        <v>0</v>
      </c>
      <c r="AL97" s="308"/>
      <c r="AM97" s="318"/>
      <c r="AN97" s="252"/>
      <c r="AO97" s="284"/>
      <c r="AP97" s="264"/>
      <c r="AQ97" s="264"/>
      <c r="AR97" s="264"/>
      <c r="AS97" s="417"/>
      <c r="AT97" s="274">
        <f>AT96*AO95</f>
        <v>0</v>
      </c>
      <c r="AU97" s="308"/>
      <c r="AV97" s="318"/>
      <c r="AW97" s="252"/>
      <c r="AX97" s="284"/>
      <c r="AY97" s="264"/>
      <c r="AZ97" s="264"/>
      <c r="BA97" s="264"/>
      <c r="BB97" s="417"/>
      <c r="BC97" s="274">
        <f>BC96*AX95</f>
        <v>0</v>
      </c>
      <c r="BD97" s="308"/>
      <c r="BE97" s="318"/>
      <c r="BF97" s="252"/>
      <c r="BG97" s="284"/>
      <c r="BH97" s="264"/>
      <c r="BI97" s="264"/>
      <c r="BJ97" s="264"/>
      <c r="BK97" s="417"/>
      <c r="BL97" s="274">
        <f>BL96*BG95</f>
        <v>0</v>
      </c>
      <c r="BM97" s="308"/>
      <c r="BN97" s="318"/>
      <c r="BO97" s="351"/>
      <c r="BP97" s="348">
        <f>J97+S97+AB97+AK97+AT97+BC97+BL97</f>
        <v>0</v>
      </c>
      <c r="BQ97" s="349"/>
      <c r="BR97" s="1"/>
      <c r="BS97" s="113">
        <v>7001</v>
      </c>
      <c r="BT97" s="188">
        <f>J97</f>
        <v>0</v>
      </c>
      <c r="BU97" s="188">
        <f>S97</f>
        <v>0</v>
      </c>
      <c r="BV97" s="188">
        <f>AB97</f>
        <v>0</v>
      </c>
      <c r="BW97" s="188">
        <f>AK97</f>
        <v>0</v>
      </c>
      <c r="BX97" s="188">
        <f>AT97</f>
        <v>0</v>
      </c>
      <c r="BY97" s="188">
        <f>BC97</f>
        <v>0</v>
      </c>
      <c r="BZ97" s="188">
        <f>BL97</f>
        <v>0</v>
      </c>
      <c r="CA97" s="188">
        <f>SUM(BT97:BZ97)</f>
        <v>0</v>
      </c>
    </row>
    <row r="98" spans="1:79" ht="16.5" thickTop="1" thickBot="1" x14ac:dyDescent="0.3">
      <c r="A98" s="371" t="s">
        <v>69</v>
      </c>
      <c r="B98" s="372"/>
      <c r="C98" s="372"/>
      <c r="D98" s="227"/>
      <c r="E98" s="290"/>
      <c r="F98" s="291"/>
      <c r="G98" s="291"/>
      <c r="H98" s="291"/>
      <c r="I98" s="419"/>
      <c r="J98" s="314">
        <f>J88+J97</f>
        <v>0</v>
      </c>
      <c r="K98" s="315"/>
      <c r="L98" s="316"/>
      <c r="M98" s="251"/>
      <c r="N98" s="284"/>
      <c r="O98" s="264"/>
      <c r="P98" s="264"/>
      <c r="Q98" s="264"/>
      <c r="R98" s="417"/>
      <c r="S98" s="314">
        <f>S88+S97</f>
        <v>0</v>
      </c>
      <c r="T98" s="315"/>
      <c r="U98" s="316"/>
      <c r="V98" s="253"/>
      <c r="W98" s="284"/>
      <c r="X98" s="264"/>
      <c r="Y98" s="264"/>
      <c r="Z98" s="264"/>
      <c r="AA98" s="417"/>
      <c r="AB98" s="314">
        <f>AB88+AB97</f>
        <v>0</v>
      </c>
      <c r="AC98" s="315"/>
      <c r="AD98" s="319"/>
      <c r="AE98" s="253"/>
      <c r="AF98" s="284"/>
      <c r="AG98" s="264"/>
      <c r="AH98" s="264"/>
      <c r="AI98" s="264"/>
      <c r="AJ98" s="417"/>
      <c r="AK98" s="314">
        <f>AK88+AK97</f>
        <v>0</v>
      </c>
      <c r="AL98" s="315"/>
      <c r="AM98" s="319"/>
      <c r="AN98" s="253"/>
      <c r="AO98" s="284"/>
      <c r="AP98" s="264"/>
      <c r="AQ98" s="264"/>
      <c r="AR98" s="264"/>
      <c r="AS98" s="417"/>
      <c r="AT98" s="314">
        <f>AT88+AT97</f>
        <v>0</v>
      </c>
      <c r="AU98" s="315"/>
      <c r="AV98" s="319"/>
      <c r="AW98" s="253"/>
      <c r="AX98" s="284"/>
      <c r="AY98" s="264"/>
      <c r="AZ98" s="264"/>
      <c r="BA98" s="264"/>
      <c r="BB98" s="417"/>
      <c r="BC98" s="314">
        <f>BC88+BC97</f>
        <v>0</v>
      </c>
      <c r="BD98" s="315"/>
      <c r="BE98" s="319"/>
      <c r="BF98" s="253"/>
      <c r="BG98" s="284"/>
      <c r="BH98" s="264"/>
      <c r="BI98" s="264"/>
      <c r="BJ98" s="264"/>
      <c r="BK98" s="417"/>
      <c r="BL98" s="314">
        <f>BL88+BL97</f>
        <v>0</v>
      </c>
      <c r="BM98" s="315"/>
      <c r="BN98" s="319"/>
      <c r="BO98" s="352"/>
      <c r="BP98" s="348">
        <f>J98+S98+AB98+AK98+AT98+BC98+BL98</f>
        <v>0</v>
      </c>
      <c r="BQ98" s="349"/>
      <c r="BR98" s="1"/>
      <c r="BS98" s="2" t="s">
        <v>143</v>
      </c>
      <c r="BT98" s="188">
        <f>BT88+BT97</f>
        <v>0</v>
      </c>
      <c r="BU98" s="188">
        <f>BU88+BU97</f>
        <v>0</v>
      </c>
      <c r="BV98" s="188">
        <f>BV88+BV97</f>
        <v>0</v>
      </c>
      <c r="BW98" s="188">
        <f t="shared" ref="BW98:BY98" si="59">BW88+BW97</f>
        <v>0</v>
      </c>
      <c r="BX98" s="188">
        <f t="shared" si="59"/>
        <v>0</v>
      </c>
      <c r="BY98" s="188">
        <f t="shared" si="59"/>
        <v>0</v>
      </c>
      <c r="BZ98" s="188">
        <f>BZ88+BZ97</f>
        <v>0</v>
      </c>
      <c r="CA98" s="188">
        <f>SUM(BT98:BZ98)</f>
        <v>0</v>
      </c>
    </row>
    <row r="99" spans="1:79" ht="15.75" thickTop="1" x14ac:dyDescent="0.25">
      <c r="J99" s="41"/>
      <c r="K99" s="42" t="str">
        <f>IF(L99&lt;0,"Over:",IF(L99&gt;0,"Under:",IF(L99=0,"Over/Under:")))</f>
        <v>Over/Under:</v>
      </c>
      <c r="L99" s="43">
        <f>'Compiled Budget'!$L$27</f>
        <v>0</v>
      </c>
      <c r="S99" s="41"/>
      <c r="T99" s="42" t="str">
        <f>IF(U99&lt;0,"Over:",IF(U99&gt;0,"Under:",IF(U99=0,"Over/Under:")))</f>
        <v>Over/Under:</v>
      </c>
      <c r="U99" s="43">
        <f>'Compiled Budget'!$U$27</f>
        <v>0</v>
      </c>
      <c r="AB99" s="41"/>
      <c r="AC99" s="42" t="str">
        <f>IF(AD99&lt;0,"Over:",IF(AD99&gt;0,"Under:",IF(AD99=0,"Over/Under:")))</f>
        <v>Over/Under:</v>
      </c>
      <c r="AD99" s="43">
        <f>'Compiled Budget'!$AD$27</f>
        <v>0</v>
      </c>
      <c r="AK99" s="41"/>
      <c r="AL99" s="42" t="str">
        <f>IF(AM99&lt;0,"Over:",IF(AM99&gt;0,"Under:",IF(AM99=0,"Over/Under:")))</f>
        <v>Over/Under:</v>
      </c>
      <c r="AM99" s="43">
        <f>'Compiled Budget'!$AM$27</f>
        <v>0</v>
      </c>
      <c r="AT99" s="41"/>
      <c r="AU99" s="42" t="str">
        <f>IF(AV99&lt;0,"Over:",IF(AV99&gt;0,"Under:",IF(AV99=0,"Over/Under:")))</f>
        <v>Over/Under:</v>
      </c>
      <c r="AV99" s="43">
        <f>'Compiled Budget'!$AV$27</f>
        <v>0</v>
      </c>
      <c r="BC99" s="41"/>
      <c r="BD99" s="42" t="str">
        <f>IF(BE99&lt;0,"Over:",IF(BE99&gt;0,"Under:",IF(BE99=0,"Over/Under:")))</f>
        <v>Over/Under:</v>
      </c>
      <c r="BE99" s="43">
        <f>'Compiled Budget'!$BE$27</f>
        <v>0</v>
      </c>
      <c r="BL99" s="41"/>
      <c r="BM99" s="42" t="str">
        <f>IF(BN99&lt;0,"Over:",IF(BN99&gt;0,"Under:",IF(BN99=0,"Over/Under:")))</f>
        <v>Over/Under:</v>
      </c>
      <c r="BN99" s="43">
        <f>'Compiled Budget'!$BN$27</f>
        <v>0</v>
      </c>
    </row>
    <row r="101" spans="1:79" x14ac:dyDescent="0.25">
      <c r="B101" s="40"/>
    </row>
  </sheetData>
  <mergeCells count="607">
    <mergeCell ref="BL98:BN98"/>
    <mergeCell ref="BG96:BK98"/>
    <mergeCell ref="BL96:BN96"/>
    <mergeCell ref="BP96:BQ96"/>
    <mergeCell ref="A97:C97"/>
    <mergeCell ref="J97:L97"/>
    <mergeCell ref="S97:U97"/>
    <mergeCell ref="AB97:AD97"/>
    <mergeCell ref="AK97:AM97"/>
    <mergeCell ref="AT97:AV97"/>
    <mergeCell ref="BC97:BE97"/>
    <mergeCell ref="AF96:AJ98"/>
    <mergeCell ref="AK96:AM96"/>
    <mergeCell ref="AO96:AS98"/>
    <mergeCell ref="BP95:BQ95"/>
    <mergeCell ref="A96:C96"/>
    <mergeCell ref="E96:I98"/>
    <mergeCell ref="J96:L96"/>
    <mergeCell ref="N96:R98"/>
    <mergeCell ref="S96:U96"/>
    <mergeCell ref="W96:AA98"/>
    <mergeCell ref="AB96:AD96"/>
    <mergeCell ref="AF95:AJ95"/>
    <mergeCell ref="AK95:AM95"/>
    <mergeCell ref="AO95:AS95"/>
    <mergeCell ref="AT95:AV95"/>
    <mergeCell ref="AX95:BB95"/>
    <mergeCell ref="BC95:BE95"/>
    <mergeCell ref="BP98:BQ98"/>
    <mergeCell ref="BL97:BN97"/>
    <mergeCell ref="BP97:BQ97"/>
    <mergeCell ref="A98:C98"/>
    <mergeCell ref="J98:L98"/>
    <mergeCell ref="S98:U98"/>
    <mergeCell ref="AB98:AD98"/>
    <mergeCell ref="AK98:AM98"/>
    <mergeCell ref="AT98:AV98"/>
    <mergeCell ref="BC98:BE98"/>
    <mergeCell ref="A95:C95"/>
    <mergeCell ref="E95:I95"/>
    <mergeCell ref="J95:L95"/>
    <mergeCell ref="N95:R95"/>
    <mergeCell ref="S95:U95"/>
    <mergeCell ref="W95:AA95"/>
    <mergeCell ref="AB95:AD95"/>
    <mergeCell ref="A94:C94"/>
    <mergeCell ref="J94:L94"/>
    <mergeCell ref="S94:U94"/>
    <mergeCell ref="AB94:AD94"/>
    <mergeCell ref="A93:C93"/>
    <mergeCell ref="J93:L93"/>
    <mergeCell ref="S93:U93"/>
    <mergeCell ref="AB93:AD93"/>
    <mergeCell ref="AK93:AM93"/>
    <mergeCell ref="AT93:AV93"/>
    <mergeCell ref="BC93:BE93"/>
    <mergeCell ref="BL93:BN93"/>
    <mergeCell ref="BP93:BQ93"/>
    <mergeCell ref="A92:C92"/>
    <mergeCell ref="J92:L92"/>
    <mergeCell ref="S92:U92"/>
    <mergeCell ref="AB92:AD92"/>
    <mergeCell ref="AK92:AM92"/>
    <mergeCell ref="AT92:AV92"/>
    <mergeCell ref="BC92:BE92"/>
    <mergeCell ref="BL92:BN92"/>
    <mergeCell ref="BP92:BQ92"/>
    <mergeCell ref="A91:C91"/>
    <mergeCell ref="J91:L91"/>
    <mergeCell ref="S91:U91"/>
    <mergeCell ref="AB91:AD91"/>
    <mergeCell ref="AK91:AM91"/>
    <mergeCell ref="AT91:AV91"/>
    <mergeCell ref="BC91:BE91"/>
    <mergeCell ref="BL91:BN91"/>
    <mergeCell ref="BP91:BQ91"/>
    <mergeCell ref="A90:C90"/>
    <mergeCell ref="J90:L90"/>
    <mergeCell ref="S90:U90"/>
    <mergeCell ref="AB90:AD90"/>
    <mergeCell ref="AK90:AM90"/>
    <mergeCell ref="AT90:AV90"/>
    <mergeCell ref="BC90:BE90"/>
    <mergeCell ref="BL90:BN90"/>
    <mergeCell ref="BP90:BQ90"/>
    <mergeCell ref="A88:C88"/>
    <mergeCell ref="E88:I88"/>
    <mergeCell ref="J88:L88"/>
    <mergeCell ref="N88:R88"/>
    <mergeCell ref="S88:U88"/>
    <mergeCell ref="W88:AA88"/>
    <mergeCell ref="AT89:AV89"/>
    <mergeCell ref="BC89:BE89"/>
    <mergeCell ref="BL89:BN89"/>
    <mergeCell ref="J89:L89"/>
    <mergeCell ref="S89:U89"/>
    <mergeCell ref="AB89:AD89"/>
    <mergeCell ref="AK89:AM89"/>
    <mergeCell ref="AB88:AD88"/>
    <mergeCell ref="AF88:AJ88"/>
    <mergeCell ref="AK88:AM88"/>
    <mergeCell ref="AO88:AS88"/>
    <mergeCell ref="AT88:AV88"/>
    <mergeCell ref="N87:U87"/>
    <mergeCell ref="W87:AD87"/>
    <mergeCell ref="AF87:AM87"/>
    <mergeCell ref="AO87:AV87"/>
    <mergeCell ref="AX87:BE87"/>
    <mergeCell ref="BG87:BN87"/>
    <mergeCell ref="BO87:BQ87"/>
    <mergeCell ref="BC88:BE88"/>
    <mergeCell ref="BG88:BK88"/>
    <mergeCell ref="BL88:BN88"/>
    <mergeCell ref="BO88:BO98"/>
    <mergeCell ref="BP88:BQ88"/>
    <mergeCell ref="AX88:BB88"/>
    <mergeCell ref="BP89:BQ89"/>
    <mergeCell ref="BC94:BE94"/>
    <mergeCell ref="BL94:BN94"/>
    <mergeCell ref="BP94:BQ94"/>
    <mergeCell ref="AK94:AM94"/>
    <mergeCell ref="AT94:AV94"/>
    <mergeCell ref="AT96:AV96"/>
    <mergeCell ref="AX96:BB98"/>
    <mergeCell ref="BC96:BE96"/>
    <mergeCell ref="BG95:BK95"/>
    <mergeCell ref="BL95:BN95"/>
    <mergeCell ref="BL85:BN85"/>
    <mergeCell ref="BP85:BQ85"/>
    <mergeCell ref="A86:C86"/>
    <mergeCell ref="J86:L86"/>
    <mergeCell ref="S86:U86"/>
    <mergeCell ref="AB86:AD86"/>
    <mergeCell ref="AK86:AM86"/>
    <mergeCell ref="AT86:AV86"/>
    <mergeCell ref="BC86:BE86"/>
    <mergeCell ref="BL86:BN86"/>
    <mergeCell ref="J85:L85"/>
    <mergeCell ref="S85:U85"/>
    <mergeCell ref="AB85:AD85"/>
    <mergeCell ref="AK85:AM85"/>
    <mergeCell ref="AT85:AV85"/>
    <mergeCell ref="BC85:BE85"/>
    <mergeCell ref="BP86:BQ86"/>
    <mergeCell ref="BL83:BN83"/>
    <mergeCell ref="BP83:BQ83"/>
    <mergeCell ref="J84:L84"/>
    <mergeCell ref="S84:U84"/>
    <mergeCell ref="AB84:AD84"/>
    <mergeCell ref="AK84:AM84"/>
    <mergeCell ref="AT84:AV84"/>
    <mergeCell ref="BC84:BE84"/>
    <mergeCell ref="BL84:BN84"/>
    <mergeCell ref="BP84:BQ84"/>
    <mergeCell ref="J83:L83"/>
    <mergeCell ref="S83:U83"/>
    <mergeCell ref="AB83:AD83"/>
    <mergeCell ref="AK83:AM83"/>
    <mergeCell ref="AT83:AV83"/>
    <mergeCell ref="BC83:BE83"/>
    <mergeCell ref="BL81:BN81"/>
    <mergeCell ref="BP81:BQ81"/>
    <mergeCell ref="J82:L82"/>
    <mergeCell ref="S82:U82"/>
    <mergeCell ref="AB82:AD82"/>
    <mergeCell ref="AK82:AM82"/>
    <mergeCell ref="AT82:AV82"/>
    <mergeCell ref="BC82:BE82"/>
    <mergeCell ref="BL82:BN82"/>
    <mergeCell ref="BP82:BQ82"/>
    <mergeCell ref="J81:L81"/>
    <mergeCell ref="S81:U81"/>
    <mergeCell ref="AB81:AD81"/>
    <mergeCell ref="AK81:AM81"/>
    <mergeCell ref="AT81:AV81"/>
    <mergeCell ref="BC81:BE81"/>
    <mergeCell ref="BL79:BN79"/>
    <mergeCell ref="BP79:BQ79"/>
    <mergeCell ref="J80:L80"/>
    <mergeCell ref="S80:U80"/>
    <mergeCell ref="AB80:AD80"/>
    <mergeCell ref="AK80:AM80"/>
    <mergeCell ref="AT80:AV80"/>
    <mergeCell ref="BC80:BE80"/>
    <mergeCell ref="BL80:BN80"/>
    <mergeCell ref="BP80:BQ80"/>
    <mergeCell ref="J79:L79"/>
    <mergeCell ref="S79:U79"/>
    <mergeCell ref="AB79:AD79"/>
    <mergeCell ref="AK79:AM79"/>
    <mergeCell ref="AT79:AV79"/>
    <mergeCell ref="BC79:BE79"/>
    <mergeCell ref="S78:U78"/>
    <mergeCell ref="AB78:AD78"/>
    <mergeCell ref="AK78:AM78"/>
    <mergeCell ref="AT78:AV78"/>
    <mergeCell ref="BC78:BE78"/>
    <mergeCell ref="BL78:BN78"/>
    <mergeCell ref="BP78:BQ78"/>
    <mergeCell ref="J77:L77"/>
    <mergeCell ref="S77:U77"/>
    <mergeCell ref="AB77:AD77"/>
    <mergeCell ref="AK77:AM77"/>
    <mergeCell ref="AT77:AV77"/>
    <mergeCell ref="BC77:BE77"/>
    <mergeCell ref="S76:U76"/>
    <mergeCell ref="AB76:AD76"/>
    <mergeCell ref="AK76:AM76"/>
    <mergeCell ref="AT76:AV76"/>
    <mergeCell ref="BC76:BE76"/>
    <mergeCell ref="BL76:BN76"/>
    <mergeCell ref="BP76:BQ76"/>
    <mergeCell ref="BL77:BN77"/>
    <mergeCell ref="BP77:BQ77"/>
    <mergeCell ref="BP74:BQ74"/>
    <mergeCell ref="J75:L75"/>
    <mergeCell ref="S75:U75"/>
    <mergeCell ref="AB75:AD75"/>
    <mergeCell ref="AK75:AM75"/>
    <mergeCell ref="AT75:AV75"/>
    <mergeCell ref="BC75:BE75"/>
    <mergeCell ref="BL75:BN75"/>
    <mergeCell ref="BP75:BQ75"/>
    <mergeCell ref="BP72:BQ72"/>
    <mergeCell ref="F73:I73"/>
    <mergeCell ref="J73:L73"/>
    <mergeCell ref="S73:U73"/>
    <mergeCell ref="AB73:AD73"/>
    <mergeCell ref="AK73:AM73"/>
    <mergeCell ref="AT73:AV73"/>
    <mergeCell ref="BC73:BE73"/>
    <mergeCell ref="BL73:BN73"/>
    <mergeCell ref="BP73:BQ73"/>
    <mergeCell ref="S72:U72"/>
    <mergeCell ref="AB72:AD72"/>
    <mergeCell ref="AK72:AM72"/>
    <mergeCell ref="AT72:AV72"/>
    <mergeCell ref="BC72:BE72"/>
    <mergeCell ref="BL72:BN72"/>
    <mergeCell ref="F74:I74"/>
    <mergeCell ref="J74:L74"/>
    <mergeCell ref="S74:U74"/>
    <mergeCell ref="AB74:AD74"/>
    <mergeCell ref="AK74:AM74"/>
    <mergeCell ref="AT74:AV74"/>
    <mergeCell ref="BC74:BE74"/>
    <mergeCell ref="BL74:BN74"/>
    <mergeCell ref="BC70:BE70"/>
    <mergeCell ref="BL70:BN70"/>
    <mergeCell ref="BP70:BQ70"/>
    <mergeCell ref="F71:I71"/>
    <mergeCell ref="J71:L71"/>
    <mergeCell ref="S71:U71"/>
    <mergeCell ref="AB71:AD71"/>
    <mergeCell ref="AK71:AM71"/>
    <mergeCell ref="AT71:AV71"/>
    <mergeCell ref="BC71:BE71"/>
    <mergeCell ref="F70:I70"/>
    <mergeCell ref="J70:L70"/>
    <mergeCell ref="S70:U70"/>
    <mergeCell ref="AB70:AD70"/>
    <mergeCell ref="AK70:AM70"/>
    <mergeCell ref="AT70:AV70"/>
    <mergeCell ref="BL71:BN71"/>
    <mergeCell ref="BP71:BQ71"/>
    <mergeCell ref="BL68:BN68"/>
    <mergeCell ref="BP68:BQ68"/>
    <mergeCell ref="J69:L69"/>
    <mergeCell ref="S69:U69"/>
    <mergeCell ref="AB69:AD69"/>
    <mergeCell ref="AK69:AM69"/>
    <mergeCell ref="AT69:AV69"/>
    <mergeCell ref="BC69:BE69"/>
    <mergeCell ref="BL69:BN69"/>
    <mergeCell ref="BP69:BQ69"/>
    <mergeCell ref="J68:L68"/>
    <mergeCell ref="S68:U68"/>
    <mergeCell ref="AB68:AD68"/>
    <mergeCell ref="AK68:AM68"/>
    <mergeCell ref="AT68:AV68"/>
    <mergeCell ref="BC68:BE68"/>
    <mergeCell ref="AK65:AM65"/>
    <mergeCell ref="AT65:AV65"/>
    <mergeCell ref="BC65:BE65"/>
    <mergeCell ref="BL65:BN65"/>
    <mergeCell ref="BP65:BQ65"/>
    <mergeCell ref="BL66:BN66"/>
    <mergeCell ref="BP66:BQ66"/>
    <mergeCell ref="J67:L67"/>
    <mergeCell ref="S67:U67"/>
    <mergeCell ref="AB67:AD67"/>
    <mergeCell ref="AK67:AM67"/>
    <mergeCell ref="AT67:AV67"/>
    <mergeCell ref="BC67:BE67"/>
    <mergeCell ref="BL67:BN67"/>
    <mergeCell ref="BP67:BQ67"/>
    <mergeCell ref="J66:L66"/>
    <mergeCell ref="S66:U66"/>
    <mergeCell ref="AB66:AD66"/>
    <mergeCell ref="AK66:AM66"/>
    <mergeCell ref="AT66:AV66"/>
    <mergeCell ref="BC66:BE66"/>
    <mergeCell ref="BL63:BN63"/>
    <mergeCell ref="BP63:BQ63"/>
    <mergeCell ref="A64:C64"/>
    <mergeCell ref="J64:L64"/>
    <mergeCell ref="S64:U64"/>
    <mergeCell ref="AB64:AD64"/>
    <mergeCell ref="AK64:AM64"/>
    <mergeCell ref="AT64:AV64"/>
    <mergeCell ref="BC64:BE64"/>
    <mergeCell ref="BL64:BN64"/>
    <mergeCell ref="J63:L63"/>
    <mergeCell ref="S63:U63"/>
    <mergeCell ref="AB63:AD63"/>
    <mergeCell ref="AK63:AM63"/>
    <mergeCell ref="AT63:AV63"/>
    <mergeCell ref="BC63:BE63"/>
    <mergeCell ref="BP64:BQ64"/>
    <mergeCell ref="BL61:BN61"/>
    <mergeCell ref="BP61:BQ61"/>
    <mergeCell ref="J62:L62"/>
    <mergeCell ref="S62:U62"/>
    <mergeCell ref="AB62:AD62"/>
    <mergeCell ref="AK62:AM62"/>
    <mergeCell ref="AT62:AV62"/>
    <mergeCell ref="BC62:BE62"/>
    <mergeCell ref="BL62:BN62"/>
    <mergeCell ref="BP62:BQ62"/>
    <mergeCell ref="J61:L61"/>
    <mergeCell ref="S61:U61"/>
    <mergeCell ref="AB61:AD61"/>
    <mergeCell ref="AK61:AM61"/>
    <mergeCell ref="AT61:AV61"/>
    <mergeCell ref="BC61:BE61"/>
    <mergeCell ref="AT58:AV58"/>
    <mergeCell ref="BC58:BE58"/>
    <mergeCell ref="BL58:BN58"/>
    <mergeCell ref="BP58:BQ58"/>
    <mergeCell ref="BL59:BN59"/>
    <mergeCell ref="BP59:BQ59"/>
    <mergeCell ref="J60:L60"/>
    <mergeCell ref="S60:U60"/>
    <mergeCell ref="AB60:AD60"/>
    <mergeCell ref="AK60:AM60"/>
    <mergeCell ref="AT60:AV60"/>
    <mergeCell ref="BC60:BE60"/>
    <mergeCell ref="BL60:BN60"/>
    <mergeCell ref="BP60:BQ60"/>
    <mergeCell ref="J59:L59"/>
    <mergeCell ref="S59:U59"/>
    <mergeCell ref="AB59:AD59"/>
    <mergeCell ref="AK59:AM59"/>
    <mergeCell ref="AT59:AV59"/>
    <mergeCell ref="BC59:BE59"/>
    <mergeCell ref="BP56:BQ56"/>
    <mergeCell ref="J57:L57"/>
    <mergeCell ref="S57:U57"/>
    <mergeCell ref="AB57:AD57"/>
    <mergeCell ref="AK57:AM57"/>
    <mergeCell ref="AT57:AV57"/>
    <mergeCell ref="BC57:BE57"/>
    <mergeCell ref="BL57:BN57"/>
    <mergeCell ref="BP57:BQ57"/>
    <mergeCell ref="BP54:BQ54"/>
    <mergeCell ref="J55:L55"/>
    <mergeCell ref="S55:U55"/>
    <mergeCell ref="AB55:AD55"/>
    <mergeCell ref="AK55:AM55"/>
    <mergeCell ref="AT55:AV55"/>
    <mergeCell ref="BC55:BE55"/>
    <mergeCell ref="BL55:BN55"/>
    <mergeCell ref="BP55:BQ55"/>
    <mergeCell ref="J54:L54"/>
    <mergeCell ref="S54:U54"/>
    <mergeCell ref="AB54:AD54"/>
    <mergeCell ref="AK54:AM54"/>
    <mergeCell ref="AT54:AV54"/>
    <mergeCell ref="BC54:BE54"/>
    <mergeCell ref="BP52:BQ52"/>
    <mergeCell ref="J53:L53"/>
    <mergeCell ref="S53:U53"/>
    <mergeCell ref="AB53:AD53"/>
    <mergeCell ref="AK53:AM53"/>
    <mergeCell ref="AT53:AV53"/>
    <mergeCell ref="BC53:BE53"/>
    <mergeCell ref="BL53:BN53"/>
    <mergeCell ref="BP53:BQ53"/>
    <mergeCell ref="BP50:BQ50"/>
    <mergeCell ref="J51:L51"/>
    <mergeCell ref="S51:U51"/>
    <mergeCell ref="AB51:AD51"/>
    <mergeCell ref="AK51:AM51"/>
    <mergeCell ref="AT51:AV51"/>
    <mergeCell ref="BC51:BE51"/>
    <mergeCell ref="BL51:BN51"/>
    <mergeCell ref="BP51:BQ51"/>
    <mergeCell ref="J50:L50"/>
    <mergeCell ref="S50:U50"/>
    <mergeCell ref="AB50:AD50"/>
    <mergeCell ref="AK50:AM50"/>
    <mergeCell ref="AT50:AV50"/>
    <mergeCell ref="BC50:BE50"/>
    <mergeCell ref="BL46:BN48"/>
    <mergeCell ref="BO46:BO86"/>
    <mergeCell ref="BL50:BN50"/>
    <mergeCell ref="BC52:BE52"/>
    <mergeCell ref="BL52:BN52"/>
    <mergeCell ref="BL54:BN54"/>
    <mergeCell ref="A52:C52"/>
    <mergeCell ref="J52:L52"/>
    <mergeCell ref="S52:U52"/>
    <mergeCell ref="AB52:AD52"/>
    <mergeCell ref="AK52:AM52"/>
    <mergeCell ref="AT52:AV52"/>
    <mergeCell ref="A56:C56"/>
    <mergeCell ref="J56:L56"/>
    <mergeCell ref="S56:U56"/>
    <mergeCell ref="AB56:AD56"/>
    <mergeCell ref="AK56:AM56"/>
    <mergeCell ref="AT56:AV56"/>
    <mergeCell ref="BC56:BE56"/>
    <mergeCell ref="BL56:BN56"/>
    <mergeCell ref="J58:L58"/>
    <mergeCell ref="S58:U58"/>
    <mergeCell ref="AB58:AD58"/>
    <mergeCell ref="AK58:AM58"/>
    <mergeCell ref="BO45:BQ45"/>
    <mergeCell ref="A46:C46"/>
    <mergeCell ref="J46:L48"/>
    <mergeCell ref="N46:Q86"/>
    <mergeCell ref="S46:U48"/>
    <mergeCell ref="W46:Z86"/>
    <mergeCell ref="AB46:AD48"/>
    <mergeCell ref="AF46:AI86"/>
    <mergeCell ref="AK46:AM48"/>
    <mergeCell ref="AO46:AR86"/>
    <mergeCell ref="BP46:BQ48"/>
    <mergeCell ref="A47:C47"/>
    <mergeCell ref="J49:L49"/>
    <mergeCell ref="S49:U49"/>
    <mergeCell ref="AB49:AD49"/>
    <mergeCell ref="AK49:AM49"/>
    <mergeCell ref="AT49:AV49"/>
    <mergeCell ref="BC49:BE49"/>
    <mergeCell ref="BL49:BN49"/>
    <mergeCell ref="BP49:BQ49"/>
    <mergeCell ref="AT46:AV48"/>
    <mergeCell ref="AX46:BA86"/>
    <mergeCell ref="BC46:BE48"/>
    <mergeCell ref="BG46:BJ86"/>
    <mergeCell ref="AX44:BA44"/>
    <mergeCell ref="BG44:BJ44"/>
    <mergeCell ref="A45:C45"/>
    <mergeCell ref="E45:L45"/>
    <mergeCell ref="N45:U45"/>
    <mergeCell ref="W45:AD45"/>
    <mergeCell ref="AF45:AM45"/>
    <mergeCell ref="AO45:AV45"/>
    <mergeCell ref="AX45:BE45"/>
    <mergeCell ref="BG45:BN45"/>
    <mergeCell ref="A44:C44"/>
    <mergeCell ref="E44:H44"/>
    <mergeCell ref="N44:Q44"/>
    <mergeCell ref="W44:Z44"/>
    <mergeCell ref="AF44:AI44"/>
    <mergeCell ref="AO44:AR44"/>
    <mergeCell ref="AU39:AU43"/>
    <mergeCell ref="AZ39:BA43"/>
    <mergeCell ref="BD39:BD43"/>
    <mergeCell ref="BI39:BJ43"/>
    <mergeCell ref="BM39:BM43"/>
    <mergeCell ref="BO37:BQ37"/>
    <mergeCell ref="BO38:BQ38"/>
    <mergeCell ref="G39:H43"/>
    <mergeCell ref="K39:K43"/>
    <mergeCell ref="P39:Q43"/>
    <mergeCell ref="T39:T43"/>
    <mergeCell ref="Y39:Z43"/>
    <mergeCell ref="AC39:AC43"/>
    <mergeCell ref="AH39:AI43"/>
    <mergeCell ref="AL39:AL43"/>
    <mergeCell ref="N37:U37"/>
    <mergeCell ref="W37:AD37"/>
    <mergeCell ref="AF37:AM37"/>
    <mergeCell ref="AO37:AV37"/>
    <mergeCell ref="AX37:BE37"/>
    <mergeCell ref="BG37:BN37"/>
    <mergeCell ref="BO26:BQ26"/>
    <mergeCell ref="BS26:BU26"/>
    <mergeCell ref="BV26:BX26"/>
    <mergeCell ref="G27:H36"/>
    <mergeCell ref="P27:Q36"/>
    <mergeCell ref="Y27:Z36"/>
    <mergeCell ref="AH27:AI36"/>
    <mergeCell ref="AQ27:AR36"/>
    <mergeCell ref="AZ27:BA36"/>
    <mergeCell ref="BI27:BJ36"/>
    <mergeCell ref="BO13:BQ13"/>
    <mergeCell ref="BS13:CA13"/>
    <mergeCell ref="B14:C14"/>
    <mergeCell ref="BO14:BQ14"/>
    <mergeCell ref="A25:C25"/>
    <mergeCell ref="BO25:BQ25"/>
    <mergeCell ref="BH11:BJ11"/>
    <mergeCell ref="BK11:BK12"/>
    <mergeCell ref="BL11:BL12"/>
    <mergeCell ref="BM11:BM12"/>
    <mergeCell ref="BN11:BN12"/>
    <mergeCell ref="A12:B12"/>
    <mergeCell ref="AY11:BA11"/>
    <mergeCell ref="BB11:BB12"/>
    <mergeCell ref="BC11:BC12"/>
    <mergeCell ref="BD11:BD12"/>
    <mergeCell ref="BE11:BE12"/>
    <mergeCell ref="BG11:BG12"/>
    <mergeCell ref="AP11:AR11"/>
    <mergeCell ref="AS11:AS12"/>
    <mergeCell ref="AT11:AT12"/>
    <mergeCell ref="AU11:AU12"/>
    <mergeCell ref="AV11:AV12"/>
    <mergeCell ref="AX11:AX12"/>
    <mergeCell ref="BO10:BO12"/>
    <mergeCell ref="BP10:BP12"/>
    <mergeCell ref="BQ10:BQ12"/>
    <mergeCell ref="AS10:AT10"/>
    <mergeCell ref="AU10:AV10"/>
    <mergeCell ref="AY10:BA10"/>
    <mergeCell ref="BB10:BC10"/>
    <mergeCell ref="AG11:AI11"/>
    <mergeCell ref="AJ11:AJ12"/>
    <mergeCell ref="AK11:AK12"/>
    <mergeCell ref="AL11:AL12"/>
    <mergeCell ref="AM11:AM12"/>
    <mergeCell ref="AO11:AO12"/>
    <mergeCell ref="N11:N12"/>
    <mergeCell ref="AL10:AM10"/>
    <mergeCell ref="AP10:AR10"/>
    <mergeCell ref="AE9:AE98"/>
    <mergeCell ref="AF9:AM9"/>
    <mergeCell ref="AA10:AB10"/>
    <mergeCell ref="AC10:AD10"/>
    <mergeCell ref="AG10:AI10"/>
    <mergeCell ref="AJ10:AK10"/>
    <mergeCell ref="O11:Q11"/>
    <mergeCell ref="R11:R12"/>
    <mergeCell ref="S11:S12"/>
    <mergeCell ref="T11:T12"/>
    <mergeCell ref="U11:U12"/>
    <mergeCell ref="W11:W12"/>
    <mergeCell ref="X11:Z11"/>
    <mergeCell ref="AA11:AA12"/>
    <mergeCell ref="AB11:AB12"/>
    <mergeCell ref="AC11:AC12"/>
    <mergeCell ref="AD11:AD12"/>
    <mergeCell ref="AF11:AF12"/>
    <mergeCell ref="AQ39:AR43"/>
    <mergeCell ref="S65:U65"/>
    <mergeCell ref="AB65:AD65"/>
    <mergeCell ref="BO9:BQ9"/>
    <mergeCell ref="BS9:CA12"/>
    <mergeCell ref="C10:C12"/>
    <mergeCell ref="F10:H10"/>
    <mergeCell ref="I10:J10"/>
    <mergeCell ref="K10:L10"/>
    <mergeCell ref="O10:Q10"/>
    <mergeCell ref="R10:S10"/>
    <mergeCell ref="T10:U10"/>
    <mergeCell ref="X10:Z10"/>
    <mergeCell ref="AN9:AN98"/>
    <mergeCell ref="AO9:AV9"/>
    <mergeCell ref="AW9:AW98"/>
    <mergeCell ref="AX9:BE9"/>
    <mergeCell ref="BF9:BF98"/>
    <mergeCell ref="BG9:BN9"/>
    <mergeCell ref="BD10:BE10"/>
    <mergeCell ref="BH10:BJ10"/>
    <mergeCell ref="BK10:BL10"/>
    <mergeCell ref="BM10:BN10"/>
    <mergeCell ref="M9:M98"/>
    <mergeCell ref="N9:U9"/>
    <mergeCell ref="V9:V98"/>
    <mergeCell ref="W9:AD9"/>
    <mergeCell ref="A2:J2"/>
    <mergeCell ref="A3:J3"/>
    <mergeCell ref="A6:J6"/>
    <mergeCell ref="A9:B10"/>
    <mergeCell ref="D9:D98"/>
    <mergeCell ref="E9:L9"/>
    <mergeCell ref="A13:C13"/>
    <mergeCell ref="B26:C26"/>
    <mergeCell ref="A37:C37"/>
    <mergeCell ref="E37:L37"/>
    <mergeCell ref="E11:E12"/>
    <mergeCell ref="F11:H11"/>
    <mergeCell ref="I11:I12"/>
    <mergeCell ref="J11:J12"/>
    <mergeCell ref="K11:K12"/>
    <mergeCell ref="L11:L12"/>
    <mergeCell ref="J65:L65"/>
    <mergeCell ref="F72:I72"/>
    <mergeCell ref="J72:L72"/>
    <mergeCell ref="J76:L76"/>
    <mergeCell ref="J78:L78"/>
    <mergeCell ref="A87:C87"/>
    <mergeCell ref="E87:L87"/>
    <mergeCell ref="A89:C89"/>
  </mergeCells>
  <conditionalFormatting sqref="L99">
    <cfRule type="cellIs" dxfId="4" priority="2" operator="lessThan">
      <formula>0</formula>
    </cfRule>
  </conditionalFormatting>
  <conditionalFormatting sqref="U99">
    <cfRule type="cellIs" dxfId="3" priority="1" operator="lessThan">
      <formula>0</formula>
    </cfRule>
  </conditionalFormatting>
  <conditionalFormatting sqref="AD99 AM99 AV99">
    <cfRule type="cellIs" dxfId="2" priority="5" operator="lessThan">
      <formula>0</formula>
    </cfRule>
  </conditionalFormatting>
  <conditionalFormatting sqref="BE99">
    <cfRule type="cellIs" dxfId="1" priority="4" operator="lessThan">
      <formula>0</formula>
    </cfRule>
  </conditionalFormatting>
  <conditionalFormatting sqref="BN99">
    <cfRule type="cellIs" dxfId="0" priority="3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7F65A3D-BB3F-4621-AEE0-D270BF101572}">
          <x14:formula1>
            <xm:f>Sheet1!$A$2:$A$7</xm:f>
          </x14:formula1>
          <xm:sqref>C15:C24 C27:C36</xm:sqref>
        </x14:dataValidation>
        <x14:dataValidation type="list" allowBlank="1" showInputMessage="1" showErrorMessage="1" xr:uid="{BBAD0DA8-24BC-4FE6-8493-6E19B657D432}">
          <x14:formula1>
            <xm:f>Sheet1!$A$18:$A$21</xm:f>
          </x14:formula1>
          <xm:sqref>B39:B43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C23D-E8D6-4BD0-808A-29B4F67F8C1F}">
  <dimension ref="A1:H44"/>
  <sheetViews>
    <sheetView workbookViewId="0"/>
  </sheetViews>
  <sheetFormatPr defaultRowHeight="15" x14ac:dyDescent="0.25"/>
  <cols>
    <col min="2" max="2" width="19.5703125" customWidth="1"/>
    <col min="3" max="3" width="11.140625" customWidth="1"/>
  </cols>
  <sheetData>
    <row r="1" spans="1:8" ht="18.75" x14ac:dyDescent="0.3">
      <c r="A1" s="114" t="s">
        <v>132</v>
      </c>
    </row>
    <row r="2" spans="1:8" x14ac:dyDescent="0.25">
      <c r="B2" t="s">
        <v>136</v>
      </c>
      <c r="C2" t="s">
        <v>170</v>
      </c>
    </row>
    <row r="3" spans="1:8" x14ac:dyDescent="0.25">
      <c r="B3" t="s">
        <v>137</v>
      </c>
      <c r="C3" t="s">
        <v>170</v>
      </c>
    </row>
    <row r="5" spans="1:8" x14ac:dyDescent="0.25">
      <c r="B5" s="2"/>
      <c r="C5" s="55" t="s">
        <v>110</v>
      </c>
      <c r="D5" s="55" t="s">
        <v>111</v>
      </c>
      <c r="E5" s="55" t="s">
        <v>112</v>
      </c>
      <c r="F5" s="55" t="s">
        <v>113</v>
      </c>
      <c r="G5" s="55" t="s">
        <v>114</v>
      </c>
      <c r="H5" s="55" t="s">
        <v>24</v>
      </c>
    </row>
    <row r="6" spans="1:8" x14ac:dyDescent="0.25">
      <c r="B6" s="2" t="s">
        <v>138</v>
      </c>
      <c r="C6" s="2"/>
      <c r="D6" s="2"/>
      <c r="E6" s="2"/>
      <c r="F6" s="2"/>
      <c r="G6" s="2"/>
      <c r="H6" s="2"/>
    </row>
    <row r="7" spans="1:8" x14ac:dyDescent="0.25">
      <c r="B7" s="2" t="s">
        <v>139</v>
      </c>
      <c r="C7" s="2"/>
      <c r="D7" s="2"/>
      <c r="E7" s="2"/>
      <c r="F7" s="2"/>
      <c r="G7" s="2"/>
      <c r="H7" s="2"/>
    </row>
    <row r="8" spans="1:8" x14ac:dyDescent="0.25">
      <c r="B8" s="2" t="s">
        <v>140</v>
      </c>
      <c r="C8" s="2"/>
      <c r="D8" s="2"/>
      <c r="E8" s="2"/>
      <c r="F8" s="2"/>
      <c r="G8" s="2"/>
      <c r="H8" s="2"/>
    </row>
    <row r="10" spans="1:8" ht="18.75" x14ac:dyDescent="0.3">
      <c r="A10" s="114" t="s">
        <v>133</v>
      </c>
    </row>
    <row r="11" spans="1:8" x14ac:dyDescent="0.25">
      <c r="B11" t="s">
        <v>136</v>
      </c>
      <c r="C11" t="s">
        <v>170</v>
      </c>
    </row>
    <row r="12" spans="1:8" x14ac:dyDescent="0.25">
      <c r="B12" t="s">
        <v>137</v>
      </c>
      <c r="C12" t="s">
        <v>170</v>
      </c>
    </row>
    <row r="14" spans="1:8" x14ac:dyDescent="0.25">
      <c r="B14" s="2"/>
      <c r="C14" s="55" t="s">
        <v>110</v>
      </c>
      <c r="D14" s="55" t="s">
        <v>111</v>
      </c>
      <c r="E14" s="55" t="s">
        <v>112</v>
      </c>
      <c r="F14" s="55" t="s">
        <v>113</v>
      </c>
      <c r="G14" s="55" t="s">
        <v>114</v>
      </c>
      <c r="H14" s="55" t="s">
        <v>24</v>
      </c>
    </row>
    <row r="15" spans="1:8" x14ac:dyDescent="0.25">
      <c r="B15" s="2" t="s">
        <v>138</v>
      </c>
      <c r="C15" s="2"/>
      <c r="D15" s="2"/>
      <c r="E15" s="2"/>
      <c r="F15" s="2"/>
      <c r="G15" s="2"/>
      <c r="H15" s="2"/>
    </row>
    <row r="16" spans="1:8" x14ac:dyDescent="0.25">
      <c r="B16" s="2" t="s">
        <v>139</v>
      </c>
      <c r="C16" s="2"/>
      <c r="D16" s="2"/>
      <c r="E16" s="2"/>
      <c r="F16" s="2"/>
      <c r="G16" s="2"/>
      <c r="H16" s="2"/>
    </row>
    <row r="17" spans="1:8" x14ac:dyDescent="0.25">
      <c r="B17" s="2" t="s">
        <v>140</v>
      </c>
      <c r="C17" s="2"/>
      <c r="D17" s="2"/>
      <c r="E17" s="2"/>
      <c r="F17" s="2"/>
      <c r="G17" s="2"/>
      <c r="H17" s="2"/>
    </row>
    <row r="19" spans="1:8" ht="18.75" x14ac:dyDescent="0.3">
      <c r="A19" s="114" t="s">
        <v>134</v>
      </c>
    </row>
    <row r="20" spans="1:8" x14ac:dyDescent="0.25">
      <c r="B20" t="s">
        <v>136</v>
      </c>
      <c r="C20" t="s">
        <v>170</v>
      </c>
    </row>
    <row r="21" spans="1:8" x14ac:dyDescent="0.25">
      <c r="B21" t="s">
        <v>137</v>
      </c>
      <c r="C21" t="s">
        <v>170</v>
      </c>
    </row>
    <row r="23" spans="1:8" x14ac:dyDescent="0.25">
      <c r="B23" s="2"/>
      <c r="C23" s="55" t="s">
        <v>110</v>
      </c>
      <c r="D23" s="55" t="s">
        <v>111</v>
      </c>
      <c r="E23" s="55" t="s">
        <v>112</v>
      </c>
      <c r="F23" s="55" t="s">
        <v>113</v>
      </c>
      <c r="G23" s="55" t="s">
        <v>114</v>
      </c>
      <c r="H23" s="55" t="s">
        <v>24</v>
      </c>
    </row>
    <row r="24" spans="1:8" x14ac:dyDescent="0.25">
      <c r="B24" s="2" t="s">
        <v>138</v>
      </c>
      <c r="C24" s="2"/>
      <c r="D24" s="2"/>
      <c r="E24" s="2"/>
      <c r="F24" s="2"/>
      <c r="G24" s="2"/>
      <c r="H24" s="2"/>
    </row>
    <row r="25" spans="1:8" x14ac:dyDescent="0.25">
      <c r="B25" s="2" t="s">
        <v>139</v>
      </c>
      <c r="C25" s="2"/>
      <c r="D25" s="2"/>
      <c r="E25" s="2"/>
      <c r="F25" s="2"/>
      <c r="G25" s="2"/>
      <c r="H25" s="2"/>
    </row>
    <row r="26" spans="1:8" x14ac:dyDescent="0.25">
      <c r="B26" s="2" t="s">
        <v>140</v>
      </c>
      <c r="C26" s="2"/>
      <c r="D26" s="2"/>
      <c r="E26" s="2"/>
      <c r="F26" s="2"/>
      <c r="G26" s="2"/>
      <c r="H26" s="2"/>
    </row>
    <row r="28" spans="1:8" ht="18.75" x14ac:dyDescent="0.3">
      <c r="A28" s="114" t="s">
        <v>135</v>
      </c>
    </row>
    <row r="29" spans="1:8" x14ac:dyDescent="0.25">
      <c r="B29" t="s">
        <v>136</v>
      </c>
      <c r="C29" t="s">
        <v>170</v>
      </c>
    </row>
    <row r="30" spans="1:8" x14ac:dyDescent="0.25">
      <c r="B30" t="s">
        <v>137</v>
      </c>
      <c r="C30" t="s">
        <v>170</v>
      </c>
    </row>
    <row r="32" spans="1:8" x14ac:dyDescent="0.25">
      <c r="B32" s="2"/>
      <c r="C32" s="55" t="s">
        <v>110</v>
      </c>
      <c r="D32" s="55" t="s">
        <v>111</v>
      </c>
      <c r="E32" s="55" t="s">
        <v>112</v>
      </c>
      <c r="F32" s="55" t="s">
        <v>113</v>
      </c>
      <c r="G32" s="55" t="s">
        <v>114</v>
      </c>
      <c r="H32" s="55" t="s">
        <v>24</v>
      </c>
    </row>
    <row r="33" spans="1:8" x14ac:dyDescent="0.25">
      <c r="B33" s="2" t="s">
        <v>138</v>
      </c>
      <c r="C33" s="2"/>
      <c r="D33" s="2"/>
      <c r="E33" s="2"/>
      <c r="F33" s="2"/>
      <c r="G33" s="2"/>
      <c r="H33" s="2"/>
    </row>
    <row r="34" spans="1:8" x14ac:dyDescent="0.25">
      <c r="B34" s="2" t="s">
        <v>139</v>
      </c>
      <c r="C34" s="2"/>
      <c r="D34" s="2"/>
      <c r="E34" s="2"/>
      <c r="F34" s="2"/>
      <c r="G34" s="2"/>
      <c r="H34" s="2"/>
    </row>
    <row r="35" spans="1:8" x14ac:dyDescent="0.25">
      <c r="B35" s="2" t="s">
        <v>140</v>
      </c>
      <c r="C35" s="2"/>
      <c r="D35" s="2"/>
      <c r="E35" s="2"/>
      <c r="F35" s="2"/>
      <c r="G35" s="2"/>
      <c r="H35" s="2"/>
    </row>
    <row r="37" spans="1:8" ht="18.75" x14ac:dyDescent="0.3">
      <c r="A37" s="114" t="s">
        <v>141</v>
      </c>
    </row>
    <row r="38" spans="1:8" x14ac:dyDescent="0.25">
      <c r="B38" t="s">
        <v>136</v>
      </c>
      <c r="C38" t="s">
        <v>170</v>
      </c>
    </row>
    <row r="39" spans="1:8" x14ac:dyDescent="0.25">
      <c r="B39" t="s">
        <v>137</v>
      </c>
      <c r="C39" t="s">
        <v>170</v>
      </c>
    </row>
    <row r="41" spans="1:8" x14ac:dyDescent="0.25">
      <c r="B41" s="55"/>
      <c r="C41" s="55" t="s">
        <v>110</v>
      </c>
      <c r="D41" s="55" t="s">
        <v>111</v>
      </c>
      <c r="E41" s="55" t="s">
        <v>112</v>
      </c>
      <c r="F41" s="55" t="s">
        <v>113</v>
      </c>
      <c r="G41" s="55" t="s">
        <v>114</v>
      </c>
      <c r="H41" s="55" t="s">
        <v>24</v>
      </c>
    </row>
    <row r="42" spans="1:8" x14ac:dyDescent="0.25">
      <c r="B42" s="55" t="s">
        <v>138</v>
      </c>
      <c r="C42" s="55"/>
      <c r="D42" s="55"/>
      <c r="E42" s="55"/>
      <c r="F42" s="55"/>
      <c r="G42" s="55"/>
      <c r="H42" s="55"/>
    </row>
    <row r="43" spans="1:8" x14ac:dyDescent="0.25">
      <c r="B43" s="55" t="s">
        <v>139</v>
      </c>
      <c r="C43" s="55"/>
      <c r="D43" s="55"/>
      <c r="E43" s="55"/>
      <c r="F43" s="55"/>
      <c r="G43" s="55"/>
      <c r="H43" s="55"/>
    </row>
    <row r="44" spans="1:8" x14ac:dyDescent="0.25">
      <c r="B44" s="55" t="s">
        <v>140</v>
      </c>
      <c r="C44" s="55"/>
      <c r="D44" s="55"/>
      <c r="E44" s="55"/>
      <c r="F44" s="55"/>
      <c r="G44" s="55"/>
      <c r="H44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8698DB21726F48844C72C37C02462A" ma:contentTypeVersion="15" ma:contentTypeDescription="Create a new document." ma:contentTypeScope="" ma:versionID="c058add7f12ea41788196c0c2ccc0f47">
  <xsd:schema xmlns:xsd="http://www.w3.org/2001/XMLSchema" xmlns:xs="http://www.w3.org/2001/XMLSchema" xmlns:p="http://schemas.microsoft.com/office/2006/metadata/properties" xmlns:ns2="b14c4d7a-8b79-4013-ad5d-ff6dad45ba00" xmlns:ns3="8618caae-90d0-4117-8d0e-a9f54d07a2ec" targetNamespace="http://schemas.microsoft.com/office/2006/metadata/properties" ma:root="true" ma:fieldsID="072b90c2449d2e0189c38f38e5c3d755" ns2:_="" ns3:_="">
    <xsd:import namespace="b14c4d7a-8b79-4013-ad5d-ff6dad45ba00"/>
    <xsd:import namespace="8618caae-90d0-4117-8d0e-a9f54d07a2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c4d7a-8b79-4013-ad5d-ff6dad45ba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c656b0-98d7-492e-824b-0841517da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18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Time" ma:index="22" nillable="true" ma:displayName="Time" ma:format="DateTime" ma:internalName="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caae-90d0-4117-8d0e-a9f54d07a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bf9898b-ad17-4cb0-a6f3-4b236812de77}" ma:internalName="TaxCatchAll" ma:showField="CatchAllData" ma:web="8618caae-90d0-4117-8d0e-a9f54d07a2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618caae-90d0-4117-8d0e-a9f54d07a2ec">
      <UserInfo>
        <DisplayName/>
        <AccountId xsi:nil="true"/>
        <AccountType/>
      </UserInfo>
    </SharedWithUsers>
    <TaxCatchAll xmlns="8618caae-90d0-4117-8d0e-a9f54d07a2ec" xsi:nil="true"/>
    <lcf76f155ced4ddcb4097134ff3c332f xmlns="b14c4d7a-8b79-4013-ad5d-ff6dad45ba00">
      <Terms xmlns="http://schemas.microsoft.com/office/infopath/2007/PartnerControls"/>
    </lcf76f155ced4ddcb4097134ff3c332f>
    <Comments xmlns="b14c4d7a-8b79-4013-ad5d-ff6dad45ba00" xsi:nil="true"/>
    <Time xmlns="b14c4d7a-8b79-4013-ad5d-ff6dad45ba00" xsi:nil="true"/>
  </documentManagement>
</p:properties>
</file>

<file path=customXml/itemProps1.xml><?xml version="1.0" encoding="utf-8"?>
<ds:datastoreItem xmlns:ds="http://schemas.openxmlformats.org/officeDocument/2006/customXml" ds:itemID="{02873ADF-DB94-44C8-B603-1603897BDF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4c4d7a-8b79-4013-ad5d-ff6dad45ba00"/>
    <ds:schemaRef ds:uri="8618caae-90d0-4117-8d0e-a9f54d07a2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E0379-F0F6-4484-A0A7-5DACDFF47DD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0A866BC-B934-4AA1-8623-55360F8B307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97F8B23-FBA6-4D13-9D38-676B0CC5FC30}">
  <ds:schemaRefs>
    <ds:schemaRef ds:uri="http://schemas.microsoft.com/office/2006/documentManagement/types"/>
    <ds:schemaRef ds:uri="8618caae-90d0-4117-8d0e-a9f54d07a2ec"/>
    <ds:schemaRef ds:uri="http://purl.org/dc/terms/"/>
    <ds:schemaRef ds:uri="http://purl.org/dc/elements/1.1/"/>
    <ds:schemaRef ds:uri="b14c4d7a-8b79-4013-ad5d-ff6dad45ba00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1.Salaries Rates Dates</vt:lpstr>
      <vt:lpstr>Sheet1</vt:lpstr>
      <vt:lpstr>Compiled Budget</vt:lpstr>
      <vt:lpstr>2. Budget PI</vt:lpstr>
      <vt:lpstr>2. Budget Investigator 2</vt:lpstr>
      <vt:lpstr>2. Budget  Investigator 3</vt:lpstr>
      <vt:lpstr>2. Budget Investigator 4</vt:lpstr>
      <vt:lpstr>2. Budget Investigator 5</vt:lpstr>
      <vt:lpstr>2. Budget Investigator 6</vt:lpstr>
      <vt:lpstr>2. Budget Investigator 7</vt:lpstr>
      <vt:lpstr>2. Budget Investigator 8</vt:lpstr>
      <vt:lpstr>2. Budget Investigator 9</vt:lpstr>
      <vt:lpstr>2. Budget Investigator 10</vt:lpstr>
      <vt:lpstr>Subaward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Justyna</dc:creator>
  <cp:keywords/>
  <dc:description/>
  <cp:lastModifiedBy>Doyle,Michelle</cp:lastModifiedBy>
  <cp:revision/>
  <dcterms:created xsi:type="dcterms:W3CDTF">2021-04-16T16:16:26Z</dcterms:created>
  <dcterms:modified xsi:type="dcterms:W3CDTF">2025-02-13T19:02:14Z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0x010100968698DB21726F48844C72C37C02462A</vt:lpwstr>
  </property>
</Properties>
</file>